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activeTab="4"/>
  </bookViews>
  <sheets>
    <sheet name="Титульный лист" sheetId="10" r:id="rId1"/>
    <sheet name="Инфа" sheetId="14" state="hidden" r:id="rId2"/>
    <sheet name="КУГ" sheetId="11" r:id="rId3"/>
    <sheet name="УП_старый" sheetId="1" state="hidden" r:id="rId4"/>
    <sheet name="УП" sheetId="13" r:id="rId5"/>
    <sheet name="МК" sheetId="12" r:id="rId6"/>
    <sheet name="Лист1" sheetId="9" state="hidden" r:id="rId7"/>
    <sheet name="Вариант 2" sheetId="2" state="hidden" r:id="rId8"/>
    <sheet name="Вариант 3" sheetId="5" state="hidden" r:id="rId9"/>
    <sheet name="Вариант 4" sheetId="6" state="hidden" r:id="rId10"/>
    <sheet name="Вариант 5" sheetId="7" state="hidden" r:id="rId11"/>
    <sheet name="Вариант 6" sheetId="8" state="hidden" r:id="rId12"/>
    <sheet name="Вариант 7" sheetId="4" state="hidden" r:id="rId13"/>
    <sheet name="Вариант 8" sheetId="3" state="hidden" r:id="rId14"/>
  </sheets>
  <definedNames>
    <definedName name="_xlnm.Print_Area" localSheetId="7">'Вариант 2'!$A$1:$BP$188</definedName>
    <definedName name="_xlnm.Print_Area" localSheetId="2">КУГ!$A$1:$BI$48</definedName>
    <definedName name="_xlnm.Print_Area" localSheetId="0">'Титульный лист'!$A$1:$BK$16</definedName>
    <definedName name="_xlnm.Print_Area" localSheetId="4">УП!$B$1:$BP$259</definedName>
    <definedName name="_xlnm.Print_Area" localSheetId="3">УП_старый!$A$1:$BR$230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08" i="13" l="1"/>
  <c r="M202" i="13"/>
  <c r="BL187" i="13" l="1"/>
  <c r="BK187" i="13"/>
  <c r="BJ187" i="13"/>
  <c r="BH187" i="13"/>
  <c r="BG187" i="13"/>
  <c r="BF187" i="13"/>
  <c r="BD187" i="13"/>
  <c r="BC187" i="13"/>
  <c r="BB187" i="13"/>
  <c r="AZ187" i="13"/>
  <c r="AY187" i="13"/>
  <c r="AX187" i="13"/>
  <c r="M47" i="13"/>
  <c r="L49" i="13"/>
  <c r="AF54" i="13"/>
  <c r="AE54" i="13"/>
  <c r="AD54" i="13"/>
  <c r="AC54" i="13"/>
  <c r="AB54" i="13" s="1"/>
  <c r="AA54" i="13" s="1"/>
  <c r="M54" i="13"/>
  <c r="AF53" i="13"/>
  <c r="AE53" i="13"/>
  <c r="AD53" i="13"/>
  <c r="AC53" i="13"/>
  <c r="M53" i="13"/>
  <c r="AF52" i="13"/>
  <c r="AE52" i="13"/>
  <c r="AD52" i="13"/>
  <c r="AC52" i="13"/>
  <c r="M52" i="13"/>
  <c r="AF51" i="13"/>
  <c r="AE51" i="13"/>
  <c r="AD51" i="13"/>
  <c r="AC51" i="13"/>
  <c r="AB51" i="13" s="1"/>
  <c r="M51" i="13"/>
  <c r="AF50" i="13"/>
  <c r="AE50" i="13"/>
  <c r="AD50" i="13"/>
  <c r="AC50" i="13"/>
  <c r="AB50" i="13"/>
  <c r="AA50" i="13" s="1"/>
  <c r="M50" i="13"/>
  <c r="AF48" i="13"/>
  <c r="AE48" i="13"/>
  <c r="AD48" i="13"/>
  <c r="AC48" i="13"/>
  <c r="M48" i="13"/>
  <c r="AB48" i="13" l="1"/>
  <c r="AG54" i="13"/>
  <c r="AB52" i="13"/>
  <c r="AA52" i="13" s="1"/>
  <c r="AG52" i="13" s="1"/>
  <c r="AB53" i="13"/>
  <c r="AA51" i="13"/>
  <c r="AG51" i="13" s="1"/>
  <c r="BO51" i="13"/>
  <c r="AG50" i="13"/>
  <c r="BO53" i="13"/>
  <c r="AA53" i="13"/>
  <c r="AG53" i="13" s="1"/>
  <c r="BO50" i="13"/>
  <c r="BO54" i="13"/>
  <c r="AA48" i="13"/>
  <c r="AG48" i="13" s="1"/>
  <c r="BO48" i="13"/>
  <c r="M163" i="13"/>
  <c r="BO52" i="13" l="1"/>
  <c r="AH187" i="13"/>
  <c r="M138" i="13"/>
  <c r="BH206" i="13"/>
  <c r="AV187" i="13"/>
  <c r="AR187" i="13"/>
  <c r="AN187" i="13"/>
  <c r="AJ187" i="13"/>
  <c r="AU187" i="13"/>
  <c r="AT187" i="13"/>
  <c r="AQ187" i="13"/>
  <c r="AP187" i="13"/>
  <c r="AM187" i="13"/>
  <c r="AL187" i="13"/>
  <c r="AI187" i="13"/>
  <c r="U187" i="13" l="1"/>
  <c r="T187" i="13"/>
  <c r="S187" i="13"/>
  <c r="R187" i="13"/>
  <c r="AC127" i="13"/>
  <c r="AD127" i="13"/>
  <c r="AE127" i="13"/>
  <c r="AF127" i="13"/>
  <c r="N187" i="13"/>
  <c r="AF162" i="13"/>
  <c r="AE162" i="13"/>
  <c r="AD162" i="13"/>
  <c r="AC162" i="13"/>
  <c r="AF161" i="13"/>
  <c r="AE161" i="13"/>
  <c r="AD161" i="13"/>
  <c r="AC161" i="13"/>
  <c r="AF160" i="13"/>
  <c r="AE160" i="13"/>
  <c r="AD160" i="13"/>
  <c r="AC160" i="13"/>
  <c r="AF156" i="13"/>
  <c r="AE156" i="13"/>
  <c r="AD156" i="13"/>
  <c r="AC156" i="13"/>
  <c r="AF155" i="13"/>
  <c r="AE155" i="13"/>
  <c r="AD155" i="13"/>
  <c r="AC155" i="13"/>
  <c r="AF154" i="13"/>
  <c r="AE154" i="13"/>
  <c r="AD154" i="13"/>
  <c r="AC154" i="13"/>
  <c r="AF150" i="13"/>
  <c r="AE150" i="13"/>
  <c r="AD150" i="13"/>
  <c r="AC150" i="13"/>
  <c r="AF149" i="13"/>
  <c r="AE149" i="13"/>
  <c r="AD149" i="13"/>
  <c r="AC149" i="13"/>
  <c r="AF148" i="13"/>
  <c r="AE148" i="13"/>
  <c r="AD148" i="13"/>
  <c r="AC148" i="13"/>
  <c r="AF175" i="13"/>
  <c r="AE175" i="13"/>
  <c r="AD175" i="13"/>
  <c r="AC175" i="13"/>
  <c r="AF174" i="13"/>
  <c r="AE174" i="13"/>
  <c r="AD174" i="13"/>
  <c r="AC174" i="13"/>
  <c r="AF173" i="13"/>
  <c r="AE173" i="13"/>
  <c r="AD173" i="13"/>
  <c r="AC173" i="13"/>
  <c r="AC170" i="13"/>
  <c r="AD170" i="13"/>
  <c r="AE170" i="13"/>
  <c r="AF170" i="13"/>
  <c r="AC171" i="13"/>
  <c r="AD171" i="13"/>
  <c r="AE171" i="13"/>
  <c r="AF171" i="13"/>
  <c r="AC166" i="13"/>
  <c r="AD166" i="13"/>
  <c r="AE166" i="13"/>
  <c r="AF166" i="13"/>
  <c r="AC167" i="13"/>
  <c r="AD167" i="13"/>
  <c r="AE167" i="13"/>
  <c r="AF167" i="13"/>
  <c r="AC114" i="13"/>
  <c r="AD114" i="13"/>
  <c r="AE114" i="13"/>
  <c r="AF114" i="13"/>
  <c r="AC115" i="13"/>
  <c r="AD115" i="13"/>
  <c r="AE115" i="13"/>
  <c r="AF115" i="13"/>
  <c r="AC116" i="13"/>
  <c r="AD116" i="13"/>
  <c r="AE116" i="13"/>
  <c r="AF116" i="13"/>
  <c r="AC106" i="13"/>
  <c r="AD106" i="13"/>
  <c r="AE106" i="13"/>
  <c r="AF106" i="13"/>
  <c r="AC107" i="13"/>
  <c r="AD107" i="13"/>
  <c r="AE107" i="13"/>
  <c r="AF107" i="13"/>
  <c r="AC108" i="13"/>
  <c r="AD108" i="13"/>
  <c r="AE108" i="13"/>
  <c r="AF108" i="13"/>
  <c r="AC100" i="13"/>
  <c r="AD100" i="13"/>
  <c r="AE100" i="13"/>
  <c r="AF100" i="13"/>
  <c r="AC98" i="13"/>
  <c r="AD98" i="13"/>
  <c r="AE98" i="13"/>
  <c r="AF98" i="13"/>
  <c r="AC99" i="13"/>
  <c r="AD99" i="13"/>
  <c r="AE99" i="13"/>
  <c r="AF99" i="13"/>
  <c r="AF97" i="13"/>
  <c r="AE97" i="13"/>
  <c r="AD97" i="13"/>
  <c r="AC97" i="13"/>
  <c r="AC73" i="13"/>
  <c r="AD73" i="13"/>
  <c r="AE73" i="13"/>
  <c r="AF73" i="13"/>
  <c r="AC74" i="13"/>
  <c r="AD74" i="13"/>
  <c r="AE74" i="13"/>
  <c r="AF74" i="13"/>
  <c r="AC75" i="13"/>
  <c r="AD75" i="13"/>
  <c r="AE75" i="13"/>
  <c r="AF75" i="13"/>
  <c r="AC76" i="13"/>
  <c r="AD76" i="13"/>
  <c r="AE76" i="13"/>
  <c r="AF76" i="13"/>
  <c r="AC77" i="13"/>
  <c r="AD77" i="13"/>
  <c r="AE77" i="13"/>
  <c r="AF77" i="13"/>
  <c r="AC78" i="13"/>
  <c r="AD78" i="13"/>
  <c r="AE78" i="13"/>
  <c r="AF78" i="13"/>
  <c r="AC79" i="13"/>
  <c r="AD79" i="13"/>
  <c r="AE79" i="13"/>
  <c r="AF79" i="13"/>
  <c r="AC80" i="13"/>
  <c r="AD80" i="13"/>
  <c r="AE80" i="13"/>
  <c r="AF80" i="13"/>
  <c r="AC81" i="13"/>
  <c r="AD81" i="13"/>
  <c r="AE81" i="13"/>
  <c r="AF81" i="13"/>
  <c r="AC82" i="13"/>
  <c r="AD82" i="13"/>
  <c r="AE82" i="13"/>
  <c r="AF82" i="13"/>
  <c r="AB127" i="13" l="1"/>
  <c r="AA127" i="13" s="1"/>
  <c r="AB174" i="13"/>
  <c r="AA174" i="13" s="1"/>
  <c r="AB173" i="13"/>
  <c r="AA173" i="13" s="1"/>
  <c r="AB161" i="13"/>
  <c r="AA161" i="13" s="1"/>
  <c r="AB154" i="13"/>
  <c r="AA154" i="13" s="1"/>
  <c r="AB149" i="13"/>
  <c r="AA149" i="13" s="1"/>
  <c r="AB160" i="13"/>
  <c r="AA160" i="13" s="1"/>
  <c r="AB150" i="13"/>
  <c r="AA150" i="13" s="1"/>
  <c r="AB148" i="13"/>
  <c r="AA148" i="13" s="1"/>
  <c r="AB156" i="13"/>
  <c r="AA156" i="13" s="1"/>
  <c r="AB155" i="13"/>
  <c r="AA155" i="13" s="1"/>
  <c r="AB162" i="13"/>
  <c r="AA162" i="13" s="1"/>
  <c r="AB99" i="13"/>
  <c r="AA99" i="13" s="1"/>
  <c r="AB98" i="13"/>
  <c r="AA98" i="13" s="1"/>
  <c r="AB107" i="13"/>
  <c r="AA107" i="13" s="1"/>
  <c r="AB100" i="13"/>
  <c r="AA100" i="13" s="1"/>
  <c r="AB106" i="13"/>
  <c r="AA106" i="13" s="1"/>
  <c r="AB175" i="13"/>
  <c r="AA175" i="13" s="1"/>
  <c r="AB167" i="13"/>
  <c r="AA167" i="13" s="1"/>
  <c r="AB166" i="13"/>
  <c r="AA166" i="13" s="1"/>
  <c r="AB171" i="13"/>
  <c r="AA171" i="13" s="1"/>
  <c r="AB170" i="13"/>
  <c r="AA170" i="13" s="1"/>
  <c r="AB97" i="13"/>
  <c r="AA97" i="13" s="1"/>
  <c r="AB108" i="13"/>
  <c r="AB80" i="13"/>
  <c r="AB116" i="13"/>
  <c r="AA116" i="13" s="1"/>
  <c r="AB115" i="13"/>
  <c r="AA115" i="13" s="1"/>
  <c r="AB114" i="13"/>
  <c r="AA114" i="13" s="1"/>
  <c r="AB82" i="13"/>
  <c r="AA82" i="13" s="1"/>
  <c r="AB81" i="13"/>
  <c r="AA81" i="13" s="1"/>
  <c r="AB79" i="13"/>
  <c r="AA79" i="13" s="1"/>
  <c r="AB78" i="13"/>
  <c r="AA78" i="13" s="1"/>
  <c r="AB77" i="13"/>
  <c r="AA77" i="13" s="1"/>
  <c r="AB76" i="13"/>
  <c r="AA76" i="13" s="1"/>
  <c r="AB75" i="13"/>
  <c r="AA75" i="13" s="1"/>
  <c r="AB74" i="13"/>
  <c r="AA74" i="13" s="1"/>
  <c r="AB73" i="13"/>
  <c r="AA73" i="13" s="1"/>
  <c r="AA108" i="13" l="1"/>
  <c r="AA80" i="13"/>
  <c r="L165" i="13"/>
  <c r="AC165" i="13"/>
  <c r="AD165" i="13"/>
  <c r="AE165" i="13"/>
  <c r="AF165" i="13"/>
  <c r="L166" i="13"/>
  <c r="M166" i="13" s="1"/>
  <c r="AG166" i="13" s="1"/>
  <c r="L167" i="13"/>
  <c r="M167" i="13" s="1"/>
  <c r="AG167" i="13" s="1"/>
  <c r="L169" i="13"/>
  <c r="AC169" i="13"/>
  <c r="AD169" i="13"/>
  <c r="AE169" i="13"/>
  <c r="AF169" i="13"/>
  <c r="L108" i="13"/>
  <c r="M108" i="13" s="1"/>
  <c r="AG108" i="13" l="1"/>
  <c r="BO108" i="13"/>
  <c r="AB165" i="13"/>
  <c r="AA165" i="13" s="1"/>
  <c r="L164" i="13"/>
  <c r="M164" i="13" s="1"/>
  <c r="AB169" i="13"/>
  <c r="AA169" i="13" s="1"/>
  <c r="BO166" i="13"/>
  <c r="M169" i="13"/>
  <c r="M165" i="13"/>
  <c r="BO165" i="13" l="1"/>
  <c r="BO167" i="13"/>
  <c r="AG169" i="13"/>
  <c r="AG165" i="13"/>
  <c r="BO169" i="13"/>
  <c r="L162" i="13" l="1"/>
  <c r="M162" i="13" s="1"/>
  <c r="AG162" i="13" s="1"/>
  <c r="L161" i="13"/>
  <c r="M161" i="13" s="1"/>
  <c r="AG161" i="13" s="1"/>
  <c r="L160" i="13"/>
  <c r="AF158" i="13"/>
  <c r="AE158" i="13"/>
  <c r="AD158" i="13"/>
  <c r="AC158" i="13"/>
  <c r="L158" i="13"/>
  <c r="M158" i="13" s="1"/>
  <c r="M160" i="13" l="1"/>
  <c r="AG160" i="13" s="1"/>
  <c r="L157" i="13"/>
  <c r="M157" i="13" s="1"/>
  <c r="BO162" i="13"/>
  <c r="BO161" i="13"/>
  <c r="AB158" i="13"/>
  <c r="AA158" i="13" s="1"/>
  <c r="AG158" i="13" s="1"/>
  <c r="BO160" i="13" l="1"/>
  <c r="L107" i="13"/>
  <c r="M107" i="13" s="1"/>
  <c r="AG107" i="13" s="1"/>
  <c r="L156" i="13"/>
  <c r="M156" i="13" s="1"/>
  <c r="AG156" i="13" s="1"/>
  <c r="L155" i="13"/>
  <c r="M155" i="13" s="1"/>
  <c r="AG155" i="13" s="1"/>
  <c r="L154" i="13"/>
  <c r="AF152" i="13"/>
  <c r="AE152" i="13"/>
  <c r="AD152" i="13"/>
  <c r="AC152" i="13"/>
  <c r="L152" i="13"/>
  <c r="M152" i="13" s="1"/>
  <c r="L149" i="13"/>
  <c r="M149" i="13" s="1"/>
  <c r="AG149" i="13" s="1"/>
  <c r="L148" i="13"/>
  <c r="L150" i="13"/>
  <c r="M150" i="13" s="1"/>
  <c r="AG150" i="13" s="1"/>
  <c r="AF146" i="13"/>
  <c r="AE146" i="13"/>
  <c r="AD146" i="13"/>
  <c r="AC146" i="13"/>
  <c r="L146" i="13"/>
  <c r="M146" i="13" s="1"/>
  <c r="L69" i="13"/>
  <c r="M69" i="13" s="1"/>
  <c r="M109" i="13"/>
  <c r="M94" i="13"/>
  <c r="L99" i="13"/>
  <c r="M99" i="13" s="1"/>
  <c r="AG99" i="13" s="1"/>
  <c r="L100" i="13"/>
  <c r="M100" i="13" s="1"/>
  <c r="AG100" i="13" s="1"/>
  <c r="M154" i="13" l="1"/>
  <c r="AG154" i="13" s="1"/>
  <c r="L151" i="13"/>
  <c r="M151" i="13" s="1"/>
  <c r="M148" i="13"/>
  <c r="AG148" i="13" s="1"/>
  <c r="L145" i="13"/>
  <c r="M145" i="13" s="1"/>
  <c r="BO107" i="13"/>
  <c r="AB152" i="13"/>
  <c r="AA152" i="13" s="1"/>
  <c r="AG152" i="13" s="1"/>
  <c r="BO156" i="13"/>
  <c r="BO149" i="13"/>
  <c r="AB146" i="13"/>
  <c r="AA146" i="13" s="1"/>
  <c r="AG146" i="13" s="1"/>
  <c r="BO99" i="13"/>
  <c r="BO100" i="13"/>
  <c r="L106" i="13"/>
  <c r="M106" i="13" s="1"/>
  <c r="AG106" i="13" s="1"/>
  <c r="AF105" i="13"/>
  <c r="AE105" i="13"/>
  <c r="AD105" i="13"/>
  <c r="AC105" i="13"/>
  <c r="L105" i="13"/>
  <c r="M105" i="13" s="1"/>
  <c r="AF103" i="13"/>
  <c r="AE103" i="13"/>
  <c r="AD103" i="13"/>
  <c r="AC103" i="13"/>
  <c r="L103" i="13"/>
  <c r="M103" i="13" s="1"/>
  <c r="AF69" i="13"/>
  <c r="AF130" i="13"/>
  <c r="AE130" i="13"/>
  <c r="AD130" i="13"/>
  <c r="AC130" i="13"/>
  <c r="L130" i="13"/>
  <c r="M130" i="13" s="1"/>
  <c r="AF129" i="13"/>
  <c r="AE129" i="13"/>
  <c r="AD129" i="13"/>
  <c r="AC129" i="13"/>
  <c r="L129" i="13"/>
  <c r="M129" i="13" s="1"/>
  <c r="AF128" i="13"/>
  <c r="AE128" i="13"/>
  <c r="AD128" i="13"/>
  <c r="AC128" i="13"/>
  <c r="L128" i="13"/>
  <c r="M128" i="13" s="1"/>
  <c r="L127" i="13"/>
  <c r="L98" i="13"/>
  <c r="M98" i="13" s="1"/>
  <c r="AG98" i="13" s="1"/>
  <c r="L97" i="13"/>
  <c r="M97" i="13" s="1"/>
  <c r="AG97" i="13" s="1"/>
  <c r="AF95" i="13"/>
  <c r="AE95" i="13"/>
  <c r="AD95" i="13"/>
  <c r="AC95" i="13"/>
  <c r="L95" i="13"/>
  <c r="M95" i="13" s="1"/>
  <c r="AF137" i="13"/>
  <c r="AE137" i="13"/>
  <c r="AD137" i="13"/>
  <c r="AC137" i="13"/>
  <c r="M137" i="13"/>
  <c r="AC60" i="13"/>
  <c r="AF60" i="13"/>
  <c r="AC41" i="13"/>
  <c r="AD41" i="13"/>
  <c r="AE41" i="13"/>
  <c r="AF41" i="13"/>
  <c r="AC42" i="13"/>
  <c r="AD42" i="13"/>
  <c r="AE42" i="13"/>
  <c r="AF42" i="13"/>
  <c r="AC72" i="13"/>
  <c r="AD72" i="13"/>
  <c r="AE72" i="13"/>
  <c r="AF72" i="13"/>
  <c r="AC56" i="13"/>
  <c r="AB56" i="13" s="1"/>
  <c r="AA56" i="13" s="1"/>
  <c r="AF56" i="13"/>
  <c r="AC57" i="13"/>
  <c r="AE57" i="13"/>
  <c r="AF57" i="13"/>
  <c r="AE67" i="13"/>
  <c r="AB67" i="13" s="1"/>
  <c r="AF67" i="13"/>
  <c r="AE198" i="13"/>
  <c r="AD198" i="13"/>
  <c r="AC198" i="13"/>
  <c r="L198" i="13"/>
  <c r="M198" i="13" s="1"/>
  <c r="M127" i="13" l="1"/>
  <c r="AG127" i="13" s="1"/>
  <c r="L124" i="13"/>
  <c r="AA67" i="13"/>
  <c r="BO155" i="13"/>
  <c r="BO154" i="13"/>
  <c r="BO148" i="13"/>
  <c r="BO150" i="13"/>
  <c r="AB103" i="13"/>
  <c r="AA103" i="13" s="1"/>
  <c r="AG103" i="13" s="1"/>
  <c r="AB105" i="13"/>
  <c r="BO105" i="13" s="1"/>
  <c r="AB69" i="13"/>
  <c r="AA69" i="13" s="1"/>
  <c r="AG69" i="13" s="1"/>
  <c r="AB128" i="13"/>
  <c r="BO128" i="13" s="1"/>
  <c r="AB129" i="13"/>
  <c r="AA129" i="13" s="1"/>
  <c r="AG129" i="13" s="1"/>
  <c r="AB130" i="13"/>
  <c r="AA130" i="13" s="1"/>
  <c r="AG130" i="13" s="1"/>
  <c r="BO98" i="13"/>
  <c r="AB137" i="13"/>
  <c r="BO137" i="13" s="1"/>
  <c r="AB95" i="13"/>
  <c r="AA95" i="13" s="1"/>
  <c r="AG95" i="13" s="1"/>
  <c r="BO97" i="13"/>
  <c r="AB57" i="13"/>
  <c r="AA57" i="13" s="1"/>
  <c r="AB72" i="13"/>
  <c r="AA72" i="13" s="1"/>
  <c r="AB60" i="13"/>
  <c r="AA60" i="13" s="1"/>
  <c r="L197" i="13"/>
  <c r="AB198" i="13"/>
  <c r="AA198" i="13" s="1"/>
  <c r="AG198" i="13" s="1"/>
  <c r="AB41" i="13"/>
  <c r="AA41" i="13" s="1"/>
  <c r="AB42" i="13"/>
  <c r="AA42" i="13" s="1"/>
  <c r="AF123" i="13"/>
  <c r="AE123" i="13"/>
  <c r="AD123" i="13"/>
  <c r="AC123" i="13"/>
  <c r="L123" i="13"/>
  <c r="M123" i="13" s="1"/>
  <c r="AF122" i="13"/>
  <c r="AE122" i="13"/>
  <c r="AD122" i="13"/>
  <c r="AC122" i="13"/>
  <c r="L122" i="13"/>
  <c r="M122" i="13" s="1"/>
  <c r="AF121" i="13"/>
  <c r="AE121" i="13"/>
  <c r="AD121" i="13"/>
  <c r="AC121" i="13"/>
  <c r="L121" i="13"/>
  <c r="M121" i="13" s="1"/>
  <c r="AF120" i="13"/>
  <c r="AE120" i="13"/>
  <c r="AD120" i="13"/>
  <c r="AC120" i="13"/>
  <c r="L120" i="13"/>
  <c r="AF118" i="13"/>
  <c r="AE118" i="13"/>
  <c r="AD118" i="13"/>
  <c r="AC118" i="13"/>
  <c r="L118" i="13"/>
  <c r="M118" i="13" s="1"/>
  <c r="AF125" i="13"/>
  <c r="AE125" i="13"/>
  <c r="AD125" i="13"/>
  <c r="AC125" i="13"/>
  <c r="L125" i="13"/>
  <c r="M125" i="13" s="1"/>
  <c r="M124" i="13"/>
  <c r="L116" i="13"/>
  <c r="M116" i="13" s="1"/>
  <c r="AG116" i="13" s="1"/>
  <c r="AF144" i="13"/>
  <c r="AE144" i="13"/>
  <c r="AD144" i="13"/>
  <c r="AC144" i="13"/>
  <c r="L144" i="13"/>
  <c r="M144" i="13" s="1"/>
  <c r="AF142" i="13"/>
  <c r="AE142" i="13"/>
  <c r="AD142" i="13"/>
  <c r="AC142" i="13"/>
  <c r="L142" i="13"/>
  <c r="L115" i="13"/>
  <c r="M115" i="13" s="1"/>
  <c r="AG115" i="13" s="1"/>
  <c r="L114" i="13"/>
  <c r="M114" i="13" s="1"/>
  <c r="AG114" i="13" s="1"/>
  <c r="AF113" i="13"/>
  <c r="AE113" i="13"/>
  <c r="AD113" i="13"/>
  <c r="AC113" i="13"/>
  <c r="L113" i="13"/>
  <c r="AF101" i="13"/>
  <c r="AE101" i="13"/>
  <c r="AD101" i="13"/>
  <c r="AC101" i="13"/>
  <c r="L101" i="13"/>
  <c r="M101" i="13" s="1"/>
  <c r="AF136" i="13"/>
  <c r="AE136" i="13"/>
  <c r="AD136" i="13"/>
  <c r="AC136" i="13"/>
  <c r="L136" i="13"/>
  <c r="M136" i="13" s="1"/>
  <c r="AF135" i="13"/>
  <c r="AE135" i="13"/>
  <c r="AD135" i="13"/>
  <c r="AC135" i="13"/>
  <c r="L135" i="13"/>
  <c r="M135" i="13" s="1"/>
  <c r="AF134" i="13"/>
  <c r="AE134" i="13"/>
  <c r="AD134" i="13"/>
  <c r="AC134" i="13"/>
  <c r="L134" i="13"/>
  <c r="L171" i="13"/>
  <c r="M171" i="13" s="1"/>
  <c r="AG171" i="13" s="1"/>
  <c r="L170" i="13"/>
  <c r="AF111" i="13"/>
  <c r="AE111" i="13"/>
  <c r="AD111" i="13"/>
  <c r="AC111" i="13"/>
  <c r="L111" i="13"/>
  <c r="M111" i="13" s="1"/>
  <c r="AF132" i="13"/>
  <c r="AE132" i="13"/>
  <c r="AD132" i="13"/>
  <c r="AC132" i="13"/>
  <c r="L132" i="13"/>
  <c r="M132" i="13" s="1"/>
  <c r="L67" i="13"/>
  <c r="M67" i="13" s="1"/>
  <c r="AG67" i="13" s="1"/>
  <c r="L80" i="13"/>
  <c r="M80" i="13" s="1"/>
  <c r="BO80" i="13" s="1"/>
  <c r="L59" i="13"/>
  <c r="M59" i="13" s="1"/>
  <c r="AE59" i="13"/>
  <c r="AF59" i="13"/>
  <c r="L62" i="13"/>
  <c r="M62" i="13" s="1"/>
  <c r="AE62" i="13"/>
  <c r="AF62" i="13"/>
  <c r="L73" i="13"/>
  <c r="M73" i="13" s="1"/>
  <c r="AG73" i="13" s="1"/>
  <c r="L60" i="13"/>
  <c r="M60" i="13" s="1"/>
  <c r="L76" i="13"/>
  <c r="M76" i="13" s="1"/>
  <c r="L75" i="13"/>
  <c r="M75" i="13" s="1"/>
  <c r="L74" i="13"/>
  <c r="M74" i="13" s="1"/>
  <c r="AF70" i="13"/>
  <c r="AE70" i="13"/>
  <c r="L70" i="13"/>
  <c r="M70" i="13" s="1"/>
  <c r="L82" i="13"/>
  <c r="M82" i="13" s="1"/>
  <c r="L81" i="13"/>
  <c r="M81" i="13" s="1"/>
  <c r="AF68" i="13"/>
  <c r="AE68" i="13"/>
  <c r="L68" i="13"/>
  <c r="M68" i="13" s="1"/>
  <c r="L79" i="13"/>
  <c r="M79" i="13" s="1"/>
  <c r="AF61" i="13"/>
  <c r="AD61" i="13"/>
  <c r="L61" i="13"/>
  <c r="M61" i="13" s="1"/>
  <c r="BO127" i="13" l="1"/>
  <c r="BO67" i="13"/>
  <c r="M134" i="13"/>
  <c r="L131" i="13"/>
  <c r="M131" i="13" s="1"/>
  <c r="M113" i="13"/>
  <c r="L110" i="13"/>
  <c r="M110" i="13" s="1"/>
  <c r="M120" i="13"/>
  <c r="L117" i="13"/>
  <c r="M117" i="13" s="1"/>
  <c r="M142" i="13"/>
  <c r="M170" i="13"/>
  <c r="AG170" i="13" s="1"/>
  <c r="L168" i="13"/>
  <c r="M168" i="13" s="1"/>
  <c r="BO129" i="13"/>
  <c r="BO69" i="13"/>
  <c r="AA105" i="13"/>
  <c r="AG105" i="13" s="1"/>
  <c r="BO106" i="13"/>
  <c r="AA137" i="13"/>
  <c r="AG137" i="13" s="1"/>
  <c r="BO130" i="13"/>
  <c r="AA128" i="13"/>
  <c r="AG128" i="13" s="1"/>
  <c r="BO198" i="13"/>
  <c r="AG60" i="13"/>
  <c r="AB122" i="13"/>
  <c r="AA122" i="13" s="1"/>
  <c r="AG122" i="13" s="1"/>
  <c r="AB121" i="13"/>
  <c r="BO121" i="13" s="1"/>
  <c r="AB123" i="13"/>
  <c r="BO123" i="13" s="1"/>
  <c r="AB120" i="13"/>
  <c r="AB118" i="13"/>
  <c r="AA118" i="13" s="1"/>
  <c r="AG118" i="13" s="1"/>
  <c r="AB125" i="13"/>
  <c r="AA125" i="13" s="1"/>
  <c r="AG125" i="13" s="1"/>
  <c r="BO116" i="13"/>
  <c r="AB144" i="13"/>
  <c r="AA144" i="13" s="1"/>
  <c r="AG144" i="13" s="1"/>
  <c r="AB142" i="13"/>
  <c r="BO115" i="13"/>
  <c r="BO114" i="13"/>
  <c r="AB101" i="13"/>
  <c r="AA101" i="13" s="1"/>
  <c r="AG101" i="13" s="1"/>
  <c r="AB113" i="13"/>
  <c r="AA113" i="13" s="1"/>
  <c r="AB135" i="13"/>
  <c r="BO135" i="13" s="1"/>
  <c r="AB136" i="13"/>
  <c r="BO136" i="13" s="1"/>
  <c r="AB134" i="13"/>
  <c r="AB132" i="13"/>
  <c r="AA132" i="13" s="1"/>
  <c r="AG132" i="13" s="1"/>
  <c r="BO171" i="13"/>
  <c r="AB111" i="13"/>
  <c r="AA111" i="13" s="1"/>
  <c r="AG111" i="13" s="1"/>
  <c r="AG80" i="13"/>
  <c r="AB62" i="13"/>
  <c r="AA62" i="13" s="1"/>
  <c r="AG62" i="13" s="1"/>
  <c r="AB59" i="13"/>
  <c r="AA59" i="13" s="1"/>
  <c r="AG59" i="13" s="1"/>
  <c r="BO60" i="13"/>
  <c r="BO76" i="13"/>
  <c r="AG75" i="13"/>
  <c r="BO82" i="13"/>
  <c r="BO74" i="13"/>
  <c r="AB68" i="13"/>
  <c r="AA68" i="13" s="1"/>
  <c r="AG68" i="13" s="1"/>
  <c r="AB70" i="13"/>
  <c r="BO70" i="13" s="1"/>
  <c r="BO81" i="13"/>
  <c r="BO79" i="13"/>
  <c r="AB61" i="13"/>
  <c r="BO61" i="13" s="1"/>
  <c r="BO134" i="13" l="1"/>
  <c r="BO142" i="13"/>
  <c r="BO120" i="13"/>
  <c r="AG113" i="13"/>
  <c r="AA123" i="13"/>
  <c r="AG123" i="13" s="1"/>
  <c r="AA121" i="13"/>
  <c r="AG121" i="13" s="1"/>
  <c r="BO122" i="13"/>
  <c r="AA120" i="13"/>
  <c r="AG120" i="13" s="1"/>
  <c r="BO144" i="13"/>
  <c r="BO170" i="13"/>
  <c r="AA142" i="13"/>
  <c r="AG142" i="13" s="1"/>
  <c r="BO113" i="13"/>
  <c r="AA134" i="13"/>
  <c r="AG134" i="13" s="1"/>
  <c r="AA135" i="13"/>
  <c r="AG135" i="13" s="1"/>
  <c r="AA136" i="13"/>
  <c r="AG136" i="13" s="1"/>
  <c r="BO62" i="13"/>
  <c r="BO75" i="13"/>
  <c r="BO59" i="13"/>
  <c r="AG76" i="13"/>
  <c r="AG74" i="13"/>
  <c r="BO73" i="13"/>
  <c r="BO68" i="13"/>
  <c r="AA70" i="13"/>
  <c r="AG70" i="13" s="1"/>
  <c r="AG82" i="13"/>
  <c r="AA61" i="13"/>
  <c r="AG61" i="13" s="1"/>
  <c r="AG81" i="13"/>
  <c r="AG79" i="13"/>
  <c r="AF58" i="13" l="1"/>
  <c r="AE58" i="13"/>
  <c r="L58" i="13"/>
  <c r="M58" i="13" s="1"/>
  <c r="L56" i="13"/>
  <c r="L72" i="13"/>
  <c r="L64" i="13"/>
  <c r="M64" i="13" s="1"/>
  <c r="AF64" i="13"/>
  <c r="AE64" i="13"/>
  <c r="AF63" i="13"/>
  <c r="AE63" i="13"/>
  <c r="L63" i="13"/>
  <c r="M63" i="13" s="1"/>
  <c r="L57" i="13"/>
  <c r="M57" i="13" s="1"/>
  <c r="AG57" i="13" s="1"/>
  <c r="L78" i="13"/>
  <c r="M78" i="13" s="1"/>
  <c r="L77" i="13"/>
  <c r="M77" i="13" s="1"/>
  <c r="L71" i="13" l="1"/>
  <c r="M71" i="13"/>
  <c r="M56" i="13"/>
  <c r="AG56" i="13" s="1"/>
  <c r="M72" i="13"/>
  <c r="AG72" i="13" s="1"/>
  <c r="AB58" i="13"/>
  <c r="AA58" i="13" s="1"/>
  <c r="AG58" i="13" s="1"/>
  <c r="AG78" i="13"/>
  <c r="AB63" i="13"/>
  <c r="AA63" i="13" s="1"/>
  <c r="AG63" i="13" s="1"/>
  <c r="AG77" i="13"/>
  <c r="AB64" i="13"/>
  <c r="BO56" i="13" l="1"/>
  <c r="AA64" i="13"/>
  <c r="AG64" i="13" s="1"/>
  <c r="BO64" i="13"/>
  <c r="BO72" i="13"/>
  <c r="BO78" i="13"/>
  <c r="BO58" i="13"/>
  <c r="BO63" i="13"/>
  <c r="BO77" i="13"/>
  <c r="BO57" i="13"/>
  <c r="AF66" i="13" l="1"/>
  <c r="AE66" i="13"/>
  <c r="L66" i="13"/>
  <c r="M66" i="13" s="1"/>
  <c r="AF65" i="13"/>
  <c r="AE65" i="13"/>
  <c r="AB65" i="13" s="1"/>
  <c r="L65" i="13"/>
  <c r="L55" i="13" s="1"/>
  <c r="L46" i="13" s="1"/>
  <c r="L45" i="13" s="1"/>
  <c r="M55" i="13" l="1"/>
  <c r="M65" i="13"/>
  <c r="BO65" i="13" s="1"/>
  <c r="AB66" i="13"/>
  <c r="BO66" i="13" s="1"/>
  <c r="AA66" i="13" l="1"/>
  <c r="AG66" i="13" s="1"/>
  <c r="AA65" i="13"/>
  <c r="AG65" i="13" s="1"/>
  <c r="A42" i="12" l="1"/>
  <c r="A41" i="12"/>
  <c r="A40" i="12"/>
  <c r="A44" i="12"/>
  <c r="AF43" i="13"/>
  <c r="AE43" i="13"/>
  <c r="AD43" i="13"/>
  <c r="AC43" i="13"/>
  <c r="BO42" i="13" l="1"/>
  <c r="AG42" i="13"/>
  <c r="BO41" i="13"/>
  <c r="AG41" i="13"/>
  <c r="AB43" i="13"/>
  <c r="AA43" i="13" s="1"/>
  <c r="AG43" i="13" s="1"/>
  <c r="A27" i="12"/>
  <c r="B27" i="12"/>
  <c r="L194" i="13"/>
  <c r="L201" i="13"/>
  <c r="AF29" i="13"/>
  <c r="AE29" i="13"/>
  <c r="AD29" i="13"/>
  <c r="AC29" i="13"/>
  <c r="L29" i="13"/>
  <c r="M29" i="13" s="1"/>
  <c r="AF30" i="13"/>
  <c r="AE30" i="13"/>
  <c r="AD30" i="13"/>
  <c r="AC30" i="13"/>
  <c r="L30" i="13"/>
  <c r="M30" i="13" s="1"/>
  <c r="BO43" i="13" l="1"/>
  <c r="AB29" i="13"/>
  <c r="AA29" i="13" s="1"/>
  <c r="AG29" i="13" s="1"/>
  <c r="AB30" i="13"/>
  <c r="BO30" i="13" s="1"/>
  <c r="AF84" i="13"/>
  <c r="AF186" i="13"/>
  <c r="AF185" i="13"/>
  <c r="AF184" i="13"/>
  <c r="AF183" i="13"/>
  <c r="AF182" i="13"/>
  <c r="AF181" i="13"/>
  <c r="AF180" i="13"/>
  <c r="AF179" i="13"/>
  <c r="AF178" i="13"/>
  <c r="AF177" i="13"/>
  <c r="AF143" i="13"/>
  <c r="AF140" i="13"/>
  <c r="AF44" i="13"/>
  <c r="AF40" i="13"/>
  <c r="AF38" i="13"/>
  <c r="AF35" i="13"/>
  <c r="AF33" i="13"/>
  <c r="AF32" i="13"/>
  <c r="AF27" i="13"/>
  <c r="AF26" i="13"/>
  <c r="AF24" i="13"/>
  <c r="AF22" i="13"/>
  <c r="AF20" i="13"/>
  <c r="AF19" i="13"/>
  <c r="AF17" i="13"/>
  <c r="AF16" i="13"/>
  <c r="AF9" i="13"/>
  <c r="L200" i="13"/>
  <c r="M200" i="13" s="1"/>
  <c r="M197" i="13"/>
  <c r="L196" i="13"/>
  <c r="M196" i="13" s="1"/>
  <c r="L193" i="13"/>
  <c r="AI191" i="13"/>
  <c r="AI234" i="13" s="1"/>
  <c r="AJ191" i="13"/>
  <c r="AJ234" i="13" s="1"/>
  <c r="AK191" i="13"/>
  <c r="AK234" i="13" s="1"/>
  <c r="AL191" i="13"/>
  <c r="AM191" i="13"/>
  <c r="AM234" i="13" s="1"/>
  <c r="AN191" i="13"/>
  <c r="AN234" i="13" s="1"/>
  <c r="AO191" i="13"/>
  <c r="AO234" i="13" s="1"/>
  <c r="AP191" i="13"/>
  <c r="AQ191" i="13"/>
  <c r="AQ234" i="13" s="1"/>
  <c r="AR191" i="13"/>
  <c r="AR234" i="13" s="1"/>
  <c r="AS191" i="13"/>
  <c r="AS234" i="13" s="1"/>
  <c r="AT191" i="13"/>
  <c r="AU191" i="13"/>
  <c r="AU234" i="13" s="1"/>
  <c r="AV191" i="13"/>
  <c r="AV234" i="13" s="1"/>
  <c r="AW191" i="13"/>
  <c r="AW234" i="13" s="1"/>
  <c r="AX191" i="13"/>
  <c r="AY191" i="13"/>
  <c r="AY234" i="13" s="1"/>
  <c r="AZ191" i="13"/>
  <c r="AZ234" i="13" s="1"/>
  <c r="BA191" i="13"/>
  <c r="BA234" i="13" s="1"/>
  <c r="BB191" i="13"/>
  <c r="BC191" i="13"/>
  <c r="BC234" i="13" s="1"/>
  <c r="BD191" i="13"/>
  <c r="BD234" i="13" s="1"/>
  <c r="BE191" i="13"/>
  <c r="BE234" i="13" s="1"/>
  <c r="BF191" i="13"/>
  <c r="BG191" i="13"/>
  <c r="BG234" i="13" s="1"/>
  <c r="BH191" i="13"/>
  <c r="BH234" i="13" s="1"/>
  <c r="BI191" i="13"/>
  <c r="BI234" i="13" s="1"/>
  <c r="BJ191" i="13"/>
  <c r="BJ234" i="13" s="1"/>
  <c r="BK191" i="13"/>
  <c r="BK234" i="13" s="1"/>
  <c r="BL191" i="13"/>
  <c r="BL234" i="13" s="1"/>
  <c r="BM191" i="13"/>
  <c r="BM234" i="13" s="1"/>
  <c r="AH191" i="13"/>
  <c r="AI190" i="13"/>
  <c r="AI227" i="13" s="1"/>
  <c r="AJ190" i="13"/>
  <c r="AJ227" i="13" s="1"/>
  <c r="AK190" i="13"/>
  <c r="AK227" i="13" s="1"/>
  <c r="AL190" i="13"/>
  <c r="AM190" i="13"/>
  <c r="AM227" i="13" s="1"/>
  <c r="AN190" i="13"/>
  <c r="AN227" i="13" s="1"/>
  <c r="AO190" i="13"/>
  <c r="AO227" i="13" s="1"/>
  <c r="AP190" i="13"/>
  <c r="AP227" i="13" s="1"/>
  <c r="AQ190" i="13"/>
  <c r="AQ227" i="13" s="1"/>
  <c r="AR190" i="13"/>
  <c r="AR227" i="13" s="1"/>
  <c r="AS190" i="13"/>
  <c r="AS227" i="13" s="1"/>
  <c r="AT190" i="13"/>
  <c r="AU190" i="13"/>
  <c r="AU227" i="13" s="1"/>
  <c r="AV190" i="13"/>
  <c r="AV227" i="13" s="1"/>
  <c r="AW190" i="13"/>
  <c r="AW227" i="13" s="1"/>
  <c r="AX190" i="13"/>
  <c r="AX227" i="13" s="1"/>
  <c r="AY190" i="13"/>
  <c r="AY227" i="13" s="1"/>
  <c r="AZ190" i="13"/>
  <c r="AZ227" i="13" s="1"/>
  <c r="BA190" i="13"/>
  <c r="BA227" i="13" s="1"/>
  <c r="BB190" i="13"/>
  <c r="BC190" i="13"/>
  <c r="BC227" i="13" s="1"/>
  <c r="BD190" i="13"/>
  <c r="BD227" i="13" s="1"/>
  <c r="BE190" i="13"/>
  <c r="BE227" i="13" s="1"/>
  <c r="BF190" i="13"/>
  <c r="BF227" i="13" s="1"/>
  <c r="BG190" i="13"/>
  <c r="BG227" i="13" s="1"/>
  <c r="BH190" i="13"/>
  <c r="BH227" i="13" s="1"/>
  <c r="BI190" i="13"/>
  <c r="BI227" i="13" s="1"/>
  <c r="BJ190" i="13"/>
  <c r="BK190" i="13"/>
  <c r="BK227" i="13" s="1"/>
  <c r="BL190" i="13"/>
  <c r="BL227" i="13" s="1"/>
  <c r="BM190" i="13"/>
  <c r="BM227" i="13" s="1"/>
  <c r="AH190" i="13"/>
  <c r="AI189" i="13"/>
  <c r="AI220" i="13" s="1"/>
  <c r="AJ189" i="13"/>
  <c r="AJ220" i="13" s="1"/>
  <c r="AK189" i="13"/>
  <c r="AK220" i="13" s="1"/>
  <c r="AL189" i="13"/>
  <c r="AM189" i="13"/>
  <c r="AM220" i="13" s="1"/>
  <c r="AN189" i="13"/>
  <c r="AN220" i="13" s="1"/>
  <c r="AO189" i="13"/>
  <c r="AO220" i="13" s="1"/>
  <c r="AP189" i="13"/>
  <c r="AQ189" i="13"/>
  <c r="AQ220" i="13" s="1"/>
  <c r="AR189" i="13"/>
  <c r="AR220" i="13" s="1"/>
  <c r="AS189" i="13"/>
  <c r="AS220" i="13" s="1"/>
  <c r="AT189" i="13"/>
  <c r="AU189" i="13"/>
  <c r="AU220" i="13" s="1"/>
  <c r="AV189" i="13"/>
  <c r="AV220" i="13" s="1"/>
  <c r="AW189" i="13"/>
  <c r="AW220" i="13" s="1"/>
  <c r="AX189" i="13"/>
  <c r="AY189" i="13"/>
  <c r="AY220" i="13" s="1"/>
  <c r="AZ189" i="13"/>
  <c r="AZ220" i="13" s="1"/>
  <c r="BA189" i="13"/>
  <c r="BA220" i="13" s="1"/>
  <c r="BB189" i="13"/>
  <c r="BC189" i="13"/>
  <c r="BC220" i="13" s="1"/>
  <c r="BD189" i="13"/>
  <c r="BD220" i="13" s="1"/>
  <c r="BE189" i="13"/>
  <c r="BE220" i="13" s="1"/>
  <c r="BF189" i="13"/>
  <c r="BG189" i="13"/>
  <c r="BG220" i="13" s="1"/>
  <c r="BH189" i="13"/>
  <c r="BH220" i="13" s="1"/>
  <c r="BI189" i="13"/>
  <c r="BI220" i="13" s="1"/>
  <c r="BJ189" i="13"/>
  <c r="BK189" i="13"/>
  <c r="BK220" i="13" s="1"/>
  <c r="BL189" i="13"/>
  <c r="BL220" i="13" s="1"/>
  <c r="BM189" i="13"/>
  <c r="BM220" i="13" s="1"/>
  <c r="AH189" i="13"/>
  <c r="AI188" i="13"/>
  <c r="AI213" i="13" s="1"/>
  <c r="AJ188" i="13"/>
  <c r="AJ213" i="13" s="1"/>
  <c r="AK188" i="13"/>
  <c r="AK213" i="13" s="1"/>
  <c r="AL188" i="13"/>
  <c r="AL213" i="13" s="1"/>
  <c r="AM188" i="13"/>
  <c r="AM213" i="13" s="1"/>
  <c r="AN188" i="13"/>
  <c r="AN213" i="13" s="1"/>
  <c r="AO188" i="13"/>
  <c r="AO213" i="13" s="1"/>
  <c r="AP188" i="13"/>
  <c r="AP213" i="13" s="1"/>
  <c r="AQ188" i="13"/>
  <c r="AQ213" i="13" s="1"/>
  <c r="AR188" i="13"/>
  <c r="AR213" i="13" s="1"/>
  <c r="AS188" i="13"/>
  <c r="AS213" i="13" s="1"/>
  <c r="AT188" i="13"/>
  <c r="AU188" i="13"/>
  <c r="AU213" i="13" s="1"/>
  <c r="AV188" i="13"/>
  <c r="AV213" i="13" s="1"/>
  <c r="AW188" i="13"/>
  <c r="AW213" i="13" s="1"/>
  <c r="AX188" i="13"/>
  <c r="AX213" i="13" s="1"/>
  <c r="AY188" i="13"/>
  <c r="AY213" i="13" s="1"/>
  <c r="AZ188" i="13"/>
  <c r="AZ213" i="13" s="1"/>
  <c r="BA188" i="13"/>
  <c r="BA213" i="13" s="1"/>
  <c r="BB188" i="13"/>
  <c r="BC188" i="13"/>
  <c r="BC213" i="13" s="1"/>
  <c r="BD188" i="13"/>
  <c r="BD213" i="13" s="1"/>
  <c r="BE188" i="13"/>
  <c r="BE213" i="13" s="1"/>
  <c r="BF188" i="13"/>
  <c r="BF213" i="13" s="1"/>
  <c r="BG188" i="13"/>
  <c r="BG213" i="13" s="1"/>
  <c r="BH188" i="13"/>
  <c r="BH213" i="13" s="1"/>
  <c r="BI188" i="13"/>
  <c r="BI213" i="13" s="1"/>
  <c r="BJ188" i="13"/>
  <c r="BK188" i="13"/>
  <c r="BK213" i="13" s="1"/>
  <c r="BL188" i="13"/>
  <c r="BL213" i="13" s="1"/>
  <c r="BM188" i="13"/>
  <c r="BM213" i="13" s="1"/>
  <c r="AH188" i="13"/>
  <c r="AI206" i="13"/>
  <c r="AJ206" i="13"/>
  <c r="AK187" i="13"/>
  <c r="AK206" i="13" s="1"/>
  <c r="AL206" i="13"/>
  <c r="AM206" i="13"/>
  <c r="AN206" i="13"/>
  <c r="AO187" i="13"/>
  <c r="AO206" i="13" s="1"/>
  <c r="AQ206" i="13"/>
  <c r="AR206" i="13"/>
  <c r="AS187" i="13"/>
  <c r="AS206" i="13" s="1"/>
  <c r="AT206" i="13"/>
  <c r="AU206" i="13"/>
  <c r="AV206" i="13"/>
  <c r="AW187" i="13"/>
  <c r="AW206" i="13" s="1"/>
  <c r="AY206" i="13"/>
  <c r="AZ206" i="13"/>
  <c r="BA187" i="13"/>
  <c r="BA206" i="13" s="1"/>
  <c r="BC206" i="13"/>
  <c r="BD206" i="13"/>
  <c r="BE187" i="13"/>
  <c r="BE206" i="13" s="1"/>
  <c r="BF206" i="13"/>
  <c r="BG206" i="13"/>
  <c r="BI187" i="13"/>
  <c r="BI206" i="13" s="1"/>
  <c r="BJ206" i="13"/>
  <c r="BK206" i="13"/>
  <c r="BL206" i="13"/>
  <c r="BM187" i="13"/>
  <c r="BM206" i="13" s="1"/>
  <c r="O191" i="13"/>
  <c r="O234" i="13" s="1"/>
  <c r="P191" i="13"/>
  <c r="P234" i="13" s="1"/>
  <c r="Q191" i="13"/>
  <c r="Q234" i="13" s="1"/>
  <c r="R191" i="13"/>
  <c r="R234" i="13" s="1"/>
  <c r="S191" i="13"/>
  <c r="S234" i="13" s="1"/>
  <c r="T191" i="13"/>
  <c r="T234" i="13" s="1"/>
  <c r="U191" i="13"/>
  <c r="U234" i="13" s="1"/>
  <c r="N191" i="13"/>
  <c r="N234" i="13" s="1"/>
  <c r="O190" i="13"/>
  <c r="O227" i="13" s="1"/>
  <c r="P190" i="13"/>
  <c r="P227" i="13" s="1"/>
  <c r="Q190" i="13"/>
  <c r="Q227" i="13" s="1"/>
  <c r="R190" i="13"/>
  <c r="R227" i="13" s="1"/>
  <c r="S190" i="13"/>
  <c r="S227" i="13" s="1"/>
  <c r="T190" i="13"/>
  <c r="T227" i="13" s="1"/>
  <c r="U190" i="13"/>
  <c r="U227" i="13" s="1"/>
  <c r="N190" i="13"/>
  <c r="N227" i="13" s="1"/>
  <c r="O189" i="13"/>
  <c r="O220" i="13" s="1"/>
  <c r="P189" i="13"/>
  <c r="P220" i="13" s="1"/>
  <c r="Q189" i="13"/>
  <c r="Q220" i="13" s="1"/>
  <c r="R189" i="13"/>
  <c r="R220" i="13" s="1"/>
  <c r="S189" i="13"/>
  <c r="S220" i="13" s="1"/>
  <c r="T189" i="13"/>
  <c r="T220" i="13" s="1"/>
  <c r="U189" i="13"/>
  <c r="U220" i="13" s="1"/>
  <c r="N189" i="13"/>
  <c r="N220" i="13" s="1"/>
  <c r="O188" i="13"/>
  <c r="O213" i="13" s="1"/>
  <c r="P188" i="13"/>
  <c r="P213" i="13" s="1"/>
  <c r="Q188" i="13"/>
  <c r="Q213" i="13" s="1"/>
  <c r="R188" i="13"/>
  <c r="R213" i="13" s="1"/>
  <c r="S188" i="13"/>
  <c r="S213" i="13" s="1"/>
  <c r="T188" i="13"/>
  <c r="T213" i="13" s="1"/>
  <c r="U188" i="13"/>
  <c r="U213" i="13" s="1"/>
  <c r="N188" i="13"/>
  <c r="N213" i="13" s="1"/>
  <c r="O187" i="13"/>
  <c r="O206" i="13" s="1"/>
  <c r="P187" i="13"/>
  <c r="P206" i="13" s="1"/>
  <c r="Q187" i="13"/>
  <c r="Q206" i="13" s="1"/>
  <c r="R206" i="13"/>
  <c r="S206" i="13"/>
  <c r="T206" i="13"/>
  <c r="U206" i="13"/>
  <c r="N206" i="13"/>
  <c r="M193" i="13" l="1"/>
  <c r="BO29" i="13"/>
  <c r="AA30" i="13"/>
  <c r="AG30" i="13" s="1"/>
  <c r="L195" i="13"/>
  <c r="M195" i="13" s="1"/>
  <c r="BB235" i="13"/>
  <c r="BB236" i="13" s="1"/>
  <c r="AT235" i="13"/>
  <c r="AT236" i="13" s="1"/>
  <c r="AL235" i="13"/>
  <c r="AL236" i="13" s="1"/>
  <c r="AF191" i="13"/>
  <c r="AF189" i="13"/>
  <c r="AF190" i="13"/>
  <c r="AF187" i="13"/>
  <c r="AF206" i="13" s="1"/>
  <c r="AF213" i="13" s="1"/>
  <c r="AF188" i="13"/>
  <c r="AH214" i="13"/>
  <c r="AH215" i="13" s="1"/>
  <c r="AH221" i="13"/>
  <c r="AH222" i="13" s="1"/>
  <c r="AH228" i="13"/>
  <c r="AH229" i="13" s="1"/>
  <c r="AH235" i="13"/>
  <c r="AH236" i="13" s="1"/>
  <c r="BF235" i="13"/>
  <c r="BF236" i="13" s="1"/>
  <c r="AX235" i="13"/>
  <c r="AX236" i="13" s="1"/>
  <c r="AP235" i="13"/>
  <c r="AP236" i="13" s="1"/>
  <c r="BJ235" i="13"/>
  <c r="BJ236" i="13" s="1"/>
  <c r="AH234" i="13"/>
  <c r="BF234" i="13"/>
  <c r="AX234" i="13"/>
  <c r="AP234" i="13"/>
  <c r="BB234" i="13"/>
  <c r="AT234" i="13"/>
  <c r="AL234" i="13"/>
  <c r="BJ228" i="13"/>
  <c r="BJ229" i="13" s="1"/>
  <c r="BB228" i="13"/>
  <c r="BB229" i="13" s="1"/>
  <c r="AT228" i="13"/>
  <c r="AT229" i="13" s="1"/>
  <c r="AL228" i="13"/>
  <c r="AL229" i="13" s="1"/>
  <c r="AP228" i="13"/>
  <c r="AP229" i="13" s="1"/>
  <c r="L234" i="13"/>
  <c r="M234" i="13" s="1"/>
  <c r="BJ221" i="13"/>
  <c r="BJ222" i="13" s="1"/>
  <c r="BB221" i="13"/>
  <c r="BB222" i="13" s="1"/>
  <c r="AT221" i="13"/>
  <c r="AT222" i="13" s="1"/>
  <c r="AL221" i="13"/>
  <c r="AL222" i="13" s="1"/>
  <c r="AX228" i="13"/>
  <c r="AX229" i="13" s="1"/>
  <c r="BF228" i="13"/>
  <c r="BF229" i="13" s="1"/>
  <c r="BJ227" i="13"/>
  <c r="BB227" i="13"/>
  <c r="AT227" i="13"/>
  <c r="AL227" i="13"/>
  <c r="AH227" i="13"/>
  <c r="BJ220" i="13"/>
  <c r="BB220" i="13"/>
  <c r="BF221" i="13"/>
  <c r="BF222" i="13" s="1"/>
  <c r="AX221" i="13"/>
  <c r="AX222" i="13" s="1"/>
  <c r="AP221" i="13"/>
  <c r="AP222" i="13" s="1"/>
  <c r="AT220" i="13"/>
  <c r="AL220" i="13"/>
  <c r="L227" i="13"/>
  <c r="M227" i="13" s="1"/>
  <c r="AH220" i="13"/>
  <c r="BF220" i="13"/>
  <c r="AX220" i="13"/>
  <c r="AP220" i="13"/>
  <c r="BJ214" i="13"/>
  <c r="BJ215" i="13" s="1"/>
  <c r="BB214" i="13"/>
  <c r="BB215" i="13" s="1"/>
  <c r="AT214" i="13"/>
  <c r="AT215" i="13" s="1"/>
  <c r="AL214" i="13"/>
  <c r="AL215" i="13" s="1"/>
  <c r="L220" i="13"/>
  <c r="M220" i="13" s="1"/>
  <c r="AP214" i="13"/>
  <c r="AP215" i="13" s="1"/>
  <c r="AH207" i="13"/>
  <c r="AH208" i="13" s="1"/>
  <c r="AX207" i="13"/>
  <c r="AX208" i="13" s="1"/>
  <c r="AP207" i="13"/>
  <c r="AP208" i="13" s="1"/>
  <c r="BJ213" i="13"/>
  <c r="BB213" i="13"/>
  <c r="AT213" i="13"/>
  <c r="AX214" i="13"/>
  <c r="AX215" i="13" s="1"/>
  <c r="BF214" i="13"/>
  <c r="BF215" i="13" s="1"/>
  <c r="M201" i="13"/>
  <c r="AH213" i="13"/>
  <c r="L213" i="13"/>
  <c r="M213" i="13" s="1"/>
  <c r="BB207" i="13"/>
  <c r="BF207" i="13"/>
  <c r="BJ207" i="13"/>
  <c r="BJ208" i="13" s="1"/>
  <c r="AH206" i="13"/>
  <c r="AX206" i="13"/>
  <c r="AP206" i="13"/>
  <c r="AL207" i="13"/>
  <c r="AT207" i="13"/>
  <c r="AT208" i="13" s="1"/>
  <c r="BB206" i="13"/>
  <c r="L206" i="13"/>
  <c r="M206" i="13" s="1"/>
  <c r="L192" i="13" l="1"/>
  <c r="M192" i="13" s="1"/>
  <c r="AF220" i="13"/>
  <c r="AF227" i="13" s="1"/>
  <c r="AF234" i="13" s="1"/>
  <c r="BF208" i="13"/>
  <c r="AL208" i="13"/>
  <c r="B198" i="12" l="1"/>
  <c r="B196" i="12"/>
  <c r="B194" i="12"/>
  <c r="B191" i="12"/>
  <c r="B188" i="12"/>
  <c r="B186" i="12"/>
  <c r="B185" i="12"/>
  <c r="B174" i="12"/>
  <c r="B163" i="12"/>
  <c r="B152" i="12"/>
  <c r="B141" i="12"/>
  <c r="B130" i="12"/>
  <c r="B129" i="12"/>
  <c r="B123" i="12"/>
  <c r="B117" i="12"/>
  <c r="B116" i="12"/>
  <c r="B110" i="12"/>
  <c r="B90" i="12"/>
  <c r="B79" i="12"/>
  <c r="B75" i="12"/>
  <c r="B73" i="12"/>
  <c r="B69" i="12"/>
  <c r="B57" i="12"/>
  <c r="B46" i="12"/>
  <c r="B45" i="12"/>
  <c r="A198" i="12"/>
  <c r="A196" i="12"/>
  <c r="A194" i="12"/>
  <c r="A191" i="12"/>
  <c r="A188" i="12"/>
  <c r="A186" i="12"/>
  <c r="A185" i="12"/>
  <c r="A174" i="12"/>
  <c r="A163" i="12"/>
  <c r="A152" i="12"/>
  <c r="A141" i="12"/>
  <c r="A130" i="12"/>
  <c r="A129" i="12"/>
  <c r="A123" i="12"/>
  <c r="A117" i="12"/>
  <c r="A116" i="12"/>
  <c r="A110" i="12"/>
  <c r="A90" i="12"/>
  <c r="A79" i="12"/>
  <c r="A75" i="12"/>
  <c r="A73" i="12"/>
  <c r="A69" i="12"/>
  <c r="A200" i="12"/>
  <c r="A199" i="12"/>
  <c r="A197" i="12"/>
  <c r="A195" i="12"/>
  <c r="A193" i="12"/>
  <c r="A192" i="12"/>
  <c r="A190" i="12"/>
  <c r="A189" i="12"/>
  <c r="A187" i="12"/>
  <c r="A176" i="12"/>
  <c r="A177" i="12"/>
  <c r="A178" i="12"/>
  <c r="A179" i="12"/>
  <c r="A180" i="12"/>
  <c r="A181" i="12"/>
  <c r="A182" i="12"/>
  <c r="A183" i="12"/>
  <c r="A184" i="12"/>
  <c r="A175" i="12"/>
  <c r="A165" i="12"/>
  <c r="A166" i="12"/>
  <c r="A167" i="12"/>
  <c r="A168" i="12"/>
  <c r="A169" i="12"/>
  <c r="A170" i="12"/>
  <c r="A171" i="12"/>
  <c r="A172" i="12"/>
  <c r="A173" i="12"/>
  <c r="A164" i="12"/>
  <c r="A154" i="12"/>
  <c r="A155" i="12"/>
  <c r="A156" i="12"/>
  <c r="A157" i="12"/>
  <c r="A158" i="12"/>
  <c r="A159" i="12"/>
  <c r="A160" i="12"/>
  <c r="A161" i="12"/>
  <c r="A162" i="12"/>
  <c r="A153" i="12"/>
  <c r="A143" i="12"/>
  <c r="A144" i="12"/>
  <c r="A145" i="12"/>
  <c r="A146" i="12"/>
  <c r="A147" i="12"/>
  <c r="A148" i="12"/>
  <c r="A149" i="12"/>
  <c r="A150" i="12"/>
  <c r="A151" i="12"/>
  <c r="A142" i="12"/>
  <c r="A132" i="12"/>
  <c r="A133" i="12"/>
  <c r="A134" i="12"/>
  <c r="A135" i="12"/>
  <c r="A136" i="12"/>
  <c r="A137" i="12"/>
  <c r="A138" i="12"/>
  <c r="A139" i="12"/>
  <c r="A140" i="12"/>
  <c r="A131" i="12"/>
  <c r="A125" i="12"/>
  <c r="A126" i="12"/>
  <c r="A127" i="12"/>
  <c r="A128" i="12"/>
  <c r="A124" i="12"/>
  <c r="A119" i="12"/>
  <c r="A120" i="12"/>
  <c r="A121" i="12"/>
  <c r="A122" i="12"/>
  <c r="A118" i="12"/>
  <c r="A112" i="12"/>
  <c r="A113" i="12"/>
  <c r="A114" i="12"/>
  <c r="A115" i="12"/>
  <c r="A11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91" i="12"/>
  <c r="A81" i="12"/>
  <c r="A82" i="12"/>
  <c r="A83" i="12"/>
  <c r="A84" i="12"/>
  <c r="A85" i="12"/>
  <c r="A86" i="12"/>
  <c r="A87" i="12"/>
  <c r="A88" i="12"/>
  <c r="A89" i="12"/>
  <c r="A80" i="12"/>
  <c r="A78" i="12"/>
  <c r="A77" i="12"/>
  <c r="A76" i="12"/>
  <c r="A74" i="12"/>
  <c r="A71" i="12"/>
  <c r="A72" i="12"/>
  <c r="A70" i="12"/>
  <c r="A59" i="12"/>
  <c r="A60" i="12"/>
  <c r="A61" i="12"/>
  <c r="A62" i="12"/>
  <c r="A63" i="12"/>
  <c r="A64" i="12"/>
  <c r="A65" i="12"/>
  <c r="A66" i="12"/>
  <c r="A67" i="12"/>
  <c r="A68" i="12"/>
  <c r="A58" i="12"/>
  <c r="A57" i="12"/>
  <c r="A48" i="12"/>
  <c r="A49" i="12"/>
  <c r="A50" i="12"/>
  <c r="A51" i="12"/>
  <c r="A52" i="12"/>
  <c r="A53" i="12"/>
  <c r="A54" i="12"/>
  <c r="A55" i="12"/>
  <c r="A56" i="12"/>
  <c r="A47" i="12"/>
  <c r="A46" i="12"/>
  <c r="A45" i="12"/>
  <c r="B39" i="12"/>
  <c r="B36" i="12"/>
  <c r="B28" i="12"/>
  <c r="B25" i="12"/>
  <c r="B200" i="12"/>
  <c r="B199" i="12"/>
  <c r="B197" i="12"/>
  <c r="B195" i="12"/>
  <c r="B193" i="12"/>
  <c r="B192" i="12"/>
  <c r="B190" i="12"/>
  <c r="B189" i="12"/>
  <c r="B187" i="12"/>
  <c r="B176" i="12"/>
  <c r="B177" i="12"/>
  <c r="B178" i="12"/>
  <c r="B179" i="12"/>
  <c r="B180" i="12"/>
  <c r="B181" i="12"/>
  <c r="B182" i="12"/>
  <c r="B183" i="12"/>
  <c r="B184" i="12"/>
  <c r="B175" i="12"/>
  <c r="B165" i="12"/>
  <c r="B166" i="12"/>
  <c r="B167" i="12"/>
  <c r="B168" i="12"/>
  <c r="B169" i="12"/>
  <c r="B170" i="12"/>
  <c r="B171" i="12"/>
  <c r="B172" i="12"/>
  <c r="B173" i="12"/>
  <c r="B164" i="12"/>
  <c r="B154" i="12"/>
  <c r="B155" i="12"/>
  <c r="B156" i="12"/>
  <c r="B157" i="12"/>
  <c r="B158" i="12"/>
  <c r="B159" i="12"/>
  <c r="B160" i="12"/>
  <c r="B161" i="12"/>
  <c r="B162" i="12"/>
  <c r="B153" i="12"/>
  <c r="B143" i="12"/>
  <c r="B144" i="12"/>
  <c r="B145" i="12"/>
  <c r="B146" i="12"/>
  <c r="B147" i="12"/>
  <c r="B148" i="12"/>
  <c r="B149" i="12"/>
  <c r="B150" i="12"/>
  <c r="B151" i="12"/>
  <c r="B142" i="12"/>
  <c r="B132" i="12"/>
  <c r="B133" i="12"/>
  <c r="B134" i="12"/>
  <c r="B135" i="12"/>
  <c r="B136" i="12"/>
  <c r="B137" i="12"/>
  <c r="B138" i="12"/>
  <c r="B139" i="12"/>
  <c r="B140" i="12"/>
  <c r="B131" i="12"/>
  <c r="B125" i="12"/>
  <c r="B126" i="12"/>
  <c r="B127" i="12"/>
  <c r="B128" i="12"/>
  <c r="B124" i="12"/>
  <c r="B119" i="12"/>
  <c r="B120" i="12"/>
  <c r="B121" i="12"/>
  <c r="B122" i="12"/>
  <c r="B118" i="12"/>
  <c r="B112" i="12"/>
  <c r="B113" i="12"/>
  <c r="B114" i="12"/>
  <c r="B115" i="12"/>
  <c r="B11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91" i="12"/>
  <c r="B81" i="12"/>
  <c r="B82" i="12"/>
  <c r="B83" i="12"/>
  <c r="B84" i="12"/>
  <c r="B85" i="12"/>
  <c r="B86" i="12"/>
  <c r="B87" i="12"/>
  <c r="B88" i="12"/>
  <c r="B89" i="12"/>
  <c r="B80" i="12"/>
  <c r="B78" i="12"/>
  <c r="B77" i="12"/>
  <c r="B76" i="12"/>
  <c r="B74" i="12"/>
  <c r="B71" i="12"/>
  <c r="B72" i="12"/>
  <c r="B70" i="12"/>
  <c r="B59" i="12"/>
  <c r="B60" i="12"/>
  <c r="B61" i="12"/>
  <c r="B62" i="12"/>
  <c r="B63" i="12"/>
  <c r="B64" i="12"/>
  <c r="B65" i="12"/>
  <c r="B66" i="12"/>
  <c r="B67" i="12"/>
  <c r="B68" i="12"/>
  <c r="B58" i="12"/>
  <c r="B48" i="12"/>
  <c r="B49" i="12"/>
  <c r="B50" i="12"/>
  <c r="B51" i="12"/>
  <c r="B52" i="12"/>
  <c r="B53" i="12"/>
  <c r="B54" i="12"/>
  <c r="B55" i="12"/>
  <c r="B56" i="12"/>
  <c r="B47" i="12"/>
  <c r="B38" i="12"/>
  <c r="B37" i="12"/>
  <c r="B30" i="12"/>
  <c r="B31" i="12"/>
  <c r="B32" i="12"/>
  <c r="B33" i="12"/>
  <c r="B34" i="12"/>
  <c r="B35" i="12"/>
  <c r="B29" i="12"/>
  <c r="B26" i="12"/>
  <c r="B24" i="12"/>
  <c r="B23" i="12"/>
  <c r="B22" i="12"/>
  <c r="B20" i="12"/>
  <c r="B18" i="12"/>
  <c r="B15" i="12"/>
  <c r="B21" i="12"/>
  <c r="B19" i="12"/>
  <c r="B17" i="12"/>
  <c r="B16" i="12"/>
  <c r="B14" i="12"/>
  <c r="B13" i="12"/>
  <c r="B12" i="12"/>
  <c r="B7" i="12"/>
  <c r="B8" i="12"/>
  <c r="B9" i="12"/>
  <c r="B10" i="12"/>
  <c r="B11" i="12"/>
  <c r="B6" i="12"/>
  <c r="B5" i="12"/>
  <c r="A43" i="12"/>
  <c r="A38" i="12"/>
  <c r="A37" i="12"/>
  <c r="A30" i="12"/>
  <c r="A31" i="12"/>
  <c r="A32" i="12"/>
  <c r="A33" i="12"/>
  <c r="A34" i="12"/>
  <c r="A35" i="12"/>
  <c r="A29" i="12"/>
  <c r="A26" i="12"/>
  <c r="A24" i="12"/>
  <c r="A23" i="12"/>
  <c r="A21" i="12"/>
  <c r="A19" i="12"/>
  <c r="A17" i="12"/>
  <c r="A16" i="12"/>
  <c r="A14" i="12"/>
  <c r="A39" i="12"/>
  <c r="A36" i="12"/>
  <c r="A28" i="12"/>
  <c r="A25" i="12"/>
  <c r="A22" i="12"/>
  <c r="A20" i="12"/>
  <c r="A18" i="12"/>
  <c r="A15" i="12"/>
  <c r="A13" i="12"/>
  <c r="A12" i="12"/>
  <c r="A7" i="12"/>
  <c r="A8" i="12"/>
  <c r="A9" i="12"/>
  <c r="A10" i="12"/>
  <c r="A11" i="12"/>
  <c r="A6" i="12"/>
  <c r="A5" i="12"/>
  <c r="A4" i="12"/>
  <c r="B4" i="12"/>
  <c r="L35" i="13"/>
  <c r="L33" i="13"/>
  <c r="L32" i="13"/>
  <c r="M32" i="13" s="1"/>
  <c r="L27" i="13"/>
  <c r="M27" i="13" s="1"/>
  <c r="AE250" i="13"/>
  <c r="AD250" i="13"/>
  <c r="AC250" i="13"/>
  <c r="AE249" i="13"/>
  <c r="AD249" i="13"/>
  <c r="AC249" i="13"/>
  <c r="AE248" i="13"/>
  <c r="AD248" i="13"/>
  <c r="AC248" i="13"/>
  <c r="AE247" i="13"/>
  <c r="AD247" i="13"/>
  <c r="AC247" i="13"/>
  <c r="AE245" i="13"/>
  <c r="AD245" i="13"/>
  <c r="AC245" i="13"/>
  <c r="AE244" i="13"/>
  <c r="AD244" i="13"/>
  <c r="AC244" i="13"/>
  <c r="AE243" i="13"/>
  <c r="AD243" i="13"/>
  <c r="AC243" i="13"/>
  <c r="AE242" i="13"/>
  <c r="AD242" i="13"/>
  <c r="AC242" i="13"/>
  <c r="AE204" i="13"/>
  <c r="AD204" i="13"/>
  <c r="AC204" i="13"/>
  <c r="AE203" i="13"/>
  <c r="AD203" i="13"/>
  <c r="AC203" i="13"/>
  <c r="AC195" i="13"/>
  <c r="AD195" i="13"/>
  <c r="AE195" i="13"/>
  <c r="AC196" i="13"/>
  <c r="AD196" i="13"/>
  <c r="AE196" i="13"/>
  <c r="AC197" i="13"/>
  <c r="AD197" i="13"/>
  <c r="AE197" i="13"/>
  <c r="AC200" i="13"/>
  <c r="AD200" i="13"/>
  <c r="AE200" i="13"/>
  <c r="AC201" i="13"/>
  <c r="AD201" i="13"/>
  <c r="AE201" i="13"/>
  <c r="AE194" i="13"/>
  <c r="AD194" i="13"/>
  <c r="AC194" i="13"/>
  <c r="AE186" i="13"/>
  <c r="AD186" i="13"/>
  <c r="AC186" i="13"/>
  <c r="AE185" i="13"/>
  <c r="AD185" i="13"/>
  <c r="AC185" i="13"/>
  <c r="AE184" i="13"/>
  <c r="AD184" i="13"/>
  <c r="AC184" i="13"/>
  <c r="AE183" i="13"/>
  <c r="AD183" i="13"/>
  <c r="AC183" i="13"/>
  <c r="AE182" i="13"/>
  <c r="AD182" i="13"/>
  <c r="AC182" i="13"/>
  <c r="AE181" i="13"/>
  <c r="AD181" i="13"/>
  <c r="AC181" i="13"/>
  <c r="AE180" i="13"/>
  <c r="AD180" i="13"/>
  <c r="AC180" i="13"/>
  <c r="AE179" i="13"/>
  <c r="AD179" i="13"/>
  <c r="AC179" i="13"/>
  <c r="AE178" i="13"/>
  <c r="AD178" i="13"/>
  <c r="AC178" i="13"/>
  <c r="AE177" i="13"/>
  <c r="AD177" i="13"/>
  <c r="AC177" i="13"/>
  <c r="AE143" i="13"/>
  <c r="AD143" i="13"/>
  <c r="AC143" i="13"/>
  <c r="AE140" i="13"/>
  <c r="AD140" i="13"/>
  <c r="AC140" i="13"/>
  <c r="AE84" i="13"/>
  <c r="AD84" i="13"/>
  <c r="AC84" i="13"/>
  <c r="AE44" i="13"/>
  <c r="AD44" i="13"/>
  <c r="AC44" i="13"/>
  <c r="AE40" i="13"/>
  <c r="AD40" i="13"/>
  <c r="AC40" i="13"/>
  <c r="AE38" i="13"/>
  <c r="AD38" i="13"/>
  <c r="AC38" i="13"/>
  <c r="AE35" i="13"/>
  <c r="AD35" i="13"/>
  <c r="AC35" i="13"/>
  <c r="AE33" i="13"/>
  <c r="AD33" i="13"/>
  <c r="AC33" i="13"/>
  <c r="AE32" i="13"/>
  <c r="AD32" i="13"/>
  <c r="AC32" i="13"/>
  <c r="AE27" i="13"/>
  <c r="AD27" i="13"/>
  <c r="AC27" i="13"/>
  <c r="AE26" i="13"/>
  <c r="AD26" i="13"/>
  <c r="AC26" i="13"/>
  <c r="AE24" i="13"/>
  <c r="AD24" i="13"/>
  <c r="AC24" i="13"/>
  <c r="AE22" i="13"/>
  <c r="AD22" i="13"/>
  <c r="AC22" i="13"/>
  <c r="AE20" i="13"/>
  <c r="AD20" i="13"/>
  <c r="AC20" i="13"/>
  <c r="AE19" i="13"/>
  <c r="AD19" i="13"/>
  <c r="AC19" i="13"/>
  <c r="AC17" i="13"/>
  <c r="AD17" i="13"/>
  <c r="AE17" i="13"/>
  <c r="AD16" i="13"/>
  <c r="AE16" i="13"/>
  <c r="AC16" i="13"/>
  <c r="AD9" i="13"/>
  <c r="AE9" i="13"/>
  <c r="AC9" i="13"/>
  <c r="M22" i="13"/>
  <c r="M19" i="13"/>
  <c r="L21" i="13"/>
  <c r="M21" i="13" s="1"/>
  <c r="AC187" i="13" l="1"/>
  <c r="AE187" i="13"/>
  <c r="AE206" i="13" s="1"/>
  <c r="AE213" i="13" s="1"/>
  <c r="AD187" i="13"/>
  <c r="AC191" i="13"/>
  <c r="AC234" i="13" s="1"/>
  <c r="AE190" i="13"/>
  <c r="AE191" i="13"/>
  <c r="AE234" i="13" s="1"/>
  <c r="AD190" i="13"/>
  <c r="AD191" i="13"/>
  <c r="AD234" i="13" s="1"/>
  <c r="AC190" i="13"/>
  <c r="AC188" i="13"/>
  <c r="AC189" i="13"/>
  <c r="AC220" i="13" s="1"/>
  <c r="AE189" i="13"/>
  <c r="AE220" i="13" s="1"/>
  <c r="AE188" i="13"/>
  <c r="AD189" i="13"/>
  <c r="AD220" i="13" s="1"/>
  <c r="AD188" i="13"/>
  <c r="AB179" i="13"/>
  <c r="AB181" i="13"/>
  <c r="AB183" i="13"/>
  <c r="AB185" i="13"/>
  <c r="AB204" i="13"/>
  <c r="AB242" i="13"/>
  <c r="AB195" i="13"/>
  <c r="AA195" i="13" s="1"/>
  <c r="AG195" i="13" s="1"/>
  <c r="AB177" i="13"/>
  <c r="AB140" i="13"/>
  <c r="AA140" i="13" s="1"/>
  <c r="AB38" i="13"/>
  <c r="AB194" i="13"/>
  <c r="AB40" i="13"/>
  <c r="AB197" i="13"/>
  <c r="AA197" i="13" s="1"/>
  <c r="AG197" i="13" s="1"/>
  <c r="AB196" i="13"/>
  <c r="AB20" i="13"/>
  <c r="AB180" i="13"/>
  <c r="AB186" i="13"/>
  <c r="AB203" i="13"/>
  <c r="AB184" i="13"/>
  <c r="AB250" i="13"/>
  <c r="AB200" i="13"/>
  <c r="AA200" i="13" s="1"/>
  <c r="AG200" i="13" s="1"/>
  <c r="AB243" i="13"/>
  <c r="AB24" i="13"/>
  <c r="AB22" i="13"/>
  <c r="AB32" i="13"/>
  <c r="AB178" i="13"/>
  <c r="AB201" i="13"/>
  <c r="AB247" i="13"/>
  <c r="AB35" i="13"/>
  <c r="AA35" i="13" s="1"/>
  <c r="AG35" i="13" s="1"/>
  <c r="AB245" i="13"/>
  <c r="AB249" i="13"/>
  <c r="AB26" i="13"/>
  <c r="AB84" i="13"/>
  <c r="AB244" i="13"/>
  <c r="AB248" i="13"/>
  <c r="AB33" i="13"/>
  <c r="AA33" i="13" s="1"/>
  <c r="AG33" i="13" s="1"/>
  <c r="AB44" i="13"/>
  <c r="AB17" i="13"/>
  <c r="AB143" i="13"/>
  <c r="AB182" i="13"/>
  <c r="AB27" i="13"/>
  <c r="AB19" i="13"/>
  <c r="AB16" i="13"/>
  <c r="AB9" i="13"/>
  <c r="AD206" i="13" l="1"/>
  <c r="AD227" i="13" s="1"/>
  <c r="AB187" i="13"/>
  <c r="AA187" i="13" s="1"/>
  <c r="AE227" i="13"/>
  <c r="AB189" i="13"/>
  <c r="AA189" i="13" s="1"/>
  <c r="AB190" i="13"/>
  <c r="AA190" i="13" s="1"/>
  <c r="AB188" i="13"/>
  <c r="AA188" i="13" s="1"/>
  <c r="AC206" i="13"/>
  <c r="AB191" i="13"/>
  <c r="AA191" i="13" s="1"/>
  <c r="AA44" i="13"/>
  <c r="AG44" i="13" s="1"/>
  <c r="BO44" i="13"/>
  <c r="AA84" i="13"/>
  <c r="AA245" i="13"/>
  <c r="AG245" i="13" s="1"/>
  <c r="BO245" i="13"/>
  <c r="AA180" i="13"/>
  <c r="AA242" i="13"/>
  <c r="AG242" i="13" s="1"/>
  <c r="BO242" i="13"/>
  <c r="AA182" i="13"/>
  <c r="AA201" i="13"/>
  <c r="AA243" i="13"/>
  <c r="AG243" i="13" s="1"/>
  <c r="BO243" i="13"/>
  <c r="AA204" i="13"/>
  <c r="AA143" i="13"/>
  <c r="AA178" i="13"/>
  <c r="AA185" i="13"/>
  <c r="AA183" i="13"/>
  <c r="AA249" i="13"/>
  <c r="AG249" i="13" s="1"/>
  <c r="BO249" i="13"/>
  <c r="AA248" i="13"/>
  <c r="AG248" i="13" s="1"/>
  <c r="BO248" i="13"/>
  <c r="AA250" i="13"/>
  <c r="AG250" i="13" s="1"/>
  <c r="BO250" i="13"/>
  <c r="AA40" i="13"/>
  <c r="AG40" i="13" s="1"/>
  <c r="BO40" i="13"/>
  <c r="AA177" i="13"/>
  <c r="AA181" i="13"/>
  <c r="AA244" i="13"/>
  <c r="AG244" i="13" s="1"/>
  <c r="BO244" i="13"/>
  <c r="AA184" i="13"/>
  <c r="AA196" i="13"/>
  <c r="AG196" i="13" s="1"/>
  <c r="BO196" i="13"/>
  <c r="AA194" i="13"/>
  <c r="AA179" i="13"/>
  <c r="AA203" i="13"/>
  <c r="AA247" i="13"/>
  <c r="AG247" i="13" s="1"/>
  <c r="BO247" i="13"/>
  <c r="AA186" i="13"/>
  <c r="AA27" i="13"/>
  <c r="AG27" i="13" s="1"/>
  <c r="BO27" i="13"/>
  <c r="AA26" i="13"/>
  <c r="AA9" i="13"/>
  <c r="AA24" i="13"/>
  <c r="AA19" i="13"/>
  <c r="AG19" i="13" s="1"/>
  <c r="AA32" i="13"/>
  <c r="AG32" i="13" s="1"/>
  <c r="BO32" i="13"/>
  <c r="AA22" i="13"/>
  <c r="AG22" i="13" s="1"/>
  <c r="BO22" i="13"/>
  <c r="AA16" i="13"/>
  <c r="AA20" i="13"/>
  <c r="AA38" i="13"/>
  <c r="AG38" i="13" s="1"/>
  <c r="BO38" i="13"/>
  <c r="AD213" i="13" l="1"/>
  <c r="AC227" i="13"/>
  <c r="AB227" i="13" s="1"/>
  <c r="AA227" i="13" s="1"/>
  <c r="AG227" i="13" s="1"/>
  <c r="AB206" i="13"/>
  <c r="AA206" i="13" s="1"/>
  <c r="AG206" i="13" s="1"/>
  <c r="AC213" i="13"/>
  <c r="L246" i="13"/>
  <c r="L204" i="13"/>
  <c r="L203" i="13"/>
  <c r="M194" i="13"/>
  <c r="L186" i="13"/>
  <c r="M186" i="13" s="1"/>
  <c r="L185" i="13"/>
  <c r="M185" i="13" s="1"/>
  <c r="L184" i="13"/>
  <c r="M184" i="13" s="1"/>
  <c r="L183" i="13"/>
  <c r="M183" i="13" s="1"/>
  <c r="L182" i="13"/>
  <c r="M182" i="13" s="1"/>
  <c r="L181" i="13"/>
  <c r="M181" i="13" s="1"/>
  <c r="L180" i="13"/>
  <c r="M180" i="13" s="1"/>
  <c r="L179" i="13"/>
  <c r="M179" i="13" s="1"/>
  <c r="L178" i="13"/>
  <c r="L177" i="13"/>
  <c r="L143" i="13"/>
  <c r="L175" i="13"/>
  <c r="M175" i="13" s="1"/>
  <c r="AG175" i="13" s="1"/>
  <c r="L174" i="13"/>
  <c r="M174" i="13" s="1"/>
  <c r="AG174" i="13" s="1"/>
  <c r="L173" i="13"/>
  <c r="L140" i="13"/>
  <c r="M84" i="13"/>
  <c r="M83" i="13"/>
  <c r="L31" i="13"/>
  <c r="M31" i="13" s="1"/>
  <c r="L28" i="13"/>
  <c r="M28" i="13" s="1"/>
  <c r="L26" i="13"/>
  <c r="M26" i="13" s="1"/>
  <c r="L24" i="13"/>
  <c r="L18" i="13"/>
  <c r="M18" i="13" s="1"/>
  <c r="M17" i="13"/>
  <c r="M16" i="13"/>
  <c r="L15" i="13"/>
  <c r="M15" i="13" s="1"/>
  <c r="M9" i="13"/>
  <c r="L8" i="13"/>
  <c r="M143" i="13" l="1"/>
  <c r="L139" i="13"/>
  <c r="AB213" i="13"/>
  <c r="AA213" i="13" s="1"/>
  <c r="AG213" i="13" s="1"/>
  <c r="M203" i="13"/>
  <c r="AG203" i="13" s="1"/>
  <c r="L202" i="13"/>
  <c r="AB234" i="13"/>
  <c r="AA234" i="13" s="1"/>
  <c r="AG234" i="13" s="1"/>
  <c r="AB220" i="13"/>
  <c r="AA220" i="13" s="1"/>
  <c r="AG220" i="13" s="1"/>
  <c r="AG84" i="13"/>
  <c r="BO84" i="13"/>
  <c r="AG185" i="13"/>
  <c r="BO185" i="13"/>
  <c r="BO174" i="13"/>
  <c r="AG181" i="13"/>
  <c r="BO181" i="13"/>
  <c r="AG201" i="13"/>
  <c r="BO201" i="13"/>
  <c r="AG182" i="13"/>
  <c r="BO182" i="13"/>
  <c r="AG186" i="13"/>
  <c r="BO186" i="13"/>
  <c r="AG194" i="13"/>
  <c r="BO194" i="13"/>
  <c r="AG180" i="13"/>
  <c r="BO180" i="13"/>
  <c r="AG143" i="13"/>
  <c r="BO143" i="13"/>
  <c r="AG183" i="13"/>
  <c r="BO183" i="13"/>
  <c r="AG179" i="13"/>
  <c r="BO179" i="13"/>
  <c r="BO175" i="13"/>
  <c r="AG184" i="13"/>
  <c r="BO184" i="13"/>
  <c r="AG9" i="13"/>
  <c r="BO9" i="13"/>
  <c r="AG26" i="13"/>
  <c r="BO26" i="13"/>
  <c r="AG16" i="13"/>
  <c r="BO16" i="13"/>
  <c r="M140" i="13"/>
  <c r="AG140" i="13" s="1"/>
  <c r="M177" i="13"/>
  <c r="L176" i="13"/>
  <c r="M176" i="13" s="1"/>
  <c r="L23" i="13"/>
  <c r="M23" i="13" s="1"/>
  <c r="M24" i="13"/>
  <c r="M8" i="13"/>
  <c r="L25" i="13"/>
  <c r="M25" i="13" s="1"/>
  <c r="L172" i="13"/>
  <c r="M172" i="13" s="1"/>
  <c r="M173" i="13"/>
  <c r="AG173" i="13" s="1"/>
  <c r="M204" i="13"/>
  <c r="BO204" i="13" s="1"/>
  <c r="M178" i="13"/>
  <c r="L7" i="13" l="1"/>
  <c r="M7" i="13" s="1"/>
  <c r="BO203" i="13"/>
  <c r="M46" i="13"/>
  <c r="M139" i="13"/>
  <c r="BO173" i="13"/>
  <c r="AG178" i="13"/>
  <c r="BO178" i="13"/>
  <c r="AG177" i="13"/>
  <c r="BO177" i="13"/>
  <c r="AG24" i="13"/>
  <c r="AG204" i="13"/>
  <c r="L187" i="13" l="1"/>
  <c r="M45" i="13" l="1"/>
  <c r="M187" i="13"/>
  <c r="AG187" i="13" s="1"/>
  <c r="L190" i="13"/>
  <c r="M190" i="13" s="1"/>
  <c r="AG190" i="13" s="1"/>
  <c r="L188" i="13"/>
  <c r="M188" i="13" s="1"/>
  <c r="AG188" i="13" s="1"/>
  <c r="L189" i="13"/>
  <c r="M189" i="13" s="1"/>
  <c r="AG189" i="13" s="1"/>
  <c r="L191" i="13"/>
  <c r="M191" i="13" s="1"/>
  <c r="AG191" i="13" s="1"/>
  <c r="BI39" i="11"/>
  <c r="BH39" i="11"/>
  <c r="BG39" i="11"/>
  <c r="BF39" i="11"/>
  <c r="BE39" i="11"/>
  <c r="BD39" i="11"/>
  <c r="BC39" i="11"/>
  <c r="L216" i="1" l="1"/>
  <c r="M216" i="1" s="1"/>
  <c r="M37" i="1"/>
  <c r="M35" i="1"/>
  <c r="M33" i="1"/>
  <c r="L32" i="1"/>
  <c r="M32" i="1" s="1"/>
  <c r="L31" i="1" l="1"/>
  <c r="M31" i="1" s="1"/>
  <c r="L226" i="1"/>
  <c r="M45" i="1" l="1"/>
  <c r="M44" i="1"/>
  <c r="M43" i="1"/>
  <c r="L42" i="1"/>
  <c r="M41" i="1"/>
  <c r="M40" i="1"/>
  <c r="L39" i="1"/>
  <c r="J3" i="5"/>
  <c r="K4" i="5"/>
  <c r="J10" i="5"/>
  <c r="AB42" i="3"/>
  <c r="AA42" i="3"/>
  <c r="Z42" i="3"/>
  <c r="J42" i="3"/>
  <c r="K42" i="3" s="1"/>
  <c r="AB41" i="3"/>
  <c r="AA41" i="3"/>
  <c r="Z41" i="3"/>
  <c r="Y41" i="3" s="1"/>
  <c r="X41" i="3" s="1"/>
  <c r="J41" i="3"/>
  <c r="K41" i="3" s="1"/>
  <c r="AB40" i="3"/>
  <c r="AA40" i="3"/>
  <c r="Z40" i="3"/>
  <c r="Y40" i="3" s="1"/>
  <c r="J40" i="3"/>
  <c r="K40" i="3" s="1"/>
  <c r="AB39" i="3"/>
  <c r="AA39" i="3"/>
  <c r="Z39" i="3"/>
  <c r="J39" i="3"/>
  <c r="K39" i="3" s="1"/>
  <c r="AB38" i="3"/>
  <c r="AA38" i="3"/>
  <c r="Z38" i="3"/>
  <c r="J38" i="3"/>
  <c r="K38" i="3" s="1"/>
  <c r="AB37" i="3"/>
  <c r="AA37" i="3"/>
  <c r="Z37" i="3"/>
  <c r="Y37" i="3" s="1"/>
  <c r="X37" i="3" s="1"/>
  <c r="J37" i="3"/>
  <c r="K37" i="3" s="1"/>
  <c r="AB42" i="4"/>
  <c r="AA42" i="4"/>
  <c r="Z42" i="4"/>
  <c r="J42" i="4"/>
  <c r="K42" i="4" s="1"/>
  <c r="AB41" i="4"/>
  <c r="AA41" i="4"/>
  <c r="Z41" i="4"/>
  <c r="J41" i="4"/>
  <c r="K41" i="4" s="1"/>
  <c r="AB40" i="4"/>
  <c r="AA40" i="4"/>
  <c r="Z40" i="4"/>
  <c r="J40" i="4"/>
  <c r="K40" i="4" s="1"/>
  <c r="AB39" i="4"/>
  <c r="AA39" i="4"/>
  <c r="Z39" i="4"/>
  <c r="J39" i="4"/>
  <c r="K39" i="4" s="1"/>
  <c r="AB38" i="4"/>
  <c r="AA38" i="4"/>
  <c r="Z38" i="4"/>
  <c r="J38" i="4"/>
  <c r="K38" i="4" s="1"/>
  <c r="AB37" i="4"/>
  <c r="AA37" i="4"/>
  <c r="Z37" i="4"/>
  <c r="J37" i="4"/>
  <c r="K37" i="4" s="1"/>
  <c r="AB42" i="8"/>
  <c r="AA42" i="8"/>
  <c r="Z42" i="8"/>
  <c r="J42" i="8"/>
  <c r="K42" i="8" s="1"/>
  <c r="AB41" i="8"/>
  <c r="AA41" i="8"/>
  <c r="Z41" i="8"/>
  <c r="Y41" i="8" s="1"/>
  <c r="X41" i="8" s="1"/>
  <c r="J41" i="8"/>
  <c r="K41" i="8" s="1"/>
  <c r="AB40" i="8"/>
  <c r="AA40" i="8"/>
  <c r="Z40" i="8"/>
  <c r="Y40" i="8" s="1"/>
  <c r="J40" i="8"/>
  <c r="K40" i="8" s="1"/>
  <c r="AB39" i="8"/>
  <c r="AA39" i="8"/>
  <c r="Z39" i="8"/>
  <c r="J39" i="8"/>
  <c r="K39" i="8" s="1"/>
  <c r="AB38" i="8"/>
  <c r="AA38" i="8"/>
  <c r="Z38" i="8"/>
  <c r="Y38" i="8" s="1"/>
  <c r="J38" i="8"/>
  <c r="K38" i="8" s="1"/>
  <c r="AB37" i="8"/>
  <c r="AA37" i="8"/>
  <c r="Z37" i="8"/>
  <c r="Y37" i="8" s="1"/>
  <c r="X37" i="8" s="1"/>
  <c r="J37" i="8"/>
  <c r="K37" i="8" s="1"/>
  <c r="AB42" i="7"/>
  <c r="AA42" i="7"/>
  <c r="Z42" i="7"/>
  <c r="J42" i="7"/>
  <c r="K42" i="7" s="1"/>
  <c r="AB41" i="7"/>
  <c r="AA41" i="7"/>
  <c r="Z41" i="7"/>
  <c r="Y41" i="7" s="1"/>
  <c r="X41" i="7" s="1"/>
  <c r="J41" i="7"/>
  <c r="K41" i="7" s="1"/>
  <c r="AB40" i="7"/>
  <c r="AA40" i="7"/>
  <c r="Z40" i="7"/>
  <c r="J40" i="7"/>
  <c r="K40" i="7" s="1"/>
  <c r="AB39" i="7"/>
  <c r="AA39" i="7"/>
  <c r="Z39" i="7"/>
  <c r="J39" i="7"/>
  <c r="K39" i="7" s="1"/>
  <c r="AB38" i="7"/>
  <c r="AA38" i="7"/>
  <c r="Z38" i="7"/>
  <c r="J38" i="7"/>
  <c r="K38" i="7" s="1"/>
  <c r="AB37" i="7"/>
  <c r="AA37" i="7"/>
  <c r="Z37" i="7"/>
  <c r="J37" i="7"/>
  <c r="K37" i="7" s="1"/>
  <c r="AB42" i="6"/>
  <c r="AA42" i="6"/>
  <c r="Z42" i="6"/>
  <c r="J42" i="6"/>
  <c r="K42" i="6" s="1"/>
  <c r="AB41" i="6"/>
  <c r="AA41" i="6"/>
  <c r="Z41" i="6"/>
  <c r="J41" i="6"/>
  <c r="K41" i="6" s="1"/>
  <c r="AB40" i="6"/>
  <c r="AA40" i="6"/>
  <c r="Z40" i="6"/>
  <c r="J40" i="6"/>
  <c r="K40" i="6" s="1"/>
  <c r="AB39" i="6"/>
  <c r="AA39" i="6"/>
  <c r="Z39" i="6"/>
  <c r="J39" i="6"/>
  <c r="K39" i="6" s="1"/>
  <c r="AB38" i="6"/>
  <c r="AA38" i="6"/>
  <c r="Z38" i="6"/>
  <c r="J38" i="6"/>
  <c r="K38" i="6" s="1"/>
  <c r="AB37" i="6"/>
  <c r="AA37" i="6"/>
  <c r="Z37" i="6"/>
  <c r="J37" i="6"/>
  <c r="K37" i="6" s="1"/>
  <c r="AB42" i="5"/>
  <c r="AA42" i="5"/>
  <c r="Z42" i="5"/>
  <c r="J42" i="5"/>
  <c r="K42" i="5" s="1"/>
  <c r="AB41" i="5"/>
  <c r="AA41" i="5"/>
  <c r="Z41" i="5"/>
  <c r="Y41" i="5" s="1"/>
  <c r="X41" i="5" s="1"/>
  <c r="J41" i="5"/>
  <c r="K41" i="5" s="1"/>
  <c r="AB40" i="5"/>
  <c r="AA40" i="5"/>
  <c r="Z40" i="5"/>
  <c r="J40" i="5"/>
  <c r="K40" i="5" s="1"/>
  <c r="AB39" i="5"/>
  <c r="AA39" i="5"/>
  <c r="Z39" i="5"/>
  <c r="J39" i="5"/>
  <c r="K39" i="5" s="1"/>
  <c r="AB38" i="5"/>
  <c r="AA38" i="5"/>
  <c r="Z38" i="5"/>
  <c r="J38" i="5"/>
  <c r="K38" i="5" s="1"/>
  <c r="AB37" i="5"/>
  <c r="AA37" i="5"/>
  <c r="Z37" i="5"/>
  <c r="J37" i="5"/>
  <c r="K37" i="5" s="1"/>
  <c r="AC42" i="2"/>
  <c r="AB42" i="2"/>
  <c r="AA42" i="2"/>
  <c r="K42" i="2"/>
  <c r="L42" i="2" s="1"/>
  <c r="AC41" i="2"/>
  <c r="AB41" i="2"/>
  <c r="AA41" i="2"/>
  <c r="K41" i="2"/>
  <c r="L41" i="2" s="1"/>
  <c r="AC40" i="2"/>
  <c r="AB40" i="2"/>
  <c r="AA40" i="2"/>
  <c r="K40" i="2"/>
  <c r="L40" i="2" s="1"/>
  <c r="AC39" i="2"/>
  <c r="AB39" i="2"/>
  <c r="AA39" i="2"/>
  <c r="K39" i="2"/>
  <c r="L39" i="2" s="1"/>
  <c r="AC38" i="2"/>
  <c r="AB38" i="2"/>
  <c r="AA38" i="2"/>
  <c r="K38" i="2"/>
  <c r="L38" i="2" s="1"/>
  <c r="AC37" i="2"/>
  <c r="AB37" i="2"/>
  <c r="AA37" i="2"/>
  <c r="K37" i="2"/>
  <c r="L37" i="2" s="1"/>
  <c r="AB187" i="8"/>
  <c r="AA187" i="8"/>
  <c r="Z187" i="8"/>
  <c r="J187" i="8"/>
  <c r="J186" i="8" s="1"/>
  <c r="AB185" i="8"/>
  <c r="AA185" i="8"/>
  <c r="Z185" i="8"/>
  <c r="Y185" i="8" s="1"/>
  <c r="X185" i="8"/>
  <c r="K185" i="8"/>
  <c r="AB184" i="8"/>
  <c r="AA184" i="8"/>
  <c r="Z184" i="8"/>
  <c r="X184" i="8"/>
  <c r="K184" i="8"/>
  <c r="AB183" i="8"/>
  <c r="AA183" i="8"/>
  <c r="Z183" i="8"/>
  <c r="X183" i="8"/>
  <c r="K183" i="8"/>
  <c r="AB181" i="8"/>
  <c r="AA181" i="8"/>
  <c r="Z181" i="8"/>
  <c r="J181" i="8"/>
  <c r="K181" i="8" s="1"/>
  <c r="AB180" i="8"/>
  <c r="AA180" i="8"/>
  <c r="Z180" i="8"/>
  <c r="J180" i="8"/>
  <c r="K180" i="8" s="1"/>
  <c r="AB179" i="8"/>
  <c r="AA179" i="8"/>
  <c r="Z179" i="8"/>
  <c r="J179" i="8"/>
  <c r="K179" i="8" s="1"/>
  <c r="AB178" i="8"/>
  <c r="AA178" i="8"/>
  <c r="Z178" i="8"/>
  <c r="J178" i="8"/>
  <c r="K178" i="8" s="1"/>
  <c r="AB177" i="8"/>
  <c r="AA177" i="8"/>
  <c r="Z177" i="8"/>
  <c r="J177" i="8"/>
  <c r="K177" i="8" s="1"/>
  <c r="AB176" i="8"/>
  <c r="AA176" i="8"/>
  <c r="Z176" i="8"/>
  <c r="J176" i="8"/>
  <c r="K176" i="8" s="1"/>
  <c r="AB175" i="8"/>
  <c r="AA175" i="8"/>
  <c r="Z175" i="8"/>
  <c r="J175" i="8"/>
  <c r="K175" i="8" s="1"/>
  <c r="AB174" i="8"/>
  <c r="AA174" i="8"/>
  <c r="Z174" i="8"/>
  <c r="J174" i="8"/>
  <c r="K174" i="8" s="1"/>
  <c r="AB173" i="8"/>
  <c r="AA173" i="8"/>
  <c r="Z173" i="8"/>
  <c r="J173" i="8"/>
  <c r="K173" i="8" s="1"/>
  <c r="AB172" i="8"/>
  <c r="AA172" i="8"/>
  <c r="Z172" i="8"/>
  <c r="J172" i="8"/>
  <c r="K172" i="8" s="1"/>
  <c r="AB171" i="8"/>
  <c r="AA171" i="8"/>
  <c r="Z171" i="8"/>
  <c r="J171" i="8"/>
  <c r="K171" i="8" s="1"/>
  <c r="AB170" i="8"/>
  <c r="AA170" i="8"/>
  <c r="Z170" i="8"/>
  <c r="J170" i="8"/>
  <c r="K170" i="8" s="1"/>
  <c r="AB169" i="8"/>
  <c r="AA169" i="8"/>
  <c r="Z169" i="8"/>
  <c r="J169" i="8"/>
  <c r="AB167" i="8"/>
  <c r="AA167" i="8"/>
  <c r="Z167" i="8"/>
  <c r="J167" i="8"/>
  <c r="K167" i="8" s="1"/>
  <c r="AB166" i="8"/>
  <c r="AA166" i="8"/>
  <c r="Z166" i="8"/>
  <c r="J166" i="8"/>
  <c r="K166" i="8" s="1"/>
  <c r="AB165" i="8"/>
  <c r="AA165" i="8"/>
  <c r="Z165" i="8"/>
  <c r="J165" i="8"/>
  <c r="K165" i="8" s="1"/>
  <c r="AB164" i="8"/>
  <c r="AA164" i="8"/>
  <c r="Z164" i="8"/>
  <c r="J164" i="8"/>
  <c r="K164" i="8" s="1"/>
  <c r="AB163" i="8"/>
  <c r="AA163" i="8"/>
  <c r="Z163" i="8"/>
  <c r="J163" i="8"/>
  <c r="K163" i="8" s="1"/>
  <c r="AB162" i="8"/>
  <c r="AA162" i="8"/>
  <c r="Z162" i="8"/>
  <c r="J162" i="8"/>
  <c r="K162" i="8" s="1"/>
  <c r="AB161" i="8"/>
  <c r="AA161" i="8"/>
  <c r="Z161" i="8"/>
  <c r="J161" i="8"/>
  <c r="K161" i="8" s="1"/>
  <c r="AB160" i="8"/>
  <c r="AA160" i="8"/>
  <c r="Z160" i="8"/>
  <c r="J160" i="8"/>
  <c r="K160" i="8" s="1"/>
  <c r="AB159" i="8"/>
  <c r="AA159" i="8"/>
  <c r="Z159" i="8"/>
  <c r="J159" i="8"/>
  <c r="K159" i="8" s="1"/>
  <c r="AB158" i="8"/>
  <c r="AA158" i="8"/>
  <c r="Z158" i="8"/>
  <c r="J158" i="8"/>
  <c r="K158" i="8" s="1"/>
  <c r="AB157" i="8"/>
  <c r="AA157" i="8"/>
  <c r="Z157" i="8"/>
  <c r="J157" i="8"/>
  <c r="K157" i="8" s="1"/>
  <c r="AB156" i="8"/>
  <c r="AA156" i="8"/>
  <c r="Z156" i="8"/>
  <c r="J156" i="8"/>
  <c r="K156" i="8" s="1"/>
  <c r="AB155" i="8"/>
  <c r="AA155" i="8"/>
  <c r="Z155" i="8"/>
  <c r="J155" i="8"/>
  <c r="AB153" i="8"/>
  <c r="AA153" i="8"/>
  <c r="Z153" i="8"/>
  <c r="J153" i="8"/>
  <c r="K153" i="8" s="1"/>
  <c r="AB152" i="8"/>
  <c r="AA152" i="8"/>
  <c r="Z152" i="8"/>
  <c r="J152" i="8"/>
  <c r="K152" i="8" s="1"/>
  <c r="AB151" i="8"/>
  <c r="AA151" i="8"/>
  <c r="Z151" i="8"/>
  <c r="J151" i="8"/>
  <c r="K151" i="8" s="1"/>
  <c r="AB150" i="8"/>
  <c r="AA150" i="8"/>
  <c r="Z150" i="8"/>
  <c r="J150" i="8"/>
  <c r="K150" i="8" s="1"/>
  <c r="AB149" i="8"/>
  <c r="AA149" i="8"/>
  <c r="Z149" i="8"/>
  <c r="J149" i="8"/>
  <c r="K149" i="8" s="1"/>
  <c r="AB148" i="8"/>
  <c r="AA148" i="8"/>
  <c r="Z148" i="8"/>
  <c r="J148" i="8"/>
  <c r="K148" i="8" s="1"/>
  <c r="AB147" i="8"/>
  <c r="AA147" i="8"/>
  <c r="Z147" i="8"/>
  <c r="Y147" i="8" s="1"/>
  <c r="J147" i="8"/>
  <c r="K147" i="8" s="1"/>
  <c r="AB146" i="8"/>
  <c r="AA146" i="8"/>
  <c r="Z146" i="8"/>
  <c r="J146" i="8"/>
  <c r="K146" i="8" s="1"/>
  <c r="AB145" i="8"/>
  <c r="AA145" i="8"/>
  <c r="Z145" i="8"/>
  <c r="J145" i="8"/>
  <c r="K145" i="8" s="1"/>
  <c r="AB144" i="8"/>
  <c r="AA144" i="8"/>
  <c r="Z144" i="8"/>
  <c r="Y144" i="8" s="1"/>
  <c r="J144" i="8"/>
  <c r="K144" i="8" s="1"/>
  <c r="AB143" i="8"/>
  <c r="AA143" i="8"/>
  <c r="Z143" i="8"/>
  <c r="J143" i="8"/>
  <c r="K143" i="8" s="1"/>
  <c r="AB142" i="8"/>
  <c r="AA142" i="8"/>
  <c r="Z142" i="8"/>
  <c r="J142" i="8"/>
  <c r="K142" i="8" s="1"/>
  <c r="AB141" i="8"/>
  <c r="AA141" i="8"/>
  <c r="Z141" i="8"/>
  <c r="Y141" i="8" s="1"/>
  <c r="J141" i="8"/>
  <c r="K141" i="8" s="1"/>
  <c r="AB139" i="8"/>
  <c r="AA139" i="8"/>
  <c r="Z139" i="8"/>
  <c r="J139" i="8"/>
  <c r="K139" i="8" s="1"/>
  <c r="AB138" i="8"/>
  <c r="AA138" i="8"/>
  <c r="Z138" i="8"/>
  <c r="J138" i="8"/>
  <c r="K138" i="8" s="1"/>
  <c r="AB137" i="8"/>
  <c r="AA137" i="8"/>
  <c r="Z137" i="8"/>
  <c r="J137" i="8"/>
  <c r="K137" i="8" s="1"/>
  <c r="AB136" i="8"/>
  <c r="AA136" i="8"/>
  <c r="Z136" i="8"/>
  <c r="J136" i="8"/>
  <c r="K136" i="8" s="1"/>
  <c r="AB135" i="8"/>
  <c r="AA135" i="8"/>
  <c r="Z135" i="8"/>
  <c r="J135" i="8"/>
  <c r="K135" i="8" s="1"/>
  <c r="AB134" i="8"/>
  <c r="AA134" i="8"/>
  <c r="Z134" i="8"/>
  <c r="J134" i="8"/>
  <c r="K134" i="8" s="1"/>
  <c r="AB133" i="8"/>
  <c r="AA133" i="8"/>
  <c r="Z133" i="8"/>
  <c r="J133" i="8"/>
  <c r="K133" i="8" s="1"/>
  <c r="AB132" i="8"/>
  <c r="AA132" i="8"/>
  <c r="Z132" i="8"/>
  <c r="J132" i="8"/>
  <c r="K132" i="8" s="1"/>
  <c r="AB131" i="8"/>
  <c r="AA131" i="8"/>
  <c r="Z131" i="8"/>
  <c r="J131" i="8"/>
  <c r="K131" i="8" s="1"/>
  <c r="AB130" i="8"/>
  <c r="AA130" i="8"/>
  <c r="Z130" i="8"/>
  <c r="J130" i="8"/>
  <c r="K130" i="8" s="1"/>
  <c r="AB129" i="8"/>
  <c r="AA129" i="8"/>
  <c r="Z129" i="8"/>
  <c r="J129" i="8"/>
  <c r="K129" i="8" s="1"/>
  <c r="AB128" i="8"/>
  <c r="AA128" i="8"/>
  <c r="Z128" i="8"/>
  <c r="J128" i="8"/>
  <c r="K128" i="8" s="1"/>
  <c r="AB127" i="8"/>
  <c r="AA127" i="8"/>
  <c r="Z127" i="8"/>
  <c r="J127" i="8"/>
  <c r="AB125" i="8"/>
  <c r="AA125" i="8"/>
  <c r="Z125" i="8"/>
  <c r="J125" i="8"/>
  <c r="K125" i="8" s="1"/>
  <c r="AB124" i="8"/>
  <c r="AA124" i="8"/>
  <c r="Z124" i="8"/>
  <c r="J124" i="8"/>
  <c r="K124" i="8" s="1"/>
  <c r="AB123" i="8"/>
  <c r="AA123" i="8"/>
  <c r="Z123" i="8"/>
  <c r="J123" i="8"/>
  <c r="K123" i="8" s="1"/>
  <c r="AB122" i="8"/>
  <c r="AA122" i="8"/>
  <c r="Z122" i="8"/>
  <c r="J122" i="8"/>
  <c r="K122" i="8" s="1"/>
  <c r="AB121" i="8"/>
  <c r="AA121" i="8"/>
  <c r="Z121" i="8"/>
  <c r="J121" i="8"/>
  <c r="K121" i="8" s="1"/>
  <c r="AB120" i="8"/>
  <c r="AA120" i="8"/>
  <c r="Z120" i="8"/>
  <c r="J120" i="8"/>
  <c r="K120" i="8" s="1"/>
  <c r="AB119" i="8"/>
  <c r="AA119" i="8"/>
  <c r="Z119" i="8"/>
  <c r="J119" i="8"/>
  <c r="K119" i="8" s="1"/>
  <c r="AB118" i="8"/>
  <c r="AA118" i="8"/>
  <c r="Z118" i="8"/>
  <c r="J118" i="8"/>
  <c r="K118" i="8" s="1"/>
  <c r="AB117" i="8"/>
  <c r="AA117" i="8"/>
  <c r="Z117" i="8"/>
  <c r="J117" i="8"/>
  <c r="K117" i="8" s="1"/>
  <c r="AB116" i="8"/>
  <c r="AA116" i="8"/>
  <c r="Z116" i="8"/>
  <c r="J116" i="8"/>
  <c r="K116" i="8" s="1"/>
  <c r="AB115" i="8"/>
  <c r="AA115" i="8"/>
  <c r="Z115" i="8"/>
  <c r="J115" i="8"/>
  <c r="K115" i="8" s="1"/>
  <c r="AB114" i="8"/>
  <c r="AA114" i="8"/>
  <c r="Z114" i="8"/>
  <c r="J114" i="8"/>
  <c r="K114" i="8" s="1"/>
  <c r="AB113" i="8"/>
  <c r="AA113" i="8"/>
  <c r="Z113" i="8"/>
  <c r="J113" i="8"/>
  <c r="K113" i="8" s="1"/>
  <c r="AB110" i="8"/>
  <c r="AA110" i="8"/>
  <c r="Z110" i="8"/>
  <c r="J110" i="8"/>
  <c r="K110" i="8" s="1"/>
  <c r="AB109" i="8"/>
  <c r="AA109" i="8"/>
  <c r="Z109" i="8"/>
  <c r="Y109" i="8" s="1"/>
  <c r="J109" i="8"/>
  <c r="K109" i="8" s="1"/>
  <c r="AB108" i="8"/>
  <c r="AA108" i="8"/>
  <c r="Z108" i="8"/>
  <c r="J108" i="8"/>
  <c r="K108" i="8" s="1"/>
  <c r="AB107" i="8"/>
  <c r="AA107" i="8"/>
  <c r="Z107" i="8"/>
  <c r="J107" i="8"/>
  <c r="AB106" i="8"/>
  <c r="AA106" i="8"/>
  <c r="Z106" i="8"/>
  <c r="Y106" i="8" s="1"/>
  <c r="J106" i="8"/>
  <c r="K106" i="8" s="1"/>
  <c r="AB104" i="8"/>
  <c r="AA104" i="8"/>
  <c r="Z104" i="8"/>
  <c r="J104" i="8"/>
  <c r="K104" i="8" s="1"/>
  <c r="AB103" i="8"/>
  <c r="AA103" i="8"/>
  <c r="Z103" i="8"/>
  <c r="J103" i="8"/>
  <c r="K103" i="8" s="1"/>
  <c r="AB102" i="8"/>
  <c r="AA102" i="8"/>
  <c r="Z102" i="8"/>
  <c r="J102" i="8"/>
  <c r="K102" i="8" s="1"/>
  <c r="AB101" i="8"/>
  <c r="AA101" i="8"/>
  <c r="Z101" i="8"/>
  <c r="J101" i="8"/>
  <c r="K101" i="8" s="1"/>
  <c r="AB100" i="8"/>
  <c r="AA100" i="8"/>
  <c r="Z100" i="8"/>
  <c r="J100" i="8"/>
  <c r="K100" i="8" s="1"/>
  <c r="AB97" i="8"/>
  <c r="AA97" i="8"/>
  <c r="Z97" i="8"/>
  <c r="J97" i="8"/>
  <c r="K97" i="8" s="1"/>
  <c r="AB96" i="8"/>
  <c r="AA96" i="8"/>
  <c r="Z96" i="8"/>
  <c r="J96" i="8"/>
  <c r="K96" i="8" s="1"/>
  <c r="AB95" i="8"/>
  <c r="AA95" i="8"/>
  <c r="Z95" i="8"/>
  <c r="J95" i="8"/>
  <c r="K95" i="8" s="1"/>
  <c r="AB94" i="8"/>
  <c r="AA94" i="8"/>
  <c r="Z94" i="8"/>
  <c r="J94" i="8"/>
  <c r="K94" i="8" s="1"/>
  <c r="AB93" i="8"/>
  <c r="AA93" i="8"/>
  <c r="Z93" i="8"/>
  <c r="J93" i="8"/>
  <c r="K93" i="8" s="1"/>
  <c r="AB91" i="8"/>
  <c r="AA91" i="8"/>
  <c r="Z91" i="8"/>
  <c r="Y91" i="8" s="1"/>
  <c r="J91" i="8"/>
  <c r="K91" i="8" s="1"/>
  <c r="AB90" i="8"/>
  <c r="AA90" i="8"/>
  <c r="Z90" i="8"/>
  <c r="J90" i="8"/>
  <c r="K90" i="8" s="1"/>
  <c r="AB89" i="8"/>
  <c r="AA89" i="8"/>
  <c r="Z89" i="8"/>
  <c r="J89" i="8"/>
  <c r="K89" i="8" s="1"/>
  <c r="AB88" i="8"/>
  <c r="AA88" i="8"/>
  <c r="Z88" i="8"/>
  <c r="J88" i="8"/>
  <c r="K88" i="8" s="1"/>
  <c r="AB87" i="8"/>
  <c r="AA87" i="8"/>
  <c r="Z87" i="8"/>
  <c r="J87" i="8"/>
  <c r="K87" i="8" s="1"/>
  <c r="AB86" i="8"/>
  <c r="AA86" i="8"/>
  <c r="Z86" i="8"/>
  <c r="AB85" i="8"/>
  <c r="AA85" i="8"/>
  <c r="Z85" i="8"/>
  <c r="AB84" i="8"/>
  <c r="AA84" i="8"/>
  <c r="Z84" i="8"/>
  <c r="AB82" i="8"/>
  <c r="AA82" i="8"/>
  <c r="Z82" i="8"/>
  <c r="J82" i="8"/>
  <c r="K82" i="8" s="1"/>
  <c r="AB79" i="8"/>
  <c r="AA79" i="8"/>
  <c r="Z79" i="8"/>
  <c r="J79" i="8"/>
  <c r="K79" i="8" s="1"/>
  <c r="AB77" i="8"/>
  <c r="AA77" i="8"/>
  <c r="Z77" i="8"/>
  <c r="J77" i="8"/>
  <c r="AB64" i="8"/>
  <c r="Z64" i="8"/>
  <c r="K64" i="8"/>
  <c r="AB63" i="8"/>
  <c r="Z63" i="8"/>
  <c r="K63" i="8"/>
  <c r="AB62" i="8"/>
  <c r="Z62" i="8"/>
  <c r="K62" i="8"/>
  <c r="K61" i="8"/>
  <c r="BO61" i="8" s="1"/>
  <c r="AB60" i="8"/>
  <c r="Z60" i="8"/>
  <c r="K60" i="8"/>
  <c r="AB58" i="8"/>
  <c r="Z58" i="8"/>
  <c r="Y58" i="8" s="1"/>
  <c r="X58" i="8" s="1"/>
  <c r="K58" i="8"/>
  <c r="AB57" i="8"/>
  <c r="Z57" i="8"/>
  <c r="K57" i="8"/>
  <c r="AB56" i="8"/>
  <c r="Z56" i="8"/>
  <c r="K56" i="8"/>
  <c r="K55" i="8"/>
  <c r="BO55" i="8" s="1"/>
  <c r="AB44" i="8"/>
  <c r="AA44" i="8"/>
  <c r="Z44" i="8"/>
  <c r="K44" i="8"/>
  <c r="K43" i="8"/>
  <c r="BO43" i="8" s="1"/>
  <c r="AB34" i="8"/>
  <c r="Z34" i="8"/>
  <c r="K34" i="8"/>
  <c r="K33" i="8"/>
  <c r="BO33" i="8" s="1"/>
  <c r="AB31" i="8"/>
  <c r="AA31" i="8"/>
  <c r="Z31" i="8"/>
  <c r="K31" i="8"/>
  <c r="AB30" i="8"/>
  <c r="AA30" i="8"/>
  <c r="Z30" i="8"/>
  <c r="J30" i="8"/>
  <c r="K30" i="8" s="1"/>
  <c r="AB27" i="8"/>
  <c r="Z27" i="8"/>
  <c r="Y27" i="8"/>
  <c r="X27" i="8" s="1"/>
  <c r="AC27" i="8" s="1"/>
  <c r="AB25" i="8"/>
  <c r="Z25" i="8"/>
  <c r="AB23" i="8"/>
  <c r="Z23" i="8"/>
  <c r="AB22" i="8"/>
  <c r="Z22" i="8"/>
  <c r="AB21" i="8"/>
  <c r="Z21" i="8"/>
  <c r="K20" i="8"/>
  <c r="BO20" i="8" s="1"/>
  <c r="AB19" i="8"/>
  <c r="Y19" i="8" s="1"/>
  <c r="J19" i="8"/>
  <c r="K19" i="8" s="1"/>
  <c r="AB17" i="8"/>
  <c r="Z17" i="8"/>
  <c r="K17" i="8"/>
  <c r="AB15" i="8"/>
  <c r="Z15" i="8"/>
  <c r="AB14" i="8"/>
  <c r="Y14" i="8" s="1"/>
  <c r="K14" i="8"/>
  <c r="J13" i="8"/>
  <c r="AB12" i="8"/>
  <c r="AA12" i="8"/>
  <c r="Z12" i="8"/>
  <c r="K12" i="8"/>
  <c r="AB11" i="8"/>
  <c r="AA11" i="8"/>
  <c r="Z11" i="8"/>
  <c r="Y11" i="8" s="1"/>
  <c r="K11" i="8"/>
  <c r="J10" i="8"/>
  <c r="K4" i="8"/>
  <c r="J3" i="8"/>
  <c r="K3" i="8" s="1"/>
  <c r="AB187" i="7"/>
  <c r="AA187" i="7"/>
  <c r="Z187" i="7"/>
  <c r="J187" i="7"/>
  <c r="AB185" i="7"/>
  <c r="AA185" i="7"/>
  <c r="Z185" i="7"/>
  <c r="X185" i="7"/>
  <c r="K185" i="7"/>
  <c r="AB184" i="7"/>
  <c r="AA184" i="7"/>
  <c r="Z184" i="7"/>
  <c r="X184" i="7"/>
  <c r="K184" i="7"/>
  <c r="AB183" i="7"/>
  <c r="AA183" i="7"/>
  <c r="Z183" i="7"/>
  <c r="X183" i="7"/>
  <c r="K183" i="7"/>
  <c r="AB181" i="7"/>
  <c r="AA181" i="7"/>
  <c r="Z181" i="7"/>
  <c r="J181" i="7"/>
  <c r="K181" i="7" s="1"/>
  <c r="AB180" i="7"/>
  <c r="AA180" i="7"/>
  <c r="Z180" i="7"/>
  <c r="J180" i="7"/>
  <c r="K180" i="7" s="1"/>
  <c r="AB179" i="7"/>
  <c r="AA179" i="7"/>
  <c r="Z179" i="7"/>
  <c r="J179" i="7"/>
  <c r="K179" i="7" s="1"/>
  <c r="AB178" i="7"/>
  <c r="AA178" i="7"/>
  <c r="Z178" i="7"/>
  <c r="J178" i="7"/>
  <c r="K178" i="7" s="1"/>
  <c r="AB177" i="7"/>
  <c r="AA177" i="7"/>
  <c r="Z177" i="7"/>
  <c r="J177" i="7"/>
  <c r="K177" i="7" s="1"/>
  <c r="AB176" i="7"/>
  <c r="AA176" i="7"/>
  <c r="Z176" i="7"/>
  <c r="J176" i="7"/>
  <c r="K176" i="7" s="1"/>
  <c r="AB175" i="7"/>
  <c r="AA175" i="7"/>
  <c r="Z175" i="7"/>
  <c r="J175" i="7"/>
  <c r="K175" i="7" s="1"/>
  <c r="AB174" i="7"/>
  <c r="AA174" i="7"/>
  <c r="Z174" i="7"/>
  <c r="J174" i="7"/>
  <c r="K174" i="7" s="1"/>
  <c r="AB173" i="7"/>
  <c r="AA173" i="7"/>
  <c r="Z173" i="7"/>
  <c r="J173" i="7"/>
  <c r="K173" i="7" s="1"/>
  <c r="AB172" i="7"/>
  <c r="AA172" i="7"/>
  <c r="Z172" i="7"/>
  <c r="J172" i="7"/>
  <c r="K172" i="7" s="1"/>
  <c r="AB171" i="7"/>
  <c r="AA171" i="7"/>
  <c r="Z171" i="7"/>
  <c r="Y171" i="7" s="1"/>
  <c r="J171" i="7"/>
  <c r="K171" i="7" s="1"/>
  <c r="AB170" i="7"/>
  <c r="AA170" i="7"/>
  <c r="Z170" i="7"/>
  <c r="J170" i="7"/>
  <c r="K170" i="7" s="1"/>
  <c r="AB169" i="7"/>
  <c r="AA169" i="7"/>
  <c r="Z169" i="7"/>
  <c r="J169" i="7"/>
  <c r="K169" i="7" s="1"/>
  <c r="AB167" i="7"/>
  <c r="AA167" i="7"/>
  <c r="Z167" i="7"/>
  <c r="J167" i="7"/>
  <c r="K167" i="7" s="1"/>
  <c r="AB166" i="7"/>
  <c r="AA166" i="7"/>
  <c r="Z166" i="7"/>
  <c r="J166" i="7"/>
  <c r="K166" i="7" s="1"/>
  <c r="AB165" i="7"/>
  <c r="AA165" i="7"/>
  <c r="Z165" i="7"/>
  <c r="J165" i="7"/>
  <c r="K165" i="7" s="1"/>
  <c r="AB164" i="7"/>
  <c r="AA164" i="7"/>
  <c r="Z164" i="7"/>
  <c r="J164" i="7"/>
  <c r="K164" i="7" s="1"/>
  <c r="AB163" i="7"/>
  <c r="AA163" i="7"/>
  <c r="Z163" i="7"/>
  <c r="J163" i="7"/>
  <c r="K163" i="7" s="1"/>
  <c r="AB162" i="7"/>
  <c r="AA162" i="7"/>
  <c r="Z162" i="7"/>
  <c r="J162" i="7"/>
  <c r="K162" i="7" s="1"/>
  <c r="AB161" i="7"/>
  <c r="AA161" i="7"/>
  <c r="Z161" i="7"/>
  <c r="Y161" i="7" s="1"/>
  <c r="X161" i="7" s="1"/>
  <c r="J161" i="7"/>
  <c r="K161" i="7" s="1"/>
  <c r="AB160" i="7"/>
  <c r="AA160" i="7"/>
  <c r="Z160" i="7"/>
  <c r="J160" i="7"/>
  <c r="K160" i="7" s="1"/>
  <c r="AB159" i="7"/>
  <c r="AA159" i="7"/>
  <c r="Z159" i="7"/>
  <c r="J159" i="7"/>
  <c r="K159" i="7" s="1"/>
  <c r="AB158" i="7"/>
  <c r="AA158" i="7"/>
  <c r="Z158" i="7"/>
  <c r="J158" i="7"/>
  <c r="K158" i="7" s="1"/>
  <c r="AB157" i="7"/>
  <c r="AA157" i="7"/>
  <c r="Z157" i="7"/>
  <c r="J157" i="7"/>
  <c r="K157" i="7" s="1"/>
  <c r="AB156" i="7"/>
  <c r="AA156" i="7"/>
  <c r="Z156" i="7"/>
  <c r="J156" i="7"/>
  <c r="K156" i="7" s="1"/>
  <c r="AB155" i="7"/>
  <c r="AA155" i="7"/>
  <c r="Z155" i="7"/>
  <c r="Y155" i="7" s="1"/>
  <c r="J155" i="7"/>
  <c r="K155" i="7" s="1"/>
  <c r="AB153" i="7"/>
  <c r="AA153" i="7"/>
  <c r="Z153" i="7"/>
  <c r="J153" i="7"/>
  <c r="K153" i="7" s="1"/>
  <c r="AB152" i="7"/>
  <c r="AA152" i="7"/>
  <c r="Z152" i="7"/>
  <c r="J152" i="7"/>
  <c r="K152" i="7" s="1"/>
  <c r="AB151" i="7"/>
  <c r="AA151" i="7"/>
  <c r="Z151" i="7"/>
  <c r="Y151" i="7" s="1"/>
  <c r="J151" i="7"/>
  <c r="K151" i="7" s="1"/>
  <c r="AB150" i="7"/>
  <c r="AA150" i="7"/>
  <c r="Z150" i="7"/>
  <c r="J150" i="7"/>
  <c r="K150" i="7" s="1"/>
  <c r="AB149" i="7"/>
  <c r="AA149" i="7"/>
  <c r="Z149" i="7"/>
  <c r="J149" i="7"/>
  <c r="K149" i="7" s="1"/>
  <c r="AB148" i="7"/>
  <c r="AA148" i="7"/>
  <c r="Z148" i="7"/>
  <c r="Y148" i="7" s="1"/>
  <c r="J148" i="7"/>
  <c r="K148" i="7" s="1"/>
  <c r="AB147" i="7"/>
  <c r="AA147" i="7"/>
  <c r="Z147" i="7"/>
  <c r="J147" i="7"/>
  <c r="K147" i="7" s="1"/>
  <c r="AB146" i="7"/>
  <c r="AA146" i="7"/>
  <c r="Z146" i="7"/>
  <c r="J146" i="7"/>
  <c r="K146" i="7" s="1"/>
  <c r="AB145" i="7"/>
  <c r="AA145" i="7"/>
  <c r="Z145" i="7"/>
  <c r="J145" i="7"/>
  <c r="AB144" i="7"/>
  <c r="AA144" i="7"/>
  <c r="Z144" i="7"/>
  <c r="J144" i="7"/>
  <c r="K144" i="7" s="1"/>
  <c r="AB143" i="7"/>
  <c r="AA143" i="7"/>
  <c r="Z143" i="7"/>
  <c r="J143" i="7"/>
  <c r="K143" i="7" s="1"/>
  <c r="AB142" i="7"/>
  <c r="AA142" i="7"/>
  <c r="Z142" i="7"/>
  <c r="J142" i="7"/>
  <c r="K142" i="7" s="1"/>
  <c r="AB141" i="7"/>
  <c r="AA141" i="7"/>
  <c r="Z141" i="7"/>
  <c r="J141" i="7"/>
  <c r="K141" i="7" s="1"/>
  <c r="AB139" i="7"/>
  <c r="AA139" i="7"/>
  <c r="Z139" i="7"/>
  <c r="J139" i="7"/>
  <c r="K139" i="7" s="1"/>
  <c r="AB138" i="7"/>
  <c r="AA138" i="7"/>
  <c r="Z138" i="7"/>
  <c r="J138" i="7"/>
  <c r="K138" i="7" s="1"/>
  <c r="AB137" i="7"/>
  <c r="AA137" i="7"/>
  <c r="Z137" i="7"/>
  <c r="Y137" i="7" s="1"/>
  <c r="BO137" i="7" s="1"/>
  <c r="J137" i="7"/>
  <c r="K137" i="7" s="1"/>
  <c r="AB136" i="7"/>
  <c r="AA136" i="7"/>
  <c r="Z136" i="7"/>
  <c r="J136" i="7"/>
  <c r="K136" i="7" s="1"/>
  <c r="AB135" i="7"/>
  <c r="AA135" i="7"/>
  <c r="Z135" i="7"/>
  <c r="J135" i="7"/>
  <c r="K135" i="7" s="1"/>
  <c r="AB134" i="7"/>
  <c r="AA134" i="7"/>
  <c r="Z134" i="7"/>
  <c r="J134" i="7"/>
  <c r="K134" i="7" s="1"/>
  <c r="AB133" i="7"/>
  <c r="AA133" i="7"/>
  <c r="Z133" i="7"/>
  <c r="J133" i="7"/>
  <c r="K133" i="7" s="1"/>
  <c r="AB132" i="7"/>
  <c r="AA132" i="7"/>
  <c r="Z132" i="7"/>
  <c r="J132" i="7"/>
  <c r="K132" i="7" s="1"/>
  <c r="AB131" i="7"/>
  <c r="AA131" i="7"/>
  <c r="Z131" i="7"/>
  <c r="J131" i="7"/>
  <c r="K131" i="7" s="1"/>
  <c r="AB130" i="7"/>
  <c r="AA130" i="7"/>
  <c r="Z130" i="7"/>
  <c r="J130" i="7"/>
  <c r="K130" i="7" s="1"/>
  <c r="AB129" i="7"/>
  <c r="AA129" i="7"/>
  <c r="Z129" i="7"/>
  <c r="J129" i="7"/>
  <c r="K129" i="7" s="1"/>
  <c r="AB128" i="7"/>
  <c r="AA128" i="7"/>
  <c r="Z128" i="7"/>
  <c r="J128" i="7"/>
  <c r="K128" i="7" s="1"/>
  <c r="AB127" i="7"/>
  <c r="AA127" i="7"/>
  <c r="Z127" i="7"/>
  <c r="J127" i="7"/>
  <c r="AB125" i="7"/>
  <c r="AA125" i="7"/>
  <c r="Z125" i="7"/>
  <c r="J125" i="7"/>
  <c r="K125" i="7" s="1"/>
  <c r="AB124" i="7"/>
  <c r="AA124" i="7"/>
  <c r="Z124" i="7"/>
  <c r="J124" i="7"/>
  <c r="K124" i="7" s="1"/>
  <c r="AB123" i="7"/>
  <c r="AA123" i="7"/>
  <c r="Z123" i="7"/>
  <c r="J123" i="7"/>
  <c r="K123" i="7" s="1"/>
  <c r="AB122" i="7"/>
  <c r="AA122" i="7"/>
  <c r="Z122" i="7"/>
  <c r="J122" i="7"/>
  <c r="K122" i="7" s="1"/>
  <c r="AB121" i="7"/>
  <c r="AA121" i="7"/>
  <c r="Z121" i="7"/>
  <c r="J121" i="7"/>
  <c r="K121" i="7" s="1"/>
  <c r="AB120" i="7"/>
  <c r="AA120" i="7"/>
  <c r="Z120" i="7"/>
  <c r="J120" i="7"/>
  <c r="K120" i="7" s="1"/>
  <c r="AB119" i="7"/>
  <c r="AA119" i="7"/>
  <c r="Z119" i="7"/>
  <c r="J119" i="7"/>
  <c r="K119" i="7" s="1"/>
  <c r="AB118" i="7"/>
  <c r="AA118" i="7"/>
  <c r="Z118" i="7"/>
  <c r="J118" i="7"/>
  <c r="K118" i="7" s="1"/>
  <c r="AB117" i="7"/>
  <c r="AA117" i="7"/>
  <c r="Z117" i="7"/>
  <c r="J117" i="7"/>
  <c r="K117" i="7" s="1"/>
  <c r="AB116" i="7"/>
  <c r="AA116" i="7"/>
  <c r="Z116" i="7"/>
  <c r="J116" i="7"/>
  <c r="K116" i="7" s="1"/>
  <c r="AB115" i="7"/>
  <c r="AA115" i="7"/>
  <c r="Z115" i="7"/>
  <c r="J115" i="7"/>
  <c r="K115" i="7" s="1"/>
  <c r="AB114" i="7"/>
  <c r="AA114" i="7"/>
  <c r="Z114" i="7"/>
  <c r="J114" i="7"/>
  <c r="K114" i="7" s="1"/>
  <c r="AB113" i="7"/>
  <c r="AA113" i="7"/>
  <c r="Z113" i="7"/>
  <c r="J113" i="7"/>
  <c r="AB110" i="7"/>
  <c r="AA110" i="7"/>
  <c r="Z110" i="7"/>
  <c r="J110" i="7"/>
  <c r="K110" i="7" s="1"/>
  <c r="AB109" i="7"/>
  <c r="AA109" i="7"/>
  <c r="Z109" i="7"/>
  <c r="J109" i="7"/>
  <c r="K109" i="7" s="1"/>
  <c r="AB108" i="7"/>
  <c r="AA108" i="7"/>
  <c r="Z108" i="7"/>
  <c r="J108" i="7"/>
  <c r="K108" i="7" s="1"/>
  <c r="AB107" i="7"/>
  <c r="AA107" i="7"/>
  <c r="Z107" i="7"/>
  <c r="J107" i="7"/>
  <c r="K107" i="7" s="1"/>
  <c r="AB106" i="7"/>
  <c r="AA106" i="7"/>
  <c r="Z106" i="7"/>
  <c r="J106" i="7"/>
  <c r="K106" i="7" s="1"/>
  <c r="AB104" i="7"/>
  <c r="AA104" i="7"/>
  <c r="Z104" i="7"/>
  <c r="J104" i="7"/>
  <c r="K104" i="7" s="1"/>
  <c r="AB103" i="7"/>
  <c r="AA103" i="7"/>
  <c r="Z103" i="7"/>
  <c r="J103" i="7"/>
  <c r="K103" i="7" s="1"/>
  <c r="AB102" i="7"/>
  <c r="AA102" i="7"/>
  <c r="Z102" i="7"/>
  <c r="J102" i="7"/>
  <c r="K102" i="7" s="1"/>
  <c r="AB101" i="7"/>
  <c r="AA101" i="7"/>
  <c r="Z101" i="7"/>
  <c r="J101" i="7"/>
  <c r="K101" i="7" s="1"/>
  <c r="AB100" i="7"/>
  <c r="AA100" i="7"/>
  <c r="Z100" i="7"/>
  <c r="J100" i="7"/>
  <c r="K100" i="7" s="1"/>
  <c r="AB97" i="7"/>
  <c r="AA97" i="7"/>
  <c r="Z97" i="7"/>
  <c r="J97" i="7"/>
  <c r="K97" i="7" s="1"/>
  <c r="AB96" i="7"/>
  <c r="AA96" i="7"/>
  <c r="Z96" i="7"/>
  <c r="J96" i="7"/>
  <c r="K96" i="7" s="1"/>
  <c r="AB95" i="7"/>
  <c r="AA95" i="7"/>
  <c r="Z95" i="7"/>
  <c r="J95" i="7"/>
  <c r="K95" i="7" s="1"/>
  <c r="AB94" i="7"/>
  <c r="AA94" i="7"/>
  <c r="Z94" i="7"/>
  <c r="J94" i="7"/>
  <c r="K94" i="7" s="1"/>
  <c r="AB93" i="7"/>
  <c r="AA93" i="7"/>
  <c r="Z93" i="7"/>
  <c r="J93" i="7"/>
  <c r="K93" i="7" s="1"/>
  <c r="AB91" i="7"/>
  <c r="AA91" i="7"/>
  <c r="Z91" i="7"/>
  <c r="J91" i="7"/>
  <c r="K91" i="7" s="1"/>
  <c r="AB90" i="7"/>
  <c r="AA90" i="7"/>
  <c r="Z90" i="7"/>
  <c r="J90" i="7"/>
  <c r="K90" i="7" s="1"/>
  <c r="AB89" i="7"/>
  <c r="AA89" i="7"/>
  <c r="Z89" i="7"/>
  <c r="J89" i="7"/>
  <c r="K89" i="7" s="1"/>
  <c r="AB88" i="7"/>
  <c r="AA88" i="7"/>
  <c r="Z88" i="7"/>
  <c r="J88" i="7"/>
  <c r="K88" i="7" s="1"/>
  <c r="AB87" i="7"/>
  <c r="AA87" i="7"/>
  <c r="Z87" i="7"/>
  <c r="J87" i="7"/>
  <c r="K87" i="7" s="1"/>
  <c r="AB86" i="7"/>
  <c r="AA86" i="7"/>
  <c r="Z86" i="7"/>
  <c r="AB85" i="7"/>
  <c r="AA85" i="7"/>
  <c r="Z85" i="7"/>
  <c r="AB84" i="7"/>
  <c r="AA84" i="7"/>
  <c r="Z84" i="7"/>
  <c r="AB82" i="7"/>
  <c r="AA82" i="7"/>
  <c r="Z82" i="7"/>
  <c r="J82" i="7"/>
  <c r="K82" i="7" s="1"/>
  <c r="AB79" i="7"/>
  <c r="AA79" i="7"/>
  <c r="Z79" i="7"/>
  <c r="J79" i="7"/>
  <c r="K79" i="7" s="1"/>
  <c r="AB77" i="7"/>
  <c r="AA77" i="7"/>
  <c r="Z77" i="7"/>
  <c r="J77" i="7"/>
  <c r="K77" i="7" s="1"/>
  <c r="AB64" i="7"/>
  <c r="Z64" i="7"/>
  <c r="K64" i="7"/>
  <c r="AB63" i="7"/>
  <c r="Z63" i="7"/>
  <c r="K63" i="7"/>
  <c r="AB62" i="7"/>
  <c r="Z62" i="7"/>
  <c r="K62" i="7"/>
  <c r="K61" i="7"/>
  <c r="BO61" i="7" s="1"/>
  <c r="AB60" i="7"/>
  <c r="Z60" i="7"/>
  <c r="K60" i="7"/>
  <c r="AB58" i="7"/>
  <c r="Z58" i="7"/>
  <c r="K58" i="7"/>
  <c r="AB57" i="7"/>
  <c r="Z57" i="7"/>
  <c r="K57" i="7"/>
  <c r="AB56" i="7"/>
  <c r="Z56" i="7"/>
  <c r="K56" i="7"/>
  <c r="K55" i="7"/>
  <c r="BO55" i="7" s="1"/>
  <c r="AB44" i="7"/>
  <c r="AA44" i="7"/>
  <c r="Z44" i="7"/>
  <c r="K44" i="7"/>
  <c r="K43" i="7"/>
  <c r="BO43" i="7" s="1"/>
  <c r="AB34" i="7"/>
  <c r="Z34" i="7"/>
  <c r="K34" i="7"/>
  <c r="K33" i="7"/>
  <c r="BO33" i="7" s="1"/>
  <c r="AB31" i="7"/>
  <c r="AA31" i="7"/>
  <c r="Z31" i="7"/>
  <c r="K31" i="7"/>
  <c r="AB30" i="7"/>
  <c r="AA30" i="7"/>
  <c r="Z30" i="7"/>
  <c r="J30" i="7"/>
  <c r="J29" i="7" s="1"/>
  <c r="K29" i="7" s="1"/>
  <c r="BO29" i="7" s="1"/>
  <c r="AB27" i="7"/>
  <c r="Z27" i="7"/>
  <c r="Y27" i="7"/>
  <c r="BO27" i="7" s="1"/>
  <c r="AB25" i="7"/>
  <c r="Z25" i="7"/>
  <c r="AB23" i="7"/>
  <c r="Z23" i="7"/>
  <c r="Y23" i="7" s="1"/>
  <c r="BO23" i="7" s="1"/>
  <c r="AB22" i="7"/>
  <c r="Z22" i="7"/>
  <c r="AB21" i="7"/>
  <c r="Z21" i="7"/>
  <c r="K20" i="7"/>
  <c r="BO20" i="7" s="1"/>
  <c r="AB19" i="7"/>
  <c r="Y19" i="7" s="1"/>
  <c r="J19" i="7"/>
  <c r="K19" i="7" s="1"/>
  <c r="AB17" i="7"/>
  <c r="Z17" i="7"/>
  <c r="K17" i="7"/>
  <c r="AB15" i="7"/>
  <c r="Z15" i="7"/>
  <c r="AB14" i="7"/>
  <c r="Y14" i="7" s="1"/>
  <c r="K14" i="7"/>
  <c r="J13" i="7"/>
  <c r="AB12" i="7"/>
  <c r="AA12" i="7"/>
  <c r="Z12" i="7"/>
  <c r="K12" i="7"/>
  <c r="AB11" i="7"/>
  <c r="AA11" i="7"/>
  <c r="Z11" i="7"/>
  <c r="K11" i="7"/>
  <c r="J10" i="7"/>
  <c r="K4" i="7"/>
  <c r="J3" i="7"/>
  <c r="K3" i="7" s="1"/>
  <c r="AB187" i="6"/>
  <c r="AA187" i="6"/>
  <c r="Z187" i="6"/>
  <c r="J187" i="6"/>
  <c r="AB185" i="6"/>
  <c r="AA185" i="6"/>
  <c r="Z185" i="6"/>
  <c r="X185" i="6"/>
  <c r="K185" i="6"/>
  <c r="AB184" i="6"/>
  <c r="AA184" i="6"/>
  <c r="Z184" i="6"/>
  <c r="X184" i="6"/>
  <c r="K184" i="6"/>
  <c r="AB183" i="6"/>
  <c r="AA183" i="6"/>
  <c r="Z183" i="6"/>
  <c r="X183" i="6"/>
  <c r="K183" i="6"/>
  <c r="AB181" i="6"/>
  <c r="AA181" i="6"/>
  <c r="Z181" i="6"/>
  <c r="J181" i="6"/>
  <c r="K181" i="6" s="1"/>
  <c r="AB180" i="6"/>
  <c r="AA180" i="6"/>
  <c r="Z180" i="6"/>
  <c r="J180" i="6"/>
  <c r="K180" i="6" s="1"/>
  <c r="AB179" i="6"/>
  <c r="AA179" i="6"/>
  <c r="Z179" i="6"/>
  <c r="J179" i="6"/>
  <c r="K179" i="6" s="1"/>
  <c r="AB178" i="6"/>
  <c r="AA178" i="6"/>
  <c r="Z178" i="6"/>
  <c r="J178" i="6"/>
  <c r="K178" i="6" s="1"/>
  <c r="AB177" i="6"/>
  <c r="AA177" i="6"/>
  <c r="Z177" i="6"/>
  <c r="J177" i="6"/>
  <c r="K177" i="6" s="1"/>
  <c r="AB176" i="6"/>
  <c r="AA176" i="6"/>
  <c r="Z176" i="6"/>
  <c r="J176" i="6"/>
  <c r="K176" i="6" s="1"/>
  <c r="AB175" i="6"/>
  <c r="AA175" i="6"/>
  <c r="Z175" i="6"/>
  <c r="J175" i="6"/>
  <c r="K175" i="6" s="1"/>
  <c r="AB174" i="6"/>
  <c r="AA174" i="6"/>
  <c r="Z174" i="6"/>
  <c r="J174" i="6"/>
  <c r="K174" i="6" s="1"/>
  <c r="AB173" i="6"/>
  <c r="AA173" i="6"/>
  <c r="Z173" i="6"/>
  <c r="J173" i="6"/>
  <c r="K173" i="6" s="1"/>
  <c r="AB172" i="6"/>
  <c r="AA172" i="6"/>
  <c r="Z172" i="6"/>
  <c r="J172" i="6"/>
  <c r="K172" i="6" s="1"/>
  <c r="AB171" i="6"/>
  <c r="AA171" i="6"/>
  <c r="Z171" i="6"/>
  <c r="J171" i="6"/>
  <c r="K171" i="6" s="1"/>
  <c r="AB170" i="6"/>
  <c r="AA170" i="6"/>
  <c r="Z170" i="6"/>
  <c r="J170" i="6"/>
  <c r="K170" i="6" s="1"/>
  <c r="AB169" i="6"/>
  <c r="AA169" i="6"/>
  <c r="Z169" i="6"/>
  <c r="J169" i="6"/>
  <c r="K169" i="6" s="1"/>
  <c r="AB167" i="6"/>
  <c r="AA167" i="6"/>
  <c r="Z167" i="6"/>
  <c r="J167" i="6"/>
  <c r="K167" i="6" s="1"/>
  <c r="AB166" i="6"/>
  <c r="AA166" i="6"/>
  <c r="Z166" i="6"/>
  <c r="J166" i="6"/>
  <c r="K166" i="6" s="1"/>
  <c r="AB165" i="6"/>
  <c r="AA165" i="6"/>
  <c r="Z165" i="6"/>
  <c r="J165" i="6"/>
  <c r="K165" i="6" s="1"/>
  <c r="AB164" i="6"/>
  <c r="AA164" i="6"/>
  <c r="Z164" i="6"/>
  <c r="J164" i="6"/>
  <c r="K164" i="6" s="1"/>
  <c r="AB163" i="6"/>
  <c r="AA163" i="6"/>
  <c r="Z163" i="6"/>
  <c r="J163" i="6"/>
  <c r="K163" i="6" s="1"/>
  <c r="AB162" i="6"/>
  <c r="AA162" i="6"/>
  <c r="Z162" i="6"/>
  <c r="J162" i="6"/>
  <c r="K162" i="6" s="1"/>
  <c r="AB161" i="6"/>
  <c r="AA161" i="6"/>
  <c r="Z161" i="6"/>
  <c r="J161" i="6"/>
  <c r="K161" i="6" s="1"/>
  <c r="AB160" i="6"/>
  <c r="AA160" i="6"/>
  <c r="Z160" i="6"/>
  <c r="J160" i="6"/>
  <c r="K160" i="6" s="1"/>
  <c r="AB159" i="6"/>
  <c r="AA159" i="6"/>
  <c r="Z159" i="6"/>
  <c r="J159" i="6"/>
  <c r="K159" i="6" s="1"/>
  <c r="AB158" i="6"/>
  <c r="AA158" i="6"/>
  <c r="Z158" i="6"/>
  <c r="J158" i="6"/>
  <c r="K158" i="6" s="1"/>
  <c r="AB157" i="6"/>
  <c r="AA157" i="6"/>
  <c r="Z157" i="6"/>
  <c r="J157" i="6"/>
  <c r="K157" i="6" s="1"/>
  <c r="AB156" i="6"/>
  <c r="AA156" i="6"/>
  <c r="Z156" i="6"/>
  <c r="J156" i="6"/>
  <c r="K156" i="6" s="1"/>
  <c r="AB155" i="6"/>
  <c r="AA155" i="6"/>
  <c r="Z155" i="6"/>
  <c r="J155" i="6"/>
  <c r="AB153" i="6"/>
  <c r="AA153" i="6"/>
  <c r="Z153" i="6"/>
  <c r="J153" i="6"/>
  <c r="K153" i="6" s="1"/>
  <c r="AB152" i="6"/>
  <c r="AA152" i="6"/>
  <c r="Z152" i="6"/>
  <c r="J152" i="6"/>
  <c r="K152" i="6" s="1"/>
  <c r="AB151" i="6"/>
  <c r="AA151" i="6"/>
  <c r="Z151" i="6"/>
  <c r="J151" i="6"/>
  <c r="K151" i="6" s="1"/>
  <c r="AB150" i="6"/>
  <c r="AA150" i="6"/>
  <c r="Z150" i="6"/>
  <c r="J150" i="6"/>
  <c r="K150" i="6" s="1"/>
  <c r="AB149" i="6"/>
  <c r="AA149" i="6"/>
  <c r="Z149" i="6"/>
  <c r="J149" i="6"/>
  <c r="K149" i="6" s="1"/>
  <c r="AB148" i="6"/>
  <c r="AA148" i="6"/>
  <c r="Z148" i="6"/>
  <c r="J148" i="6"/>
  <c r="K148" i="6" s="1"/>
  <c r="AB147" i="6"/>
  <c r="AA147" i="6"/>
  <c r="Z147" i="6"/>
  <c r="J147" i="6"/>
  <c r="K147" i="6" s="1"/>
  <c r="AB146" i="6"/>
  <c r="AA146" i="6"/>
  <c r="Z146" i="6"/>
  <c r="J146" i="6"/>
  <c r="K146" i="6" s="1"/>
  <c r="AB145" i="6"/>
  <c r="AA145" i="6"/>
  <c r="Z145" i="6"/>
  <c r="J145" i="6"/>
  <c r="K145" i="6" s="1"/>
  <c r="AB144" i="6"/>
  <c r="AA144" i="6"/>
  <c r="Z144" i="6"/>
  <c r="J144" i="6"/>
  <c r="K144" i="6" s="1"/>
  <c r="AB143" i="6"/>
  <c r="AA143" i="6"/>
  <c r="Z143" i="6"/>
  <c r="J143" i="6"/>
  <c r="K143" i="6" s="1"/>
  <c r="AB142" i="6"/>
  <c r="AA142" i="6"/>
  <c r="Z142" i="6"/>
  <c r="J142" i="6"/>
  <c r="K142" i="6" s="1"/>
  <c r="AB141" i="6"/>
  <c r="AA141" i="6"/>
  <c r="Z141" i="6"/>
  <c r="J141" i="6"/>
  <c r="K141" i="6" s="1"/>
  <c r="AB139" i="6"/>
  <c r="AA139" i="6"/>
  <c r="Z139" i="6"/>
  <c r="J139" i="6"/>
  <c r="K139" i="6" s="1"/>
  <c r="AB138" i="6"/>
  <c r="AA138" i="6"/>
  <c r="Z138" i="6"/>
  <c r="J138" i="6"/>
  <c r="K138" i="6" s="1"/>
  <c r="AB137" i="6"/>
  <c r="AA137" i="6"/>
  <c r="Z137" i="6"/>
  <c r="J137" i="6"/>
  <c r="K137" i="6" s="1"/>
  <c r="AB136" i="6"/>
  <c r="AA136" i="6"/>
  <c r="Z136" i="6"/>
  <c r="J136" i="6"/>
  <c r="K136" i="6" s="1"/>
  <c r="AB135" i="6"/>
  <c r="AA135" i="6"/>
  <c r="Z135" i="6"/>
  <c r="J135" i="6"/>
  <c r="K135" i="6" s="1"/>
  <c r="AB134" i="6"/>
  <c r="AA134" i="6"/>
  <c r="Z134" i="6"/>
  <c r="J134" i="6"/>
  <c r="K134" i="6" s="1"/>
  <c r="AB133" i="6"/>
  <c r="AA133" i="6"/>
  <c r="Z133" i="6"/>
  <c r="J133" i="6"/>
  <c r="K133" i="6" s="1"/>
  <c r="AB132" i="6"/>
  <c r="AA132" i="6"/>
  <c r="Z132" i="6"/>
  <c r="J132" i="6"/>
  <c r="K132" i="6" s="1"/>
  <c r="AB131" i="6"/>
  <c r="AA131" i="6"/>
  <c r="Z131" i="6"/>
  <c r="J131" i="6"/>
  <c r="K131" i="6" s="1"/>
  <c r="AB130" i="6"/>
  <c r="AA130" i="6"/>
  <c r="Z130" i="6"/>
  <c r="J130" i="6"/>
  <c r="K130" i="6" s="1"/>
  <c r="AB129" i="6"/>
  <c r="AA129" i="6"/>
  <c r="Z129" i="6"/>
  <c r="J129" i="6"/>
  <c r="K129" i="6" s="1"/>
  <c r="AB128" i="6"/>
  <c r="AA128" i="6"/>
  <c r="Z128" i="6"/>
  <c r="J128" i="6"/>
  <c r="K128" i="6" s="1"/>
  <c r="AB127" i="6"/>
  <c r="AA127" i="6"/>
  <c r="Z127" i="6"/>
  <c r="J127" i="6"/>
  <c r="AB125" i="6"/>
  <c r="AA125" i="6"/>
  <c r="Z125" i="6"/>
  <c r="J125" i="6"/>
  <c r="K125" i="6" s="1"/>
  <c r="AB124" i="6"/>
  <c r="AA124" i="6"/>
  <c r="Z124" i="6"/>
  <c r="J124" i="6"/>
  <c r="K124" i="6" s="1"/>
  <c r="AB123" i="6"/>
  <c r="AA123" i="6"/>
  <c r="Z123" i="6"/>
  <c r="J123" i="6"/>
  <c r="K123" i="6" s="1"/>
  <c r="AB122" i="6"/>
  <c r="AA122" i="6"/>
  <c r="Z122" i="6"/>
  <c r="J122" i="6"/>
  <c r="K122" i="6" s="1"/>
  <c r="AB121" i="6"/>
  <c r="AA121" i="6"/>
  <c r="Z121" i="6"/>
  <c r="J121" i="6"/>
  <c r="K121" i="6" s="1"/>
  <c r="AB120" i="6"/>
  <c r="AA120" i="6"/>
  <c r="Z120" i="6"/>
  <c r="J120" i="6"/>
  <c r="K120" i="6" s="1"/>
  <c r="AB119" i="6"/>
  <c r="AA119" i="6"/>
  <c r="Z119" i="6"/>
  <c r="J119" i="6"/>
  <c r="K119" i="6" s="1"/>
  <c r="AB118" i="6"/>
  <c r="AA118" i="6"/>
  <c r="Z118" i="6"/>
  <c r="J118" i="6"/>
  <c r="K118" i="6" s="1"/>
  <c r="AB117" i="6"/>
  <c r="AA117" i="6"/>
  <c r="Z117" i="6"/>
  <c r="J117" i="6"/>
  <c r="K117" i="6" s="1"/>
  <c r="AB116" i="6"/>
  <c r="AA116" i="6"/>
  <c r="Z116" i="6"/>
  <c r="J116" i="6"/>
  <c r="K116" i="6" s="1"/>
  <c r="AB115" i="6"/>
  <c r="AA115" i="6"/>
  <c r="Z115" i="6"/>
  <c r="J115" i="6"/>
  <c r="K115" i="6" s="1"/>
  <c r="AB114" i="6"/>
  <c r="AA114" i="6"/>
  <c r="Z114" i="6"/>
  <c r="J114" i="6"/>
  <c r="K114" i="6" s="1"/>
  <c r="AB113" i="6"/>
  <c r="AA113" i="6"/>
  <c r="Z113" i="6"/>
  <c r="J113" i="6"/>
  <c r="AB110" i="6"/>
  <c r="AA110" i="6"/>
  <c r="Z110" i="6"/>
  <c r="J110" i="6"/>
  <c r="K110" i="6" s="1"/>
  <c r="AB109" i="6"/>
  <c r="AA109" i="6"/>
  <c r="Z109" i="6"/>
  <c r="J109" i="6"/>
  <c r="K109" i="6" s="1"/>
  <c r="AB108" i="6"/>
  <c r="AA108" i="6"/>
  <c r="Z108" i="6"/>
  <c r="J108" i="6"/>
  <c r="K108" i="6" s="1"/>
  <c r="AB107" i="6"/>
  <c r="AA107" i="6"/>
  <c r="Z107" i="6"/>
  <c r="J107" i="6"/>
  <c r="K107" i="6" s="1"/>
  <c r="AB106" i="6"/>
  <c r="AA106" i="6"/>
  <c r="Z106" i="6"/>
  <c r="J106" i="6"/>
  <c r="K106" i="6" s="1"/>
  <c r="AB104" i="6"/>
  <c r="AA104" i="6"/>
  <c r="Z104" i="6"/>
  <c r="J104" i="6"/>
  <c r="K104" i="6" s="1"/>
  <c r="AB103" i="6"/>
  <c r="AA103" i="6"/>
  <c r="Z103" i="6"/>
  <c r="J103" i="6"/>
  <c r="K103" i="6" s="1"/>
  <c r="AB102" i="6"/>
  <c r="AA102" i="6"/>
  <c r="Z102" i="6"/>
  <c r="J102" i="6"/>
  <c r="K102" i="6" s="1"/>
  <c r="AB101" i="6"/>
  <c r="AA101" i="6"/>
  <c r="Z101" i="6"/>
  <c r="J101" i="6"/>
  <c r="AB100" i="6"/>
  <c r="AA100" i="6"/>
  <c r="Z100" i="6"/>
  <c r="J100" i="6"/>
  <c r="K100" i="6" s="1"/>
  <c r="AB97" i="6"/>
  <c r="AA97" i="6"/>
  <c r="Z97" i="6"/>
  <c r="J97" i="6"/>
  <c r="K97" i="6" s="1"/>
  <c r="AB96" i="6"/>
  <c r="AA96" i="6"/>
  <c r="Z96" i="6"/>
  <c r="J96" i="6"/>
  <c r="K96" i="6" s="1"/>
  <c r="AB95" i="6"/>
  <c r="AA95" i="6"/>
  <c r="Z95" i="6"/>
  <c r="J95" i="6"/>
  <c r="K95" i="6" s="1"/>
  <c r="AB94" i="6"/>
  <c r="AA94" i="6"/>
  <c r="Z94" i="6"/>
  <c r="J94" i="6"/>
  <c r="K94" i="6" s="1"/>
  <c r="AB93" i="6"/>
  <c r="AA93" i="6"/>
  <c r="Z93" i="6"/>
  <c r="J93" i="6"/>
  <c r="K93" i="6" s="1"/>
  <c r="AB91" i="6"/>
  <c r="AA91" i="6"/>
  <c r="Z91" i="6"/>
  <c r="J91" i="6"/>
  <c r="K91" i="6" s="1"/>
  <c r="AB90" i="6"/>
  <c r="AA90" i="6"/>
  <c r="Z90" i="6"/>
  <c r="J90" i="6"/>
  <c r="K90" i="6" s="1"/>
  <c r="AB89" i="6"/>
  <c r="AA89" i="6"/>
  <c r="Z89" i="6"/>
  <c r="J89" i="6"/>
  <c r="K89" i="6" s="1"/>
  <c r="AB88" i="6"/>
  <c r="AA88" i="6"/>
  <c r="Z88" i="6"/>
  <c r="J88" i="6"/>
  <c r="K88" i="6" s="1"/>
  <c r="AB87" i="6"/>
  <c r="AA87" i="6"/>
  <c r="Z87" i="6"/>
  <c r="J87" i="6"/>
  <c r="AB86" i="6"/>
  <c r="AA86" i="6"/>
  <c r="Z86" i="6"/>
  <c r="AB85" i="6"/>
  <c r="AA85" i="6"/>
  <c r="Z85" i="6"/>
  <c r="AB84" i="6"/>
  <c r="AA84" i="6"/>
  <c r="Z84" i="6"/>
  <c r="AB82" i="6"/>
  <c r="AA82" i="6"/>
  <c r="Z82" i="6"/>
  <c r="J82" i="6"/>
  <c r="K82" i="6" s="1"/>
  <c r="AB79" i="6"/>
  <c r="AA79" i="6"/>
  <c r="Z79" i="6"/>
  <c r="J79" i="6"/>
  <c r="K79" i="6" s="1"/>
  <c r="AB77" i="6"/>
  <c r="AA77" i="6"/>
  <c r="Z77" i="6"/>
  <c r="J77" i="6"/>
  <c r="K77" i="6" s="1"/>
  <c r="AB64" i="6"/>
  <c r="Z64" i="6"/>
  <c r="K64" i="6"/>
  <c r="AB63" i="6"/>
  <c r="Z63" i="6"/>
  <c r="K63" i="6"/>
  <c r="AB62" i="6"/>
  <c r="Z62" i="6"/>
  <c r="K62" i="6"/>
  <c r="K61" i="6"/>
  <c r="BO61" i="6" s="1"/>
  <c r="AB60" i="6"/>
  <c r="Z60" i="6"/>
  <c r="K60" i="6"/>
  <c r="AB58" i="6"/>
  <c r="Z58" i="6"/>
  <c r="K58" i="6"/>
  <c r="AB57" i="6"/>
  <c r="Z57" i="6"/>
  <c r="K57" i="6"/>
  <c r="AB56" i="6"/>
  <c r="Z56" i="6"/>
  <c r="K56" i="6"/>
  <c r="K55" i="6"/>
  <c r="BO55" i="6" s="1"/>
  <c r="AB44" i="6"/>
  <c r="AA44" i="6"/>
  <c r="Z44" i="6"/>
  <c r="K44" i="6"/>
  <c r="K43" i="6"/>
  <c r="BO43" i="6" s="1"/>
  <c r="AB34" i="6"/>
  <c r="Z34" i="6"/>
  <c r="K34" i="6"/>
  <c r="K33" i="6"/>
  <c r="BO33" i="6" s="1"/>
  <c r="AB31" i="6"/>
  <c r="AA31" i="6"/>
  <c r="Z31" i="6"/>
  <c r="K31" i="6"/>
  <c r="AB30" i="6"/>
  <c r="AA30" i="6"/>
  <c r="Z30" i="6"/>
  <c r="J30" i="6"/>
  <c r="K30" i="6" s="1"/>
  <c r="AB27" i="6"/>
  <c r="Z27" i="6"/>
  <c r="Y27" i="6"/>
  <c r="BO27" i="6" s="1"/>
  <c r="AB25" i="6"/>
  <c r="Z25" i="6"/>
  <c r="AB23" i="6"/>
  <c r="Z23" i="6"/>
  <c r="AB22" i="6"/>
  <c r="Z22" i="6"/>
  <c r="AB21" i="6"/>
  <c r="Z21" i="6"/>
  <c r="K20" i="6"/>
  <c r="BO20" i="6" s="1"/>
  <c r="AB19" i="6"/>
  <c r="Y19" i="6" s="1"/>
  <c r="J19" i="6"/>
  <c r="K19" i="6" s="1"/>
  <c r="AB17" i="6"/>
  <c r="Z17" i="6"/>
  <c r="K17" i="6"/>
  <c r="AB15" i="6"/>
  <c r="Z15" i="6"/>
  <c r="AB14" i="6"/>
  <c r="Y14" i="6" s="1"/>
  <c r="K14" i="6"/>
  <c r="J13" i="6"/>
  <c r="AB12" i="6"/>
  <c r="AA12" i="6"/>
  <c r="Z12" i="6"/>
  <c r="K12" i="6"/>
  <c r="AB11" i="6"/>
  <c r="AA11" i="6"/>
  <c r="Z11" i="6"/>
  <c r="K11" i="6"/>
  <c r="J10" i="6"/>
  <c r="K4" i="6"/>
  <c r="J3" i="6"/>
  <c r="K3" i="6" s="1"/>
  <c r="L50" i="1"/>
  <c r="M50" i="1" s="1"/>
  <c r="L49" i="1"/>
  <c r="M49" i="1" s="1"/>
  <c r="L53" i="1"/>
  <c r="M53" i="1" s="1"/>
  <c r="L52" i="1"/>
  <c r="M52" i="1" s="1"/>
  <c r="L51" i="1"/>
  <c r="M51" i="1" s="1"/>
  <c r="L48" i="1"/>
  <c r="M48" i="1" s="1"/>
  <c r="AB187" i="5"/>
  <c r="AA187" i="5"/>
  <c r="Z187" i="5"/>
  <c r="J187" i="5"/>
  <c r="AB185" i="5"/>
  <c r="AA185" i="5"/>
  <c r="Z185" i="5"/>
  <c r="X185" i="5"/>
  <c r="K185" i="5"/>
  <c r="AB184" i="5"/>
  <c r="AA184" i="5"/>
  <c r="Z184" i="5"/>
  <c r="X184" i="5"/>
  <c r="K184" i="5"/>
  <c r="AB183" i="5"/>
  <c r="AA183" i="5"/>
  <c r="Z183" i="5"/>
  <c r="X183" i="5"/>
  <c r="K183" i="5"/>
  <c r="AB181" i="5"/>
  <c r="AA181" i="5"/>
  <c r="Z181" i="5"/>
  <c r="J181" i="5"/>
  <c r="K181" i="5" s="1"/>
  <c r="AB180" i="5"/>
  <c r="AA180" i="5"/>
  <c r="Z180" i="5"/>
  <c r="J180" i="5"/>
  <c r="K180" i="5" s="1"/>
  <c r="AB179" i="5"/>
  <c r="AA179" i="5"/>
  <c r="Z179" i="5"/>
  <c r="J179" i="5"/>
  <c r="K179" i="5" s="1"/>
  <c r="AB178" i="5"/>
  <c r="AA178" i="5"/>
  <c r="Z178" i="5"/>
  <c r="J178" i="5"/>
  <c r="K178" i="5" s="1"/>
  <c r="AB177" i="5"/>
  <c r="AA177" i="5"/>
  <c r="Z177" i="5"/>
  <c r="J177" i="5"/>
  <c r="K177" i="5" s="1"/>
  <c r="AB176" i="5"/>
  <c r="AA176" i="5"/>
  <c r="Z176" i="5"/>
  <c r="J176" i="5"/>
  <c r="K176" i="5" s="1"/>
  <c r="AB175" i="5"/>
  <c r="AA175" i="5"/>
  <c r="Z175" i="5"/>
  <c r="J175" i="5"/>
  <c r="K175" i="5" s="1"/>
  <c r="AB174" i="5"/>
  <c r="AA174" i="5"/>
  <c r="Z174" i="5"/>
  <c r="J174" i="5"/>
  <c r="K174" i="5" s="1"/>
  <c r="AB173" i="5"/>
  <c r="AA173" i="5"/>
  <c r="Z173" i="5"/>
  <c r="J173" i="5"/>
  <c r="K173" i="5" s="1"/>
  <c r="AB172" i="5"/>
  <c r="AA172" i="5"/>
  <c r="Z172" i="5"/>
  <c r="J172" i="5"/>
  <c r="K172" i="5" s="1"/>
  <c r="AB171" i="5"/>
  <c r="AA171" i="5"/>
  <c r="Z171" i="5"/>
  <c r="J171" i="5"/>
  <c r="K171" i="5" s="1"/>
  <c r="AB170" i="5"/>
  <c r="AA170" i="5"/>
  <c r="Z170" i="5"/>
  <c r="J170" i="5"/>
  <c r="K170" i="5" s="1"/>
  <c r="AB169" i="5"/>
  <c r="AA169" i="5"/>
  <c r="Z169" i="5"/>
  <c r="J169" i="5"/>
  <c r="K169" i="5" s="1"/>
  <c r="AB167" i="5"/>
  <c r="AA167" i="5"/>
  <c r="Z167" i="5"/>
  <c r="J167" i="5"/>
  <c r="K167" i="5" s="1"/>
  <c r="AB166" i="5"/>
  <c r="AA166" i="5"/>
  <c r="Z166" i="5"/>
  <c r="J166" i="5"/>
  <c r="K166" i="5" s="1"/>
  <c r="AB165" i="5"/>
  <c r="AA165" i="5"/>
  <c r="Z165" i="5"/>
  <c r="J165" i="5"/>
  <c r="K165" i="5" s="1"/>
  <c r="AB164" i="5"/>
  <c r="AA164" i="5"/>
  <c r="Z164" i="5"/>
  <c r="J164" i="5"/>
  <c r="K164" i="5" s="1"/>
  <c r="AB163" i="5"/>
  <c r="AA163" i="5"/>
  <c r="Z163" i="5"/>
  <c r="J163" i="5"/>
  <c r="K163" i="5" s="1"/>
  <c r="AB162" i="5"/>
  <c r="AA162" i="5"/>
  <c r="Z162" i="5"/>
  <c r="J162" i="5"/>
  <c r="K162" i="5" s="1"/>
  <c r="AB161" i="5"/>
  <c r="AA161" i="5"/>
  <c r="Z161" i="5"/>
  <c r="J161" i="5"/>
  <c r="K161" i="5" s="1"/>
  <c r="AB160" i="5"/>
  <c r="AA160" i="5"/>
  <c r="Z160" i="5"/>
  <c r="J160" i="5"/>
  <c r="K160" i="5" s="1"/>
  <c r="AB159" i="5"/>
  <c r="AA159" i="5"/>
  <c r="Z159" i="5"/>
  <c r="J159" i="5"/>
  <c r="K159" i="5" s="1"/>
  <c r="AB158" i="5"/>
  <c r="AA158" i="5"/>
  <c r="Z158" i="5"/>
  <c r="J158" i="5"/>
  <c r="K158" i="5" s="1"/>
  <c r="AB157" i="5"/>
  <c r="AA157" i="5"/>
  <c r="Z157" i="5"/>
  <c r="J157" i="5"/>
  <c r="K157" i="5" s="1"/>
  <c r="AB156" i="5"/>
  <c r="AA156" i="5"/>
  <c r="Z156" i="5"/>
  <c r="J156" i="5"/>
  <c r="K156" i="5" s="1"/>
  <c r="AB155" i="5"/>
  <c r="AA155" i="5"/>
  <c r="Z155" i="5"/>
  <c r="J155" i="5"/>
  <c r="K155" i="5" s="1"/>
  <c r="AB153" i="5"/>
  <c r="AA153" i="5"/>
  <c r="Z153" i="5"/>
  <c r="J153" i="5"/>
  <c r="K153" i="5" s="1"/>
  <c r="AB152" i="5"/>
  <c r="AA152" i="5"/>
  <c r="Z152" i="5"/>
  <c r="J152" i="5"/>
  <c r="K152" i="5" s="1"/>
  <c r="AB151" i="5"/>
  <c r="AA151" i="5"/>
  <c r="Z151" i="5"/>
  <c r="J151" i="5"/>
  <c r="K151" i="5" s="1"/>
  <c r="AB150" i="5"/>
  <c r="AA150" i="5"/>
  <c r="Z150" i="5"/>
  <c r="J150" i="5"/>
  <c r="K150" i="5" s="1"/>
  <c r="AB149" i="5"/>
  <c r="AA149" i="5"/>
  <c r="Z149" i="5"/>
  <c r="J149" i="5"/>
  <c r="K149" i="5" s="1"/>
  <c r="AB148" i="5"/>
  <c r="AA148" i="5"/>
  <c r="Z148" i="5"/>
  <c r="J148" i="5"/>
  <c r="K148" i="5" s="1"/>
  <c r="AB147" i="5"/>
  <c r="AA147" i="5"/>
  <c r="Z147" i="5"/>
  <c r="J147" i="5"/>
  <c r="K147" i="5" s="1"/>
  <c r="AB146" i="5"/>
  <c r="AA146" i="5"/>
  <c r="Z146" i="5"/>
  <c r="J146" i="5"/>
  <c r="K146" i="5" s="1"/>
  <c r="AB145" i="5"/>
  <c r="AA145" i="5"/>
  <c r="Z145" i="5"/>
  <c r="J145" i="5"/>
  <c r="K145" i="5" s="1"/>
  <c r="AB144" i="5"/>
  <c r="AA144" i="5"/>
  <c r="Z144" i="5"/>
  <c r="J144" i="5"/>
  <c r="K144" i="5" s="1"/>
  <c r="AB143" i="5"/>
  <c r="AA143" i="5"/>
  <c r="Z143" i="5"/>
  <c r="J143" i="5"/>
  <c r="K143" i="5" s="1"/>
  <c r="AB142" i="5"/>
  <c r="AA142" i="5"/>
  <c r="Z142" i="5"/>
  <c r="J142" i="5"/>
  <c r="AB141" i="5"/>
  <c r="AA141" i="5"/>
  <c r="Z141" i="5"/>
  <c r="J141" i="5"/>
  <c r="K141" i="5" s="1"/>
  <c r="AB139" i="5"/>
  <c r="AA139" i="5"/>
  <c r="Z139" i="5"/>
  <c r="J139" i="5"/>
  <c r="K139" i="5" s="1"/>
  <c r="AB138" i="5"/>
  <c r="AA138" i="5"/>
  <c r="Z138" i="5"/>
  <c r="J138" i="5"/>
  <c r="K138" i="5" s="1"/>
  <c r="AB137" i="5"/>
  <c r="AA137" i="5"/>
  <c r="Z137" i="5"/>
  <c r="J137" i="5"/>
  <c r="K137" i="5" s="1"/>
  <c r="AB136" i="5"/>
  <c r="AA136" i="5"/>
  <c r="Z136" i="5"/>
  <c r="J136" i="5"/>
  <c r="K136" i="5" s="1"/>
  <c r="AB135" i="5"/>
  <c r="AA135" i="5"/>
  <c r="Z135" i="5"/>
  <c r="J135" i="5"/>
  <c r="K135" i="5" s="1"/>
  <c r="AB134" i="5"/>
  <c r="AA134" i="5"/>
  <c r="Z134" i="5"/>
  <c r="J134" i="5"/>
  <c r="K134" i="5" s="1"/>
  <c r="AB133" i="5"/>
  <c r="AA133" i="5"/>
  <c r="Z133" i="5"/>
  <c r="J133" i="5"/>
  <c r="K133" i="5" s="1"/>
  <c r="AB132" i="5"/>
  <c r="AA132" i="5"/>
  <c r="Z132" i="5"/>
  <c r="J132" i="5"/>
  <c r="K132" i="5" s="1"/>
  <c r="AB131" i="5"/>
  <c r="AA131" i="5"/>
  <c r="Z131" i="5"/>
  <c r="J131" i="5"/>
  <c r="K131" i="5" s="1"/>
  <c r="AB130" i="5"/>
  <c r="AA130" i="5"/>
  <c r="Z130" i="5"/>
  <c r="J130" i="5"/>
  <c r="K130" i="5" s="1"/>
  <c r="AB129" i="5"/>
  <c r="AA129" i="5"/>
  <c r="Z129" i="5"/>
  <c r="J129" i="5"/>
  <c r="K129" i="5" s="1"/>
  <c r="AB128" i="5"/>
  <c r="AA128" i="5"/>
  <c r="Z128" i="5"/>
  <c r="J128" i="5"/>
  <c r="K128" i="5" s="1"/>
  <c r="AB127" i="5"/>
  <c r="AA127" i="5"/>
  <c r="Z127" i="5"/>
  <c r="J127" i="5"/>
  <c r="AB125" i="5"/>
  <c r="AA125" i="5"/>
  <c r="Z125" i="5"/>
  <c r="J125" i="5"/>
  <c r="K125" i="5" s="1"/>
  <c r="AB124" i="5"/>
  <c r="AA124" i="5"/>
  <c r="Z124" i="5"/>
  <c r="J124" i="5"/>
  <c r="K124" i="5" s="1"/>
  <c r="AB123" i="5"/>
  <c r="AA123" i="5"/>
  <c r="Z123" i="5"/>
  <c r="J123" i="5"/>
  <c r="K123" i="5" s="1"/>
  <c r="AB122" i="5"/>
  <c r="AA122" i="5"/>
  <c r="Z122" i="5"/>
  <c r="J122" i="5"/>
  <c r="K122" i="5" s="1"/>
  <c r="AB121" i="5"/>
  <c r="AA121" i="5"/>
  <c r="Z121" i="5"/>
  <c r="J121" i="5"/>
  <c r="K121" i="5" s="1"/>
  <c r="AB120" i="5"/>
  <c r="AA120" i="5"/>
  <c r="Z120" i="5"/>
  <c r="J120" i="5"/>
  <c r="K120" i="5" s="1"/>
  <c r="AB119" i="5"/>
  <c r="AA119" i="5"/>
  <c r="Z119" i="5"/>
  <c r="J119" i="5"/>
  <c r="K119" i="5" s="1"/>
  <c r="AB118" i="5"/>
  <c r="AA118" i="5"/>
  <c r="Z118" i="5"/>
  <c r="J118" i="5"/>
  <c r="K118" i="5" s="1"/>
  <c r="AB117" i="5"/>
  <c r="AA117" i="5"/>
  <c r="Z117" i="5"/>
  <c r="J117" i="5"/>
  <c r="K117" i="5" s="1"/>
  <c r="AB116" i="5"/>
  <c r="AA116" i="5"/>
  <c r="Z116" i="5"/>
  <c r="J116" i="5"/>
  <c r="K116" i="5" s="1"/>
  <c r="AB115" i="5"/>
  <c r="AA115" i="5"/>
  <c r="Z115" i="5"/>
  <c r="J115" i="5"/>
  <c r="K115" i="5" s="1"/>
  <c r="AB114" i="5"/>
  <c r="AA114" i="5"/>
  <c r="Z114" i="5"/>
  <c r="J114" i="5"/>
  <c r="K114" i="5" s="1"/>
  <c r="AB113" i="5"/>
  <c r="AA113" i="5"/>
  <c r="Z113" i="5"/>
  <c r="J113" i="5"/>
  <c r="AB110" i="5"/>
  <c r="AA110" i="5"/>
  <c r="Z110" i="5"/>
  <c r="J110" i="5"/>
  <c r="K110" i="5" s="1"/>
  <c r="AB109" i="5"/>
  <c r="AA109" i="5"/>
  <c r="Z109" i="5"/>
  <c r="J109" i="5"/>
  <c r="K109" i="5" s="1"/>
  <c r="AB108" i="5"/>
  <c r="AA108" i="5"/>
  <c r="Z108" i="5"/>
  <c r="J108" i="5"/>
  <c r="K108" i="5" s="1"/>
  <c r="AB107" i="5"/>
  <c r="AA107" i="5"/>
  <c r="Z107" i="5"/>
  <c r="J107" i="5"/>
  <c r="K107" i="5" s="1"/>
  <c r="AB106" i="5"/>
  <c r="AA106" i="5"/>
  <c r="Z106" i="5"/>
  <c r="J106" i="5"/>
  <c r="K106" i="5" s="1"/>
  <c r="AB104" i="5"/>
  <c r="AA104" i="5"/>
  <c r="Z104" i="5"/>
  <c r="J104" i="5"/>
  <c r="K104" i="5" s="1"/>
  <c r="AB103" i="5"/>
  <c r="AA103" i="5"/>
  <c r="Z103" i="5"/>
  <c r="J103" i="5"/>
  <c r="K103" i="5" s="1"/>
  <c r="AB102" i="5"/>
  <c r="AA102" i="5"/>
  <c r="Z102" i="5"/>
  <c r="J102" i="5"/>
  <c r="K102" i="5" s="1"/>
  <c r="AB101" i="5"/>
  <c r="AA101" i="5"/>
  <c r="Z101" i="5"/>
  <c r="J101" i="5"/>
  <c r="K101" i="5" s="1"/>
  <c r="AB100" i="5"/>
  <c r="AA100" i="5"/>
  <c r="Z100" i="5"/>
  <c r="J100" i="5"/>
  <c r="K100" i="5" s="1"/>
  <c r="AB97" i="5"/>
  <c r="AA97" i="5"/>
  <c r="Z97" i="5"/>
  <c r="J97" i="5"/>
  <c r="K97" i="5" s="1"/>
  <c r="AB96" i="5"/>
  <c r="AA96" i="5"/>
  <c r="Z96" i="5"/>
  <c r="J96" i="5"/>
  <c r="K96" i="5" s="1"/>
  <c r="AB95" i="5"/>
  <c r="AA95" i="5"/>
  <c r="Z95" i="5"/>
  <c r="J95" i="5"/>
  <c r="K95" i="5" s="1"/>
  <c r="AB94" i="5"/>
  <c r="AA94" i="5"/>
  <c r="Z94" i="5"/>
  <c r="J94" i="5"/>
  <c r="K94" i="5" s="1"/>
  <c r="AB93" i="5"/>
  <c r="AA93" i="5"/>
  <c r="Z93" i="5"/>
  <c r="J93" i="5"/>
  <c r="AB91" i="5"/>
  <c r="AA91" i="5"/>
  <c r="Z91" i="5"/>
  <c r="J91" i="5"/>
  <c r="K91" i="5" s="1"/>
  <c r="AB90" i="5"/>
  <c r="AA90" i="5"/>
  <c r="Z90" i="5"/>
  <c r="J90" i="5"/>
  <c r="K90" i="5" s="1"/>
  <c r="AB89" i="5"/>
  <c r="AA89" i="5"/>
  <c r="Z89" i="5"/>
  <c r="J89" i="5"/>
  <c r="K89" i="5" s="1"/>
  <c r="AB88" i="5"/>
  <c r="AA88" i="5"/>
  <c r="Z88" i="5"/>
  <c r="J88" i="5"/>
  <c r="K88" i="5" s="1"/>
  <c r="AB87" i="5"/>
  <c r="AA87" i="5"/>
  <c r="Z87" i="5"/>
  <c r="J87" i="5"/>
  <c r="K87" i="5" s="1"/>
  <c r="AB86" i="5"/>
  <c r="AA86" i="5"/>
  <c r="Z86" i="5"/>
  <c r="AB85" i="5"/>
  <c r="AA85" i="5"/>
  <c r="Z85" i="5"/>
  <c r="AB84" i="5"/>
  <c r="AA84" i="5"/>
  <c r="Z84" i="5"/>
  <c r="AB82" i="5"/>
  <c r="AA82" i="5"/>
  <c r="Z82" i="5"/>
  <c r="J82" i="5"/>
  <c r="K82" i="5" s="1"/>
  <c r="AB79" i="5"/>
  <c r="AA79" i="5"/>
  <c r="Z79" i="5"/>
  <c r="J79" i="5"/>
  <c r="K79" i="5" s="1"/>
  <c r="AB77" i="5"/>
  <c r="AA77" i="5"/>
  <c r="Z77" i="5"/>
  <c r="J77" i="5"/>
  <c r="K77" i="5" s="1"/>
  <c r="AB64" i="5"/>
  <c r="Z64" i="5"/>
  <c r="K64" i="5"/>
  <c r="AB63" i="5"/>
  <c r="Z63" i="5"/>
  <c r="K63" i="5"/>
  <c r="AB62" i="5"/>
  <c r="Z62" i="5"/>
  <c r="K62" i="5"/>
  <c r="K61" i="5"/>
  <c r="BO61" i="5" s="1"/>
  <c r="AB60" i="5"/>
  <c r="Z60" i="5"/>
  <c r="K60" i="5"/>
  <c r="AB58" i="5"/>
  <c r="Z58" i="5"/>
  <c r="K58" i="5"/>
  <c r="AB57" i="5"/>
  <c r="Z57" i="5"/>
  <c r="K57" i="5"/>
  <c r="AB56" i="5"/>
  <c r="Z56" i="5"/>
  <c r="K56" i="5"/>
  <c r="K55" i="5"/>
  <c r="BO55" i="5" s="1"/>
  <c r="AB44" i="5"/>
  <c r="AA44" i="5"/>
  <c r="Z44" i="5"/>
  <c r="K44" i="5"/>
  <c r="K43" i="5"/>
  <c r="BO43" i="5" s="1"/>
  <c r="AB34" i="5"/>
  <c r="Z34" i="5"/>
  <c r="K34" i="5"/>
  <c r="K33" i="5"/>
  <c r="BO33" i="5" s="1"/>
  <c r="AB31" i="5"/>
  <c r="AA31" i="5"/>
  <c r="Z31" i="5"/>
  <c r="K31" i="5"/>
  <c r="AB30" i="5"/>
  <c r="AA30" i="5"/>
  <c r="Z30" i="5"/>
  <c r="J30" i="5"/>
  <c r="J29" i="5" s="1"/>
  <c r="K29" i="5" s="1"/>
  <c r="BO29" i="5" s="1"/>
  <c r="AB27" i="5"/>
  <c r="Z27" i="5"/>
  <c r="Y27" i="5"/>
  <c r="BO27" i="5" s="1"/>
  <c r="AB25" i="5"/>
  <c r="Z25" i="5"/>
  <c r="AB23" i="5"/>
  <c r="Z23" i="5"/>
  <c r="AB22" i="5"/>
  <c r="Z22" i="5"/>
  <c r="AB21" i="5"/>
  <c r="Z21" i="5"/>
  <c r="K20" i="5"/>
  <c r="BO20" i="5" s="1"/>
  <c r="AB19" i="5"/>
  <c r="Y19" i="5" s="1"/>
  <c r="J19" i="5"/>
  <c r="K19" i="5" s="1"/>
  <c r="AB17" i="5"/>
  <c r="Z17" i="5"/>
  <c r="K17" i="5"/>
  <c r="AB15" i="5"/>
  <c r="Z15" i="5"/>
  <c r="AB14" i="5"/>
  <c r="Y14" i="5" s="1"/>
  <c r="K14" i="5"/>
  <c r="J13" i="5"/>
  <c r="AB12" i="5"/>
  <c r="AA12" i="5"/>
  <c r="Z12" i="5"/>
  <c r="K12" i="5"/>
  <c r="AB11" i="5"/>
  <c r="AA11" i="5"/>
  <c r="Z11" i="5"/>
  <c r="K11" i="5"/>
  <c r="AB187" i="4"/>
  <c r="AA187" i="4"/>
  <c r="Z187" i="4"/>
  <c r="J187" i="4"/>
  <c r="AB185" i="4"/>
  <c r="AA185" i="4"/>
  <c r="Z185" i="4"/>
  <c r="X185" i="4"/>
  <c r="K185" i="4"/>
  <c r="AC185" i="4" s="1"/>
  <c r="AB184" i="4"/>
  <c r="AA184" i="4"/>
  <c r="Z184" i="4"/>
  <c r="X184" i="4"/>
  <c r="K184" i="4"/>
  <c r="AB183" i="4"/>
  <c r="AA183" i="4"/>
  <c r="Z183" i="4"/>
  <c r="X183" i="4"/>
  <c r="K183" i="4"/>
  <c r="AB181" i="4"/>
  <c r="AA181" i="4"/>
  <c r="Z181" i="4"/>
  <c r="J181" i="4"/>
  <c r="K181" i="4" s="1"/>
  <c r="AB180" i="4"/>
  <c r="AA180" i="4"/>
  <c r="Z180" i="4"/>
  <c r="J180" i="4"/>
  <c r="K180" i="4" s="1"/>
  <c r="AB179" i="4"/>
  <c r="AA179" i="4"/>
  <c r="Z179" i="4"/>
  <c r="J179" i="4"/>
  <c r="K179" i="4" s="1"/>
  <c r="AB178" i="4"/>
  <c r="AA178" i="4"/>
  <c r="Z178" i="4"/>
  <c r="J178" i="4"/>
  <c r="K178" i="4" s="1"/>
  <c r="AB177" i="4"/>
  <c r="AA177" i="4"/>
  <c r="Z177" i="4"/>
  <c r="J177" i="4"/>
  <c r="K177" i="4" s="1"/>
  <c r="AB176" i="4"/>
  <c r="AA176" i="4"/>
  <c r="Z176" i="4"/>
  <c r="J176" i="4"/>
  <c r="K176" i="4" s="1"/>
  <c r="AB175" i="4"/>
  <c r="AA175" i="4"/>
  <c r="Z175" i="4"/>
  <c r="J175" i="4"/>
  <c r="K175" i="4" s="1"/>
  <c r="AB174" i="4"/>
  <c r="AA174" i="4"/>
  <c r="Z174" i="4"/>
  <c r="J174" i="4"/>
  <c r="K174" i="4" s="1"/>
  <c r="AB173" i="4"/>
  <c r="AA173" i="4"/>
  <c r="Z173" i="4"/>
  <c r="J173" i="4"/>
  <c r="K173" i="4" s="1"/>
  <c r="AB172" i="4"/>
  <c r="AA172" i="4"/>
  <c r="Y172" i="4" s="1"/>
  <c r="Z172" i="4"/>
  <c r="J172" i="4"/>
  <c r="K172" i="4" s="1"/>
  <c r="AB171" i="4"/>
  <c r="AA171" i="4"/>
  <c r="Z171" i="4"/>
  <c r="J171" i="4"/>
  <c r="K171" i="4" s="1"/>
  <c r="AB170" i="4"/>
  <c r="AA170" i="4"/>
  <c r="Z170" i="4"/>
  <c r="J170" i="4"/>
  <c r="AB169" i="4"/>
  <c r="AA169" i="4"/>
  <c r="Y169" i="4" s="1"/>
  <c r="Z169" i="4"/>
  <c r="J169" i="4"/>
  <c r="K169" i="4" s="1"/>
  <c r="AB167" i="4"/>
  <c r="AA167" i="4"/>
  <c r="Z167" i="4"/>
  <c r="J167" i="4"/>
  <c r="K167" i="4" s="1"/>
  <c r="AB166" i="4"/>
  <c r="AA166" i="4"/>
  <c r="Z166" i="4"/>
  <c r="Y166" i="4" s="1"/>
  <c r="J166" i="4"/>
  <c r="K166" i="4" s="1"/>
  <c r="AB165" i="4"/>
  <c r="AA165" i="4"/>
  <c r="Z165" i="4"/>
  <c r="J165" i="4"/>
  <c r="K165" i="4" s="1"/>
  <c r="AB164" i="4"/>
  <c r="AA164" i="4"/>
  <c r="Z164" i="4"/>
  <c r="J164" i="4"/>
  <c r="K164" i="4" s="1"/>
  <c r="AB163" i="4"/>
  <c r="AA163" i="4"/>
  <c r="Z163" i="4"/>
  <c r="J163" i="4"/>
  <c r="K163" i="4" s="1"/>
  <c r="AB162" i="4"/>
  <c r="AA162" i="4"/>
  <c r="Z162" i="4"/>
  <c r="J162" i="4"/>
  <c r="K162" i="4" s="1"/>
  <c r="AB161" i="4"/>
  <c r="AA161" i="4"/>
  <c r="Z161" i="4"/>
  <c r="J161" i="4"/>
  <c r="K161" i="4" s="1"/>
  <c r="AB160" i="4"/>
  <c r="AA160" i="4"/>
  <c r="Z160" i="4"/>
  <c r="J160" i="4"/>
  <c r="K160" i="4" s="1"/>
  <c r="AB159" i="4"/>
  <c r="AA159" i="4"/>
  <c r="Z159" i="4"/>
  <c r="J159" i="4"/>
  <c r="K159" i="4" s="1"/>
  <c r="AB158" i="4"/>
  <c r="AA158" i="4"/>
  <c r="Z158" i="4"/>
  <c r="J158" i="4"/>
  <c r="K158" i="4" s="1"/>
  <c r="AB157" i="4"/>
  <c r="AA157" i="4"/>
  <c r="Z157" i="4"/>
  <c r="J157" i="4"/>
  <c r="K157" i="4" s="1"/>
  <c r="AB156" i="4"/>
  <c r="AA156" i="4"/>
  <c r="Z156" i="4"/>
  <c r="J156" i="4"/>
  <c r="K156" i="4" s="1"/>
  <c r="AB155" i="4"/>
  <c r="AA155" i="4"/>
  <c r="Z155" i="4"/>
  <c r="J155" i="4"/>
  <c r="AB153" i="4"/>
  <c r="AA153" i="4"/>
  <c r="Z153" i="4"/>
  <c r="J153" i="4"/>
  <c r="K153" i="4" s="1"/>
  <c r="AB152" i="4"/>
  <c r="AA152" i="4"/>
  <c r="Z152" i="4"/>
  <c r="J152" i="4"/>
  <c r="K152" i="4" s="1"/>
  <c r="AB151" i="4"/>
  <c r="AA151" i="4"/>
  <c r="Z151" i="4"/>
  <c r="J151" i="4"/>
  <c r="K151" i="4" s="1"/>
  <c r="AB150" i="4"/>
  <c r="AA150" i="4"/>
  <c r="Z150" i="4"/>
  <c r="J150" i="4"/>
  <c r="K150" i="4" s="1"/>
  <c r="AB149" i="4"/>
  <c r="AA149" i="4"/>
  <c r="Z149" i="4"/>
  <c r="J149" i="4"/>
  <c r="K149" i="4" s="1"/>
  <c r="AB148" i="4"/>
  <c r="AA148" i="4"/>
  <c r="Z148" i="4"/>
  <c r="J148" i="4"/>
  <c r="K148" i="4" s="1"/>
  <c r="AB147" i="4"/>
  <c r="AA147" i="4"/>
  <c r="Z147" i="4"/>
  <c r="J147" i="4"/>
  <c r="K147" i="4" s="1"/>
  <c r="AB146" i="4"/>
  <c r="AA146" i="4"/>
  <c r="Z146" i="4"/>
  <c r="J146" i="4"/>
  <c r="K146" i="4" s="1"/>
  <c r="AB145" i="4"/>
  <c r="AA145" i="4"/>
  <c r="Z145" i="4"/>
  <c r="J145" i="4"/>
  <c r="K145" i="4" s="1"/>
  <c r="AB144" i="4"/>
  <c r="AA144" i="4"/>
  <c r="Z144" i="4"/>
  <c r="J144" i="4"/>
  <c r="K144" i="4" s="1"/>
  <c r="AB143" i="4"/>
  <c r="AA143" i="4"/>
  <c r="Z143" i="4"/>
  <c r="J143" i="4"/>
  <c r="K143" i="4" s="1"/>
  <c r="AB142" i="4"/>
  <c r="AA142" i="4"/>
  <c r="Z142" i="4"/>
  <c r="J142" i="4"/>
  <c r="K142" i="4" s="1"/>
  <c r="AB141" i="4"/>
  <c r="AA141" i="4"/>
  <c r="Z141" i="4"/>
  <c r="J141" i="4"/>
  <c r="K141" i="4" s="1"/>
  <c r="AB139" i="4"/>
  <c r="AA139" i="4"/>
  <c r="Z139" i="4"/>
  <c r="J139" i="4"/>
  <c r="K139" i="4" s="1"/>
  <c r="AB138" i="4"/>
  <c r="AA138" i="4"/>
  <c r="Z138" i="4"/>
  <c r="J138" i="4"/>
  <c r="K138" i="4" s="1"/>
  <c r="AB137" i="4"/>
  <c r="AA137" i="4"/>
  <c r="Z137" i="4"/>
  <c r="J137" i="4"/>
  <c r="K137" i="4" s="1"/>
  <c r="AB136" i="4"/>
  <c r="AA136" i="4"/>
  <c r="Z136" i="4"/>
  <c r="J136" i="4"/>
  <c r="K136" i="4" s="1"/>
  <c r="AB135" i="4"/>
  <c r="AA135" i="4"/>
  <c r="Z135" i="4"/>
  <c r="J135" i="4"/>
  <c r="K135" i="4" s="1"/>
  <c r="AB134" i="4"/>
  <c r="AA134" i="4"/>
  <c r="Z134" i="4"/>
  <c r="J134" i="4"/>
  <c r="K134" i="4" s="1"/>
  <c r="AB133" i="4"/>
  <c r="AA133" i="4"/>
  <c r="Z133" i="4"/>
  <c r="J133" i="4"/>
  <c r="K133" i="4" s="1"/>
  <c r="AB132" i="4"/>
  <c r="AA132" i="4"/>
  <c r="Z132" i="4"/>
  <c r="J132" i="4"/>
  <c r="K132" i="4" s="1"/>
  <c r="AB131" i="4"/>
  <c r="AA131" i="4"/>
  <c r="Z131" i="4"/>
  <c r="J131" i="4"/>
  <c r="K131" i="4" s="1"/>
  <c r="AB130" i="4"/>
  <c r="AA130" i="4"/>
  <c r="Z130" i="4"/>
  <c r="J130" i="4"/>
  <c r="K130" i="4" s="1"/>
  <c r="AB129" i="4"/>
  <c r="AA129" i="4"/>
  <c r="Z129" i="4"/>
  <c r="J129" i="4"/>
  <c r="K129" i="4" s="1"/>
  <c r="AB128" i="4"/>
  <c r="AA128" i="4"/>
  <c r="Z128" i="4"/>
  <c r="Y128" i="4" s="1"/>
  <c r="J128" i="4"/>
  <c r="K128" i="4" s="1"/>
  <c r="AB127" i="4"/>
  <c r="AA127" i="4"/>
  <c r="Z127" i="4"/>
  <c r="J127" i="4"/>
  <c r="AB125" i="4"/>
  <c r="AA125" i="4"/>
  <c r="Z125" i="4"/>
  <c r="J125" i="4"/>
  <c r="K125" i="4" s="1"/>
  <c r="AB124" i="4"/>
  <c r="AA124" i="4"/>
  <c r="Z124" i="4"/>
  <c r="J124" i="4"/>
  <c r="K124" i="4" s="1"/>
  <c r="AB123" i="4"/>
  <c r="AA123" i="4"/>
  <c r="Z123" i="4"/>
  <c r="J123" i="4"/>
  <c r="K123" i="4" s="1"/>
  <c r="AB122" i="4"/>
  <c r="AA122" i="4"/>
  <c r="Z122" i="4"/>
  <c r="J122" i="4"/>
  <c r="K122" i="4" s="1"/>
  <c r="AB121" i="4"/>
  <c r="AA121" i="4"/>
  <c r="Z121" i="4"/>
  <c r="J121" i="4"/>
  <c r="K121" i="4" s="1"/>
  <c r="AB120" i="4"/>
  <c r="AA120" i="4"/>
  <c r="Z120" i="4"/>
  <c r="J120" i="4"/>
  <c r="K120" i="4" s="1"/>
  <c r="AB119" i="4"/>
  <c r="AA119" i="4"/>
  <c r="Z119" i="4"/>
  <c r="J119" i="4"/>
  <c r="K119" i="4" s="1"/>
  <c r="AB118" i="4"/>
  <c r="AA118" i="4"/>
  <c r="Z118" i="4"/>
  <c r="Y118" i="4" s="1"/>
  <c r="J118" i="4"/>
  <c r="K118" i="4" s="1"/>
  <c r="AB117" i="4"/>
  <c r="AA117" i="4"/>
  <c r="Z117" i="4"/>
  <c r="J117" i="4"/>
  <c r="K117" i="4" s="1"/>
  <c r="AB116" i="4"/>
  <c r="AA116" i="4"/>
  <c r="Z116" i="4"/>
  <c r="J116" i="4"/>
  <c r="K116" i="4" s="1"/>
  <c r="AB115" i="4"/>
  <c r="AA115" i="4"/>
  <c r="Z115" i="4"/>
  <c r="J115" i="4"/>
  <c r="K115" i="4" s="1"/>
  <c r="AB114" i="4"/>
  <c r="AA114" i="4"/>
  <c r="Z114" i="4"/>
  <c r="J114" i="4"/>
  <c r="K114" i="4" s="1"/>
  <c r="AB113" i="4"/>
  <c r="AA113" i="4"/>
  <c r="Z113" i="4"/>
  <c r="J113" i="4"/>
  <c r="AB110" i="4"/>
  <c r="AA110" i="4"/>
  <c r="Z110" i="4"/>
  <c r="Y110" i="4" s="1"/>
  <c r="J110" i="4"/>
  <c r="K110" i="4" s="1"/>
  <c r="AB109" i="4"/>
  <c r="AA109" i="4"/>
  <c r="Z109" i="4"/>
  <c r="J109" i="4"/>
  <c r="K109" i="4" s="1"/>
  <c r="AB108" i="4"/>
  <c r="AA108" i="4"/>
  <c r="Z108" i="4"/>
  <c r="J108" i="4"/>
  <c r="K108" i="4" s="1"/>
  <c r="AB107" i="4"/>
  <c r="AA107" i="4"/>
  <c r="Z107" i="4"/>
  <c r="J107" i="4"/>
  <c r="K107" i="4" s="1"/>
  <c r="AB106" i="4"/>
  <c r="AA106" i="4"/>
  <c r="Z106" i="4"/>
  <c r="J106" i="4"/>
  <c r="K106" i="4" s="1"/>
  <c r="AB104" i="4"/>
  <c r="AA104" i="4"/>
  <c r="Z104" i="4"/>
  <c r="J104" i="4"/>
  <c r="K104" i="4" s="1"/>
  <c r="AB103" i="4"/>
  <c r="AA103" i="4"/>
  <c r="Z103" i="4"/>
  <c r="J103" i="4"/>
  <c r="K103" i="4" s="1"/>
  <c r="AB102" i="4"/>
  <c r="AA102" i="4"/>
  <c r="Z102" i="4"/>
  <c r="J102" i="4"/>
  <c r="K102" i="4" s="1"/>
  <c r="AB101" i="4"/>
  <c r="AA101" i="4"/>
  <c r="Z101" i="4"/>
  <c r="J101" i="4"/>
  <c r="K101" i="4" s="1"/>
  <c r="AB100" i="4"/>
  <c r="AA100" i="4"/>
  <c r="Z100" i="4"/>
  <c r="J100" i="4"/>
  <c r="AB97" i="4"/>
  <c r="AA97" i="4"/>
  <c r="Z97" i="4"/>
  <c r="J97" i="4"/>
  <c r="K97" i="4" s="1"/>
  <c r="AB96" i="4"/>
  <c r="AA96" i="4"/>
  <c r="Z96" i="4"/>
  <c r="J96" i="4"/>
  <c r="K96" i="4" s="1"/>
  <c r="AB95" i="4"/>
  <c r="AA95" i="4"/>
  <c r="Z95" i="4"/>
  <c r="J95" i="4"/>
  <c r="K95" i="4" s="1"/>
  <c r="AB94" i="4"/>
  <c r="AA94" i="4"/>
  <c r="Z94" i="4"/>
  <c r="J94" i="4"/>
  <c r="K94" i="4" s="1"/>
  <c r="AB93" i="4"/>
  <c r="AA93" i="4"/>
  <c r="Z93" i="4"/>
  <c r="J93" i="4"/>
  <c r="AB91" i="4"/>
  <c r="AA91" i="4"/>
  <c r="Z91" i="4"/>
  <c r="J91" i="4"/>
  <c r="K91" i="4" s="1"/>
  <c r="AB90" i="4"/>
  <c r="AA90" i="4"/>
  <c r="Z90" i="4"/>
  <c r="J90" i="4"/>
  <c r="K90" i="4" s="1"/>
  <c r="AB89" i="4"/>
  <c r="AA89" i="4"/>
  <c r="Z89" i="4"/>
  <c r="J89" i="4"/>
  <c r="K89" i="4" s="1"/>
  <c r="AB88" i="4"/>
  <c r="AA88" i="4"/>
  <c r="Z88" i="4"/>
  <c r="Y88" i="4" s="1"/>
  <c r="J88" i="4"/>
  <c r="K88" i="4" s="1"/>
  <c r="AB87" i="4"/>
  <c r="AA87" i="4"/>
  <c r="Z87" i="4"/>
  <c r="J87" i="4"/>
  <c r="K87" i="4" s="1"/>
  <c r="AB86" i="4"/>
  <c r="AA86" i="4"/>
  <c r="Z86" i="4"/>
  <c r="AB85" i="4"/>
  <c r="AA85" i="4"/>
  <c r="Z85" i="4"/>
  <c r="AB84" i="4"/>
  <c r="AA84" i="4"/>
  <c r="Z84" i="4"/>
  <c r="AB82" i="4"/>
  <c r="AA82" i="4"/>
  <c r="Z82" i="4"/>
  <c r="J82" i="4"/>
  <c r="K82" i="4" s="1"/>
  <c r="AB79" i="4"/>
  <c r="AA79" i="4"/>
  <c r="Z79" i="4"/>
  <c r="J79" i="4"/>
  <c r="K79" i="4" s="1"/>
  <c r="AB77" i="4"/>
  <c r="AA77" i="4"/>
  <c r="Z77" i="4"/>
  <c r="J77" i="4"/>
  <c r="K77" i="4" s="1"/>
  <c r="AB64" i="4"/>
  <c r="Z64" i="4"/>
  <c r="K64" i="4"/>
  <c r="AB63" i="4"/>
  <c r="Z63" i="4"/>
  <c r="K63" i="4"/>
  <c r="AB62" i="4"/>
  <c r="Z62" i="4"/>
  <c r="K62" i="4"/>
  <c r="J61" i="4"/>
  <c r="K61" i="4" s="1"/>
  <c r="BO61" i="4" s="1"/>
  <c r="AB60" i="4"/>
  <c r="Z60" i="4"/>
  <c r="K60" i="4"/>
  <c r="AB58" i="4"/>
  <c r="Z58" i="4"/>
  <c r="K58" i="4"/>
  <c r="AB57" i="4"/>
  <c r="Z57" i="4"/>
  <c r="K57" i="4"/>
  <c r="AB56" i="4"/>
  <c r="Z56" i="4"/>
  <c r="K56" i="4"/>
  <c r="K55" i="4"/>
  <c r="BO55" i="4" s="1"/>
  <c r="AB44" i="4"/>
  <c r="AA44" i="4"/>
  <c r="Z44" i="4"/>
  <c r="K44" i="4"/>
  <c r="K43" i="4"/>
  <c r="BO43" i="4" s="1"/>
  <c r="AB34" i="4"/>
  <c r="Z34" i="4"/>
  <c r="Y34" i="4" s="1"/>
  <c r="X34" i="4" s="1"/>
  <c r="K34" i="4"/>
  <c r="K33" i="4"/>
  <c r="BO33" i="4" s="1"/>
  <c r="AB31" i="4"/>
  <c r="AA31" i="4"/>
  <c r="Z31" i="4"/>
  <c r="K31" i="4"/>
  <c r="AB30" i="4"/>
  <c r="AA30" i="4"/>
  <c r="Z30" i="4"/>
  <c r="J30" i="4"/>
  <c r="J29" i="4" s="1"/>
  <c r="K29" i="4" s="1"/>
  <c r="BO29" i="4" s="1"/>
  <c r="AB27" i="4"/>
  <c r="Z27" i="4"/>
  <c r="Y27" i="4"/>
  <c r="BO27" i="4" s="1"/>
  <c r="AB25" i="4"/>
  <c r="Z25" i="4"/>
  <c r="AB23" i="4"/>
  <c r="Z23" i="4"/>
  <c r="AB22" i="4"/>
  <c r="Z22" i="4"/>
  <c r="AB21" i="4"/>
  <c r="Z21" i="4"/>
  <c r="K20" i="4"/>
  <c r="BO20" i="4" s="1"/>
  <c r="AB19" i="4"/>
  <c r="Y19" i="4" s="1"/>
  <c r="X19" i="4" s="1"/>
  <c r="J19" i="4"/>
  <c r="J18" i="4" s="1"/>
  <c r="AB17" i="4"/>
  <c r="Z17" i="4"/>
  <c r="K17" i="4"/>
  <c r="AB15" i="4"/>
  <c r="Z15" i="4"/>
  <c r="AB14" i="4"/>
  <c r="Y14" i="4" s="1"/>
  <c r="K14" i="4"/>
  <c r="J13" i="4"/>
  <c r="AB12" i="4"/>
  <c r="AA12" i="4"/>
  <c r="Z12" i="4"/>
  <c r="K12" i="4"/>
  <c r="AB11" i="4"/>
  <c r="AA11" i="4"/>
  <c r="Z11" i="4"/>
  <c r="K11" i="4"/>
  <c r="J10" i="4"/>
  <c r="K4" i="4"/>
  <c r="J3" i="4"/>
  <c r="K3" i="4" s="1"/>
  <c r="AB187" i="3"/>
  <c r="AA187" i="3"/>
  <c r="Z187" i="3"/>
  <c r="J187" i="3"/>
  <c r="J186" i="3" s="1"/>
  <c r="AB185" i="3"/>
  <c r="AA185" i="3"/>
  <c r="Z185" i="3"/>
  <c r="X185" i="3"/>
  <c r="K185" i="3"/>
  <c r="AB184" i="3"/>
  <c r="AA184" i="3"/>
  <c r="Z184" i="3"/>
  <c r="X184" i="3"/>
  <c r="K184" i="3"/>
  <c r="AB183" i="3"/>
  <c r="AA183" i="3"/>
  <c r="Z183" i="3"/>
  <c r="X183" i="3"/>
  <c r="K183" i="3"/>
  <c r="AB181" i="3"/>
  <c r="AA181" i="3"/>
  <c r="Z181" i="3"/>
  <c r="J181" i="3"/>
  <c r="K181" i="3" s="1"/>
  <c r="AB180" i="3"/>
  <c r="AA180" i="3"/>
  <c r="Z180" i="3"/>
  <c r="J180" i="3"/>
  <c r="K180" i="3" s="1"/>
  <c r="AB179" i="3"/>
  <c r="AA179" i="3"/>
  <c r="Z179" i="3"/>
  <c r="J179" i="3"/>
  <c r="K179" i="3" s="1"/>
  <c r="AB178" i="3"/>
  <c r="AA178" i="3"/>
  <c r="Z178" i="3"/>
  <c r="J178" i="3"/>
  <c r="K178" i="3" s="1"/>
  <c r="AB177" i="3"/>
  <c r="AA177" i="3"/>
  <c r="Z177" i="3"/>
  <c r="J177" i="3"/>
  <c r="K177" i="3" s="1"/>
  <c r="AB176" i="3"/>
  <c r="AA176" i="3"/>
  <c r="Z176" i="3"/>
  <c r="J176" i="3"/>
  <c r="K176" i="3" s="1"/>
  <c r="AB175" i="3"/>
  <c r="AA175" i="3"/>
  <c r="Z175" i="3"/>
  <c r="J175" i="3"/>
  <c r="K175" i="3" s="1"/>
  <c r="AB174" i="3"/>
  <c r="AA174" i="3"/>
  <c r="Z174" i="3"/>
  <c r="J174" i="3"/>
  <c r="K174" i="3" s="1"/>
  <c r="AB173" i="3"/>
  <c r="AA173" i="3"/>
  <c r="Z173" i="3"/>
  <c r="J173" i="3"/>
  <c r="K173" i="3" s="1"/>
  <c r="AB172" i="3"/>
  <c r="AA172" i="3"/>
  <c r="Z172" i="3"/>
  <c r="J172" i="3"/>
  <c r="K172" i="3" s="1"/>
  <c r="AB171" i="3"/>
  <c r="AA171" i="3"/>
  <c r="Z171" i="3"/>
  <c r="J171" i="3"/>
  <c r="K171" i="3" s="1"/>
  <c r="AB170" i="3"/>
  <c r="AA170" i="3"/>
  <c r="Z170" i="3"/>
  <c r="J170" i="3"/>
  <c r="K170" i="3" s="1"/>
  <c r="AB169" i="3"/>
  <c r="AA169" i="3"/>
  <c r="Z169" i="3"/>
  <c r="J169" i="3"/>
  <c r="AB167" i="3"/>
  <c r="AA167" i="3"/>
  <c r="Z167" i="3"/>
  <c r="J167" i="3"/>
  <c r="K167" i="3" s="1"/>
  <c r="AB166" i="3"/>
  <c r="AA166" i="3"/>
  <c r="Z166" i="3"/>
  <c r="J166" i="3"/>
  <c r="K166" i="3" s="1"/>
  <c r="AB165" i="3"/>
  <c r="AA165" i="3"/>
  <c r="Z165" i="3"/>
  <c r="J165" i="3"/>
  <c r="K165" i="3" s="1"/>
  <c r="AB164" i="3"/>
  <c r="AA164" i="3"/>
  <c r="Z164" i="3"/>
  <c r="J164" i="3"/>
  <c r="K164" i="3" s="1"/>
  <c r="AB163" i="3"/>
  <c r="AA163" i="3"/>
  <c r="Z163" i="3"/>
  <c r="J163" i="3"/>
  <c r="K163" i="3" s="1"/>
  <c r="AB162" i="3"/>
  <c r="AA162" i="3"/>
  <c r="Z162" i="3"/>
  <c r="J162" i="3"/>
  <c r="K162" i="3" s="1"/>
  <c r="AB161" i="3"/>
  <c r="AA161" i="3"/>
  <c r="Z161" i="3"/>
  <c r="J161" i="3"/>
  <c r="K161" i="3" s="1"/>
  <c r="AB160" i="3"/>
  <c r="AA160" i="3"/>
  <c r="Z160" i="3"/>
  <c r="J160" i="3"/>
  <c r="K160" i="3" s="1"/>
  <c r="AB159" i="3"/>
  <c r="AA159" i="3"/>
  <c r="Z159" i="3"/>
  <c r="J159" i="3"/>
  <c r="K159" i="3" s="1"/>
  <c r="AB158" i="3"/>
  <c r="AA158" i="3"/>
  <c r="Z158" i="3"/>
  <c r="J158" i="3"/>
  <c r="K158" i="3" s="1"/>
  <c r="AB157" i="3"/>
  <c r="AA157" i="3"/>
  <c r="Z157" i="3"/>
  <c r="J157" i="3"/>
  <c r="K157" i="3" s="1"/>
  <c r="AB156" i="3"/>
  <c r="AA156" i="3"/>
  <c r="Z156" i="3"/>
  <c r="J156" i="3"/>
  <c r="K156" i="3" s="1"/>
  <c r="AB155" i="3"/>
  <c r="AA155" i="3"/>
  <c r="Z155" i="3"/>
  <c r="J155" i="3"/>
  <c r="K155" i="3" s="1"/>
  <c r="AB153" i="3"/>
  <c r="AA153" i="3"/>
  <c r="Z153" i="3"/>
  <c r="Y153" i="3" s="1"/>
  <c r="J153" i="3"/>
  <c r="K153" i="3" s="1"/>
  <c r="AB152" i="3"/>
  <c r="AA152" i="3"/>
  <c r="Z152" i="3"/>
  <c r="J152" i="3"/>
  <c r="K152" i="3" s="1"/>
  <c r="AB151" i="3"/>
  <c r="AA151" i="3"/>
  <c r="Z151" i="3"/>
  <c r="J151" i="3"/>
  <c r="K151" i="3" s="1"/>
  <c r="AB150" i="3"/>
  <c r="AA150" i="3"/>
  <c r="Z150" i="3"/>
  <c r="J150" i="3"/>
  <c r="K150" i="3" s="1"/>
  <c r="AB149" i="3"/>
  <c r="AA149" i="3"/>
  <c r="Z149" i="3"/>
  <c r="J149" i="3"/>
  <c r="K149" i="3" s="1"/>
  <c r="AB148" i="3"/>
  <c r="AA148" i="3"/>
  <c r="Z148" i="3"/>
  <c r="J148" i="3"/>
  <c r="K148" i="3" s="1"/>
  <c r="AB147" i="3"/>
  <c r="AA147" i="3"/>
  <c r="Z147" i="3"/>
  <c r="Y147" i="3" s="1"/>
  <c r="J147" i="3"/>
  <c r="K147" i="3" s="1"/>
  <c r="AB146" i="3"/>
  <c r="AA146" i="3"/>
  <c r="Z146" i="3"/>
  <c r="J146" i="3"/>
  <c r="K146" i="3" s="1"/>
  <c r="AB145" i="3"/>
  <c r="AA145" i="3"/>
  <c r="Z145" i="3"/>
  <c r="J145" i="3"/>
  <c r="K145" i="3" s="1"/>
  <c r="AB144" i="3"/>
  <c r="AA144" i="3"/>
  <c r="Z144" i="3"/>
  <c r="J144" i="3"/>
  <c r="K144" i="3" s="1"/>
  <c r="AB143" i="3"/>
  <c r="AA143" i="3"/>
  <c r="Z143" i="3"/>
  <c r="J143" i="3"/>
  <c r="K143" i="3" s="1"/>
  <c r="AB142" i="3"/>
  <c r="AA142" i="3"/>
  <c r="Z142" i="3"/>
  <c r="J142" i="3"/>
  <c r="K142" i="3" s="1"/>
  <c r="AB141" i="3"/>
  <c r="AA141" i="3"/>
  <c r="Z141" i="3"/>
  <c r="J141" i="3"/>
  <c r="AB139" i="3"/>
  <c r="AA139" i="3"/>
  <c r="Z139" i="3"/>
  <c r="J139" i="3"/>
  <c r="K139" i="3" s="1"/>
  <c r="AB138" i="3"/>
  <c r="AA138" i="3"/>
  <c r="Z138" i="3"/>
  <c r="J138" i="3"/>
  <c r="K138" i="3" s="1"/>
  <c r="AB137" i="3"/>
  <c r="AA137" i="3"/>
  <c r="Z137" i="3"/>
  <c r="J137" i="3"/>
  <c r="K137" i="3" s="1"/>
  <c r="AB136" i="3"/>
  <c r="AA136" i="3"/>
  <c r="Z136" i="3"/>
  <c r="J136" i="3"/>
  <c r="K136" i="3" s="1"/>
  <c r="AB135" i="3"/>
  <c r="AA135" i="3"/>
  <c r="Z135" i="3"/>
  <c r="J135" i="3"/>
  <c r="K135" i="3" s="1"/>
  <c r="AB134" i="3"/>
  <c r="AA134" i="3"/>
  <c r="Z134" i="3"/>
  <c r="J134" i="3"/>
  <c r="K134" i="3" s="1"/>
  <c r="AB133" i="3"/>
  <c r="AA133" i="3"/>
  <c r="Z133" i="3"/>
  <c r="J133" i="3"/>
  <c r="K133" i="3" s="1"/>
  <c r="AB132" i="3"/>
  <c r="AA132" i="3"/>
  <c r="Z132" i="3"/>
  <c r="J132" i="3"/>
  <c r="K132" i="3" s="1"/>
  <c r="AB131" i="3"/>
  <c r="AA131" i="3"/>
  <c r="Z131" i="3"/>
  <c r="J131" i="3"/>
  <c r="K131" i="3" s="1"/>
  <c r="AB130" i="3"/>
  <c r="AA130" i="3"/>
  <c r="Z130" i="3"/>
  <c r="J130" i="3"/>
  <c r="K130" i="3" s="1"/>
  <c r="AB129" i="3"/>
  <c r="AA129" i="3"/>
  <c r="Z129" i="3"/>
  <c r="J129" i="3"/>
  <c r="K129" i="3" s="1"/>
  <c r="AB128" i="3"/>
  <c r="AA128" i="3"/>
  <c r="Z128" i="3"/>
  <c r="J128" i="3"/>
  <c r="K128" i="3" s="1"/>
  <c r="AB127" i="3"/>
  <c r="AA127" i="3"/>
  <c r="Z127" i="3"/>
  <c r="J127" i="3"/>
  <c r="AB125" i="3"/>
  <c r="AA125" i="3"/>
  <c r="Z125" i="3"/>
  <c r="J125" i="3"/>
  <c r="K125" i="3" s="1"/>
  <c r="AB124" i="3"/>
  <c r="AA124" i="3"/>
  <c r="Z124" i="3"/>
  <c r="J124" i="3"/>
  <c r="K124" i="3" s="1"/>
  <c r="AB123" i="3"/>
  <c r="AA123" i="3"/>
  <c r="Z123" i="3"/>
  <c r="J123" i="3"/>
  <c r="K123" i="3" s="1"/>
  <c r="AB122" i="3"/>
  <c r="AA122" i="3"/>
  <c r="Z122" i="3"/>
  <c r="J122" i="3"/>
  <c r="K122" i="3" s="1"/>
  <c r="AB121" i="3"/>
  <c r="AA121" i="3"/>
  <c r="Z121" i="3"/>
  <c r="J121" i="3"/>
  <c r="K121" i="3" s="1"/>
  <c r="AB120" i="3"/>
  <c r="AA120" i="3"/>
  <c r="Z120" i="3"/>
  <c r="J120" i="3"/>
  <c r="K120" i="3" s="1"/>
  <c r="AB119" i="3"/>
  <c r="AA119" i="3"/>
  <c r="Z119" i="3"/>
  <c r="J119" i="3"/>
  <c r="K119" i="3" s="1"/>
  <c r="AB118" i="3"/>
  <c r="AA118" i="3"/>
  <c r="Z118" i="3"/>
  <c r="J118" i="3"/>
  <c r="K118" i="3" s="1"/>
  <c r="AB117" i="3"/>
  <c r="AA117" i="3"/>
  <c r="Z117" i="3"/>
  <c r="J117" i="3"/>
  <c r="K117" i="3" s="1"/>
  <c r="AB116" i="3"/>
  <c r="AA116" i="3"/>
  <c r="Z116" i="3"/>
  <c r="J116" i="3"/>
  <c r="K116" i="3" s="1"/>
  <c r="AB115" i="3"/>
  <c r="AA115" i="3"/>
  <c r="Z115" i="3"/>
  <c r="J115" i="3"/>
  <c r="K115" i="3" s="1"/>
  <c r="AB114" i="3"/>
  <c r="AA114" i="3"/>
  <c r="Z114" i="3"/>
  <c r="J114" i="3"/>
  <c r="K114" i="3" s="1"/>
  <c r="AB113" i="3"/>
  <c r="AA113" i="3"/>
  <c r="Z113" i="3"/>
  <c r="J113" i="3"/>
  <c r="K113" i="3" s="1"/>
  <c r="AB110" i="3"/>
  <c r="AA110" i="3"/>
  <c r="Z110" i="3"/>
  <c r="J110" i="3"/>
  <c r="K110" i="3" s="1"/>
  <c r="AB109" i="3"/>
  <c r="AA109" i="3"/>
  <c r="Z109" i="3"/>
  <c r="J109" i="3"/>
  <c r="K109" i="3" s="1"/>
  <c r="AB108" i="3"/>
  <c r="AA108" i="3"/>
  <c r="Z108" i="3"/>
  <c r="J108" i="3"/>
  <c r="K108" i="3" s="1"/>
  <c r="AB107" i="3"/>
  <c r="AA107" i="3"/>
  <c r="Z107" i="3"/>
  <c r="J107" i="3"/>
  <c r="K107" i="3" s="1"/>
  <c r="AB106" i="3"/>
  <c r="AA106" i="3"/>
  <c r="Z106" i="3"/>
  <c r="J106" i="3"/>
  <c r="AB104" i="3"/>
  <c r="AA104" i="3"/>
  <c r="Z104" i="3"/>
  <c r="J104" i="3"/>
  <c r="K104" i="3" s="1"/>
  <c r="AB103" i="3"/>
  <c r="AA103" i="3"/>
  <c r="Z103" i="3"/>
  <c r="J103" i="3"/>
  <c r="K103" i="3" s="1"/>
  <c r="AB102" i="3"/>
  <c r="AA102" i="3"/>
  <c r="Z102" i="3"/>
  <c r="J102" i="3"/>
  <c r="K102" i="3" s="1"/>
  <c r="AB101" i="3"/>
  <c r="AA101" i="3"/>
  <c r="Z101" i="3"/>
  <c r="J101" i="3"/>
  <c r="K101" i="3" s="1"/>
  <c r="AB100" i="3"/>
  <c r="AA100" i="3"/>
  <c r="Z100" i="3"/>
  <c r="J100" i="3"/>
  <c r="AB97" i="3"/>
  <c r="AA97" i="3"/>
  <c r="Z97" i="3"/>
  <c r="J97" i="3"/>
  <c r="K97" i="3" s="1"/>
  <c r="AB96" i="3"/>
  <c r="AA96" i="3"/>
  <c r="Z96" i="3"/>
  <c r="J96" i="3"/>
  <c r="K96" i="3" s="1"/>
  <c r="AB95" i="3"/>
  <c r="AA95" i="3"/>
  <c r="Z95" i="3"/>
  <c r="Y95" i="3" s="1"/>
  <c r="X95" i="3" s="1"/>
  <c r="J95" i="3"/>
  <c r="K95" i="3" s="1"/>
  <c r="AB94" i="3"/>
  <c r="AA94" i="3"/>
  <c r="Z94" i="3"/>
  <c r="J94" i="3"/>
  <c r="K94" i="3" s="1"/>
  <c r="AB93" i="3"/>
  <c r="AA93" i="3"/>
  <c r="Z93" i="3"/>
  <c r="J93" i="3"/>
  <c r="K93" i="3" s="1"/>
  <c r="AB91" i="3"/>
  <c r="AA91" i="3"/>
  <c r="Z91" i="3"/>
  <c r="J91" i="3"/>
  <c r="K91" i="3" s="1"/>
  <c r="AB90" i="3"/>
  <c r="AA90" i="3"/>
  <c r="Z90" i="3"/>
  <c r="J90" i="3"/>
  <c r="K90" i="3" s="1"/>
  <c r="AB89" i="3"/>
  <c r="AA89" i="3"/>
  <c r="Z89" i="3"/>
  <c r="J89" i="3"/>
  <c r="K89" i="3" s="1"/>
  <c r="AB88" i="3"/>
  <c r="AA88" i="3"/>
  <c r="Z88" i="3"/>
  <c r="Y88" i="3" s="1"/>
  <c r="J88" i="3"/>
  <c r="K88" i="3" s="1"/>
  <c r="AB87" i="3"/>
  <c r="AA87" i="3"/>
  <c r="Z87" i="3"/>
  <c r="J87" i="3"/>
  <c r="K87" i="3" s="1"/>
  <c r="AB86" i="3"/>
  <c r="AA86" i="3"/>
  <c r="Z86" i="3"/>
  <c r="AB85" i="3"/>
  <c r="AA85" i="3"/>
  <c r="Z85" i="3"/>
  <c r="AB84" i="3"/>
  <c r="AA84" i="3"/>
  <c r="Z84" i="3"/>
  <c r="AB82" i="3"/>
  <c r="AA82" i="3"/>
  <c r="Z82" i="3"/>
  <c r="J82" i="3"/>
  <c r="K82" i="3" s="1"/>
  <c r="AB79" i="3"/>
  <c r="AA79" i="3"/>
  <c r="Z79" i="3"/>
  <c r="J79" i="3"/>
  <c r="K79" i="3" s="1"/>
  <c r="AB77" i="3"/>
  <c r="AA77" i="3"/>
  <c r="Z77" i="3"/>
  <c r="J77" i="3"/>
  <c r="AB64" i="3"/>
  <c r="Z64" i="3"/>
  <c r="K64" i="3"/>
  <c r="AB63" i="3"/>
  <c r="Z63" i="3"/>
  <c r="K63" i="3"/>
  <c r="AB62" i="3"/>
  <c r="Z62" i="3"/>
  <c r="K62" i="3"/>
  <c r="J61" i="3"/>
  <c r="K61" i="3" s="1"/>
  <c r="BO61" i="3" s="1"/>
  <c r="AB60" i="3"/>
  <c r="Z60" i="3"/>
  <c r="K60" i="3"/>
  <c r="J59" i="3"/>
  <c r="AB58" i="3"/>
  <c r="Z58" i="3"/>
  <c r="K58" i="3"/>
  <c r="AB57" i="3"/>
  <c r="Z57" i="3"/>
  <c r="K57" i="3"/>
  <c r="AB56" i="3"/>
  <c r="Z56" i="3"/>
  <c r="Y56" i="3" s="1"/>
  <c r="X56" i="3" s="1"/>
  <c r="K56" i="3"/>
  <c r="K55" i="3"/>
  <c r="BO55" i="3" s="1"/>
  <c r="AB44" i="3"/>
  <c r="AA44" i="3"/>
  <c r="Z44" i="3"/>
  <c r="K44" i="3"/>
  <c r="K43" i="3"/>
  <c r="BO43" i="3" s="1"/>
  <c r="AB34" i="3"/>
  <c r="Z34" i="3"/>
  <c r="K34" i="3"/>
  <c r="K33" i="3"/>
  <c r="BO33" i="3" s="1"/>
  <c r="AB31" i="3"/>
  <c r="AA31" i="3"/>
  <c r="Z31" i="3"/>
  <c r="K31" i="3"/>
  <c r="AB30" i="3"/>
  <c r="AA30" i="3"/>
  <c r="Z30" i="3"/>
  <c r="J30" i="3"/>
  <c r="J29" i="3" s="1"/>
  <c r="K29" i="3" s="1"/>
  <c r="BO29" i="3" s="1"/>
  <c r="AB27" i="3"/>
  <c r="Z27" i="3"/>
  <c r="Y27" i="3"/>
  <c r="X27" i="3" s="1"/>
  <c r="AC27" i="3" s="1"/>
  <c r="AB25" i="3"/>
  <c r="Z25" i="3"/>
  <c r="AB23" i="3"/>
  <c r="Z23" i="3"/>
  <c r="AB22" i="3"/>
  <c r="Z22" i="3"/>
  <c r="AB21" i="3"/>
  <c r="Z21" i="3"/>
  <c r="K20" i="3"/>
  <c r="BO20" i="3" s="1"/>
  <c r="AB19" i="3"/>
  <c r="Y19" i="3" s="1"/>
  <c r="J19" i="3"/>
  <c r="K19" i="3" s="1"/>
  <c r="AB17" i="3"/>
  <c r="Z17" i="3"/>
  <c r="K17" i="3"/>
  <c r="AB15" i="3"/>
  <c r="Z15" i="3"/>
  <c r="AB14" i="3"/>
  <c r="Y14" i="3" s="1"/>
  <c r="K14" i="3"/>
  <c r="J13" i="3"/>
  <c r="AB12" i="3"/>
  <c r="AA12" i="3"/>
  <c r="Z12" i="3"/>
  <c r="K12" i="3"/>
  <c r="AB11" i="3"/>
  <c r="AA11" i="3"/>
  <c r="Z11" i="3"/>
  <c r="K11" i="3"/>
  <c r="J10" i="3"/>
  <c r="K4" i="3"/>
  <c r="J3" i="3"/>
  <c r="K3" i="3" s="1"/>
  <c r="AC21" i="2"/>
  <c r="AA21" i="2"/>
  <c r="AC187" i="2"/>
  <c r="AB187" i="2"/>
  <c r="AA187" i="2"/>
  <c r="K187" i="2"/>
  <c r="AC185" i="2"/>
  <c r="AB185" i="2"/>
  <c r="AA185" i="2"/>
  <c r="Y185" i="2"/>
  <c r="L185" i="2"/>
  <c r="AC184" i="2"/>
  <c r="AB184" i="2"/>
  <c r="AA184" i="2"/>
  <c r="Y184" i="2"/>
  <c r="L184" i="2"/>
  <c r="AC183" i="2"/>
  <c r="AB183" i="2"/>
  <c r="AA183" i="2"/>
  <c r="Y183" i="2"/>
  <c r="L183" i="2"/>
  <c r="AC181" i="2"/>
  <c r="AB181" i="2"/>
  <c r="AA181" i="2"/>
  <c r="K181" i="2"/>
  <c r="L181" i="2" s="1"/>
  <c r="AC180" i="2"/>
  <c r="AB180" i="2"/>
  <c r="AA180" i="2"/>
  <c r="K180" i="2"/>
  <c r="L180" i="2" s="1"/>
  <c r="AC179" i="2"/>
  <c r="AB179" i="2"/>
  <c r="AA179" i="2"/>
  <c r="K179" i="2"/>
  <c r="L179" i="2" s="1"/>
  <c r="AC178" i="2"/>
  <c r="AB178" i="2"/>
  <c r="AA178" i="2"/>
  <c r="K178" i="2"/>
  <c r="L178" i="2" s="1"/>
  <c r="AC177" i="2"/>
  <c r="AB177" i="2"/>
  <c r="AA177" i="2"/>
  <c r="K177" i="2"/>
  <c r="L177" i="2" s="1"/>
  <c r="AC176" i="2"/>
  <c r="AB176" i="2"/>
  <c r="AA176" i="2"/>
  <c r="K176" i="2"/>
  <c r="L176" i="2" s="1"/>
  <c r="AC175" i="2"/>
  <c r="AB175" i="2"/>
  <c r="AA175" i="2"/>
  <c r="K175" i="2"/>
  <c r="L175" i="2" s="1"/>
  <c r="AC174" i="2"/>
  <c r="AB174" i="2"/>
  <c r="AA174" i="2"/>
  <c r="K174" i="2"/>
  <c r="L174" i="2" s="1"/>
  <c r="AC173" i="2"/>
  <c r="AB173" i="2"/>
  <c r="AA173" i="2"/>
  <c r="K173" i="2"/>
  <c r="L173" i="2" s="1"/>
  <c r="AC172" i="2"/>
  <c r="AB172" i="2"/>
  <c r="AA172" i="2"/>
  <c r="K172" i="2"/>
  <c r="L172" i="2" s="1"/>
  <c r="AC171" i="2"/>
  <c r="AB171" i="2"/>
  <c r="AA171" i="2"/>
  <c r="K171" i="2"/>
  <c r="L171" i="2" s="1"/>
  <c r="AC170" i="2"/>
  <c r="AB170" i="2"/>
  <c r="AA170" i="2"/>
  <c r="K170" i="2"/>
  <c r="L170" i="2" s="1"/>
  <c r="AC169" i="2"/>
  <c r="AB169" i="2"/>
  <c r="AA169" i="2"/>
  <c r="K169" i="2"/>
  <c r="L169" i="2" s="1"/>
  <c r="AC167" i="2"/>
  <c r="AB167" i="2"/>
  <c r="AA167" i="2"/>
  <c r="K167" i="2"/>
  <c r="L167" i="2" s="1"/>
  <c r="AC166" i="2"/>
  <c r="AB166" i="2"/>
  <c r="AA166" i="2"/>
  <c r="K166" i="2"/>
  <c r="L166" i="2" s="1"/>
  <c r="AC165" i="2"/>
  <c r="AB165" i="2"/>
  <c r="AA165" i="2"/>
  <c r="K165" i="2"/>
  <c r="L165" i="2" s="1"/>
  <c r="AC164" i="2"/>
  <c r="AB164" i="2"/>
  <c r="AA164" i="2"/>
  <c r="K164" i="2"/>
  <c r="L164" i="2" s="1"/>
  <c r="AC163" i="2"/>
  <c r="AB163" i="2"/>
  <c r="AA163" i="2"/>
  <c r="K163" i="2"/>
  <c r="L163" i="2" s="1"/>
  <c r="AC162" i="2"/>
  <c r="AB162" i="2"/>
  <c r="AA162" i="2"/>
  <c r="K162" i="2"/>
  <c r="L162" i="2" s="1"/>
  <c r="AC161" i="2"/>
  <c r="AB161" i="2"/>
  <c r="AA161" i="2"/>
  <c r="K161" i="2"/>
  <c r="L161" i="2" s="1"/>
  <c r="AC160" i="2"/>
  <c r="AB160" i="2"/>
  <c r="AA160" i="2"/>
  <c r="K160" i="2"/>
  <c r="L160" i="2" s="1"/>
  <c r="AC159" i="2"/>
  <c r="AB159" i="2"/>
  <c r="AA159" i="2"/>
  <c r="K159" i="2"/>
  <c r="L159" i="2" s="1"/>
  <c r="AC158" i="2"/>
  <c r="AB158" i="2"/>
  <c r="AA158" i="2"/>
  <c r="K158" i="2"/>
  <c r="L158" i="2" s="1"/>
  <c r="AC157" i="2"/>
  <c r="AB157" i="2"/>
  <c r="AA157" i="2"/>
  <c r="K157" i="2"/>
  <c r="L157" i="2" s="1"/>
  <c r="AC156" i="2"/>
  <c r="AB156" i="2"/>
  <c r="AA156" i="2"/>
  <c r="K156" i="2"/>
  <c r="L156" i="2" s="1"/>
  <c r="AC155" i="2"/>
  <c r="AB155" i="2"/>
  <c r="AA155" i="2"/>
  <c r="K155" i="2"/>
  <c r="L155" i="2" s="1"/>
  <c r="AC153" i="2"/>
  <c r="AB153" i="2"/>
  <c r="AA153" i="2"/>
  <c r="K153" i="2"/>
  <c r="L153" i="2" s="1"/>
  <c r="AC152" i="2"/>
  <c r="AB152" i="2"/>
  <c r="AA152" i="2"/>
  <c r="K152" i="2"/>
  <c r="L152" i="2" s="1"/>
  <c r="AC151" i="2"/>
  <c r="AB151" i="2"/>
  <c r="AA151" i="2"/>
  <c r="K151" i="2"/>
  <c r="L151" i="2" s="1"/>
  <c r="AC150" i="2"/>
  <c r="AB150" i="2"/>
  <c r="AA150" i="2"/>
  <c r="K150" i="2"/>
  <c r="AC149" i="2"/>
  <c r="AB149" i="2"/>
  <c r="AA149" i="2"/>
  <c r="K149" i="2"/>
  <c r="L149" i="2" s="1"/>
  <c r="AC148" i="2"/>
  <c r="AB148" i="2"/>
  <c r="AA148" i="2"/>
  <c r="K148" i="2"/>
  <c r="L148" i="2" s="1"/>
  <c r="AC147" i="2"/>
  <c r="AB147" i="2"/>
  <c r="AA147" i="2"/>
  <c r="K147" i="2"/>
  <c r="L147" i="2" s="1"/>
  <c r="AC146" i="2"/>
  <c r="AB146" i="2"/>
  <c r="AA146" i="2"/>
  <c r="K146" i="2"/>
  <c r="L146" i="2" s="1"/>
  <c r="AC145" i="2"/>
  <c r="AB145" i="2"/>
  <c r="AA145" i="2"/>
  <c r="K145" i="2"/>
  <c r="L145" i="2" s="1"/>
  <c r="AC144" i="2"/>
  <c r="AB144" i="2"/>
  <c r="AA144" i="2"/>
  <c r="K144" i="2"/>
  <c r="L144" i="2" s="1"/>
  <c r="AC143" i="2"/>
  <c r="AB143" i="2"/>
  <c r="AA143" i="2"/>
  <c r="K143" i="2"/>
  <c r="L143" i="2" s="1"/>
  <c r="AC142" i="2"/>
  <c r="AB142" i="2"/>
  <c r="AA142" i="2"/>
  <c r="K142" i="2"/>
  <c r="L142" i="2" s="1"/>
  <c r="AC141" i="2"/>
  <c r="AB141" i="2"/>
  <c r="AA141" i="2"/>
  <c r="K141" i="2"/>
  <c r="L141" i="2" s="1"/>
  <c r="AC139" i="2"/>
  <c r="AB139" i="2"/>
  <c r="AA139" i="2"/>
  <c r="K139" i="2"/>
  <c r="L139" i="2" s="1"/>
  <c r="AC138" i="2"/>
  <c r="AB138" i="2"/>
  <c r="AA138" i="2"/>
  <c r="K138" i="2"/>
  <c r="L138" i="2" s="1"/>
  <c r="AC137" i="2"/>
  <c r="AB137" i="2"/>
  <c r="AA137" i="2"/>
  <c r="K137" i="2"/>
  <c r="L137" i="2" s="1"/>
  <c r="AC136" i="2"/>
  <c r="AB136" i="2"/>
  <c r="AA136" i="2"/>
  <c r="K136" i="2"/>
  <c r="L136" i="2" s="1"/>
  <c r="AC135" i="2"/>
  <c r="AB135" i="2"/>
  <c r="AA135" i="2"/>
  <c r="K135" i="2"/>
  <c r="L135" i="2" s="1"/>
  <c r="AC134" i="2"/>
  <c r="AB134" i="2"/>
  <c r="AA134" i="2"/>
  <c r="K134" i="2"/>
  <c r="L134" i="2" s="1"/>
  <c r="AC133" i="2"/>
  <c r="AB133" i="2"/>
  <c r="AA133" i="2"/>
  <c r="K133" i="2"/>
  <c r="L133" i="2" s="1"/>
  <c r="AC132" i="2"/>
  <c r="AB132" i="2"/>
  <c r="AA132" i="2"/>
  <c r="K132" i="2"/>
  <c r="L132" i="2" s="1"/>
  <c r="AC131" i="2"/>
  <c r="AB131" i="2"/>
  <c r="AA131" i="2"/>
  <c r="K131" i="2"/>
  <c r="L131" i="2" s="1"/>
  <c r="AC130" i="2"/>
  <c r="AB130" i="2"/>
  <c r="AA130" i="2"/>
  <c r="K130" i="2"/>
  <c r="L130" i="2" s="1"/>
  <c r="AC129" i="2"/>
  <c r="AB129" i="2"/>
  <c r="AA129" i="2"/>
  <c r="K129" i="2"/>
  <c r="L129" i="2" s="1"/>
  <c r="AC128" i="2"/>
  <c r="AB128" i="2"/>
  <c r="AA128" i="2"/>
  <c r="K128" i="2"/>
  <c r="L128" i="2" s="1"/>
  <c r="AC127" i="2"/>
  <c r="AB127" i="2"/>
  <c r="AA127" i="2"/>
  <c r="K127" i="2"/>
  <c r="AC125" i="2"/>
  <c r="AB125" i="2"/>
  <c r="AA125" i="2"/>
  <c r="K125" i="2"/>
  <c r="L125" i="2" s="1"/>
  <c r="AC124" i="2"/>
  <c r="AB124" i="2"/>
  <c r="AA124" i="2"/>
  <c r="K124" i="2"/>
  <c r="L124" i="2" s="1"/>
  <c r="AC123" i="2"/>
  <c r="AB123" i="2"/>
  <c r="AA123" i="2"/>
  <c r="K123" i="2"/>
  <c r="L123" i="2" s="1"/>
  <c r="AC122" i="2"/>
  <c r="AB122" i="2"/>
  <c r="AA122" i="2"/>
  <c r="K122" i="2"/>
  <c r="L122" i="2" s="1"/>
  <c r="AC121" i="2"/>
  <c r="AB121" i="2"/>
  <c r="AA121" i="2"/>
  <c r="K121" i="2"/>
  <c r="L121" i="2" s="1"/>
  <c r="AC120" i="2"/>
  <c r="AB120" i="2"/>
  <c r="AA120" i="2"/>
  <c r="K120" i="2"/>
  <c r="L120" i="2" s="1"/>
  <c r="AC119" i="2"/>
  <c r="AB119" i="2"/>
  <c r="AA119" i="2"/>
  <c r="K119" i="2"/>
  <c r="L119" i="2" s="1"/>
  <c r="AC118" i="2"/>
  <c r="AB118" i="2"/>
  <c r="AA118" i="2"/>
  <c r="K118" i="2"/>
  <c r="L118" i="2" s="1"/>
  <c r="AC117" i="2"/>
  <c r="AB117" i="2"/>
  <c r="AA117" i="2"/>
  <c r="K117" i="2"/>
  <c r="L117" i="2" s="1"/>
  <c r="AC116" i="2"/>
  <c r="AB116" i="2"/>
  <c r="AA116" i="2"/>
  <c r="K116" i="2"/>
  <c r="L116" i="2" s="1"/>
  <c r="AC115" i="2"/>
  <c r="AB115" i="2"/>
  <c r="AA115" i="2"/>
  <c r="K115" i="2"/>
  <c r="L115" i="2" s="1"/>
  <c r="AC114" i="2"/>
  <c r="AB114" i="2"/>
  <c r="AA114" i="2"/>
  <c r="K114" i="2"/>
  <c r="L114" i="2" s="1"/>
  <c r="AC113" i="2"/>
  <c r="AB113" i="2"/>
  <c r="AA113" i="2"/>
  <c r="K113" i="2"/>
  <c r="L113" i="2" s="1"/>
  <c r="AC110" i="2"/>
  <c r="AB110" i="2"/>
  <c r="AA110" i="2"/>
  <c r="K110" i="2"/>
  <c r="L110" i="2" s="1"/>
  <c r="AC109" i="2"/>
  <c r="AB109" i="2"/>
  <c r="AA109" i="2"/>
  <c r="K109" i="2"/>
  <c r="L109" i="2" s="1"/>
  <c r="AC108" i="2"/>
  <c r="AB108" i="2"/>
  <c r="AA108" i="2"/>
  <c r="K108" i="2"/>
  <c r="L108" i="2" s="1"/>
  <c r="AC107" i="2"/>
  <c r="AB107" i="2"/>
  <c r="AA107" i="2"/>
  <c r="K107" i="2"/>
  <c r="L107" i="2" s="1"/>
  <c r="AC106" i="2"/>
  <c r="AB106" i="2"/>
  <c r="AA106" i="2"/>
  <c r="K106" i="2"/>
  <c r="L106" i="2" s="1"/>
  <c r="AC104" i="2"/>
  <c r="AB104" i="2"/>
  <c r="AA104" i="2"/>
  <c r="K104" i="2"/>
  <c r="L104" i="2" s="1"/>
  <c r="AC103" i="2"/>
  <c r="AB103" i="2"/>
  <c r="AA103" i="2"/>
  <c r="K103" i="2"/>
  <c r="L103" i="2" s="1"/>
  <c r="AC102" i="2"/>
  <c r="AB102" i="2"/>
  <c r="AA102" i="2"/>
  <c r="K102" i="2"/>
  <c r="L102" i="2" s="1"/>
  <c r="AC101" i="2"/>
  <c r="AB101" i="2"/>
  <c r="AA101" i="2"/>
  <c r="K101" i="2"/>
  <c r="L101" i="2" s="1"/>
  <c r="AC100" i="2"/>
  <c r="AB100" i="2"/>
  <c r="AA100" i="2"/>
  <c r="K100" i="2"/>
  <c r="L100" i="2" s="1"/>
  <c r="AC97" i="2"/>
  <c r="AB97" i="2"/>
  <c r="AA97" i="2"/>
  <c r="K97" i="2"/>
  <c r="L97" i="2" s="1"/>
  <c r="AC96" i="2"/>
  <c r="AB96" i="2"/>
  <c r="AA96" i="2"/>
  <c r="K96" i="2"/>
  <c r="L96" i="2" s="1"/>
  <c r="AC95" i="2"/>
  <c r="AB95" i="2"/>
  <c r="AA95" i="2"/>
  <c r="K95" i="2"/>
  <c r="L95" i="2" s="1"/>
  <c r="AC94" i="2"/>
  <c r="AB94" i="2"/>
  <c r="AA94" i="2"/>
  <c r="K94" i="2"/>
  <c r="L94" i="2" s="1"/>
  <c r="AC93" i="2"/>
  <c r="AB93" i="2"/>
  <c r="AA93" i="2"/>
  <c r="K93" i="2"/>
  <c r="AC91" i="2"/>
  <c r="AB91" i="2"/>
  <c r="AA91" i="2"/>
  <c r="K91" i="2"/>
  <c r="L91" i="2" s="1"/>
  <c r="AC90" i="2"/>
  <c r="AB90" i="2"/>
  <c r="AA90" i="2"/>
  <c r="K90" i="2"/>
  <c r="L90" i="2" s="1"/>
  <c r="AC89" i="2"/>
  <c r="AB89" i="2"/>
  <c r="AA89" i="2"/>
  <c r="K89" i="2"/>
  <c r="L89" i="2" s="1"/>
  <c r="AC88" i="2"/>
  <c r="AB88" i="2"/>
  <c r="AA88" i="2"/>
  <c r="K88" i="2"/>
  <c r="L88" i="2" s="1"/>
  <c r="AC87" i="2"/>
  <c r="AB87" i="2"/>
  <c r="AA87" i="2"/>
  <c r="K87" i="2"/>
  <c r="L87" i="2" s="1"/>
  <c r="AC86" i="2"/>
  <c r="AB86" i="2"/>
  <c r="AA86" i="2"/>
  <c r="AC85" i="2"/>
  <c r="AB85" i="2"/>
  <c r="AA85" i="2"/>
  <c r="AC84" i="2"/>
  <c r="AB84" i="2"/>
  <c r="AA84" i="2"/>
  <c r="AC82" i="2"/>
  <c r="AB82" i="2"/>
  <c r="AA82" i="2"/>
  <c r="K82" i="2"/>
  <c r="L82" i="2" s="1"/>
  <c r="AC79" i="2"/>
  <c r="AB79" i="2"/>
  <c r="AA79" i="2"/>
  <c r="K79" i="2"/>
  <c r="L79" i="2" s="1"/>
  <c r="AC77" i="2"/>
  <c r="AB77" i="2"/>
  <c r="AA77" i="2"/>
  <c r="K77" i="2"/>
  <c r="AC64" i="2"/>
  <c r="AA64" i="2"/>
  <c r="L64" i="2"/>
  <c r="AC63" i="2"/>
  <c r="AA63" i="2"/>
  <c r="L63" i="2"/>
  <c r="AC62" i="2"/>
  <c r="AA62" i="2"/>
  <c r="L62" i="2"/>
  <c r="K61" i="2"/>
  <c r="L61" i="2" s="1"/>
  <c r="BP61" i="2" s="1"/>
  <c r="AC60" i="2"/>
  <c r="AA60" i="2"/>
  <c r="L60" i="2"/>
  <c r="K59" i="2"/>
  <c r="AC58" i="2"/>
  <c r="AA58" i="2"/>
  <c r="L58" i="2"/>
  <c r="AC57" i="2"/>
  <c r="AA57" i="2"/>
  <c r="L57" i="2"/>
  <c r="AC56" i="2"/>
  <c r="AA56" i="2"/>
  <c r="L56" i="2"/>
  <c r="L55" i="2"/>
  <c r="BP55" i="2" s="1"/>
  <c r="AC44" i="2"/>
  <c r="AB44" i="2"/>
  <c r="AA44" i="2"/>
  <c r="L44" i="2"/>
  <c r="L43" i="2"/>
  <c r="BP43" i="2" s="1"/>
  <c r="AC34" i="2"/>
  <c r="AA34" i="2"/>
  <c r="L34" i="2"/>
  <c r="L33" i="2"/>
  <c r="BP33" i="2" s="1"/>
  <c r="K32" i="2"/>
  <c r="AC31" i="2"/>
  <c r="AB31" i="2"/>
  <c r="AA31" i="2"/>
  <c r="L31" i="2"/>
  <c r="AC30" i="2"/>
  <c r="AB30" i="2"/>
  <c r="AA30" i="2"/>
  <c r="K30" i="2"/>
  <c r="K29" i="2" s="1"/>
  <c r="L29" i="2" s="1"/>
  <c r="BP29" i="2" s="1"/>
  <c r="AC27" i="2"/>
  <c r="AA27" i="2"/>
  <c r="Z27" i="2"/>
  <c r="Y27" i="2" s="1"/>
  <c r="AC25" i="2"/>
  <c r="AA25" i="2"/>
  <c r="AC23" i="2"/>
  <c r="AA23" i="2"/>
  <c r="AC22" i="2"/>
  <c r="AA22" i="2"/>
  <c r="L20" i="2"/>
  <c r="BP20" i="2" s="1"/>
  <c r="AC19" i="2"/>
  <c r="Z19" i="2" s="1"/>
  <c r="K19" i="2"/>
  <c r="L19" i="2" s="1"/>
  <c r="AC17" i="2"/>
  <c r="AA17" i="2"/>
  <c r="L17" i="2"/>
  <c r="AC15" i="2"/>
  <c r="AA15" i="2"/>
  <c r="AC14" i="2"/>
  <c r="Z14" i="2" s="1"/>
  <c r="L14" i="2"/>
  <c r="K13" i="2"/>
  <c r="AC12" i="2"/>
  <c r="AB12" i="2"/>
  <c r="AA12" i="2"/>
  <c r="L12" i="2"/>
  <c r="AC11" i="2"/>
  <c r="AB11" i="2"/>
  <c r="AA11" i="2"/>
  <c r="L11" i="2"/>
  <c r="K10" i="2"/>
  <c r="L4" i="2"/>
  <c r="K3" i="2"/>
  <c r="L3" i="2" s="1"/>
  <c r="L18" i="1"/>
  <c r="L15" i="1"/>
  <c r="M17" i="1"/>
  <c r="L24" i="1"/>
  <c r="L23" i="1" s="1"/>
  <c r="M23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L70" i="1"/>
  <c r="M30" i="1"/>
  <c r="L72" i="1"/>
  <c r="L108" i="1"/>
  <c r="M108" i="1" s="1"/>
  <c r="L109" i="1"/>
  <c r="M109" i="1" s="1"/>
  <c r="L116" i="1"/>
  <c r="M116" i="1" s="1"/>
  <c r="L115" i="1"/>
  <c r="M115" i="1" s="1"/>
  <c r="L114" i="1"/>
  <c r="M114" i="1" s="1"/>
  <c r="L113" i="1"/>
  <c r="M113" i="1" s="1"/>
  <c r="L123" i="1"/>
  <c r="M123" i="1" s="1"/>
  <c r="L122" i="1"/>
  <c r="M122" i="1" s="1"/>
  <c r="L121" i="1"/>
  <c r="M121" i="1" s="1"/>
  <c r="L120" i="1"/>
  <c r="M120" i="1" s="1"/>
  <c r="M9" i="1"/>
  <c r="L124" i="1"/>
  <c r="M124" i="1" s="1"/>
  <c r="L117" i="1"/>
  <c r="M117" i="1" s="1"/>
  <c r="L111" i="1"/>
  <c r="M111" i="1" s="1"/>
  <c r="L110" i="1"/>
  <c r="M110" i="1" s="1"/>
  <c r="L107" i="1"/>
  <c r="M107" i="1" s="1"/>
  <c r="L126" i="1"/>
  <c r="M126" i="1" s="1"/>
  <c r="L128" i="1"/>
  <c r="M128" i="1" s="1"/>
  <c r="L130" i="1"/>
  <c r="M130" i="1" s="1"/>
  <c r="L129" i="1"/>
  <c r="M129" i="1" s="1"/>
  <c r="L127" i="1"/>
  <c r="M127" i="1" s="1"/>
  <c r="L102" i="1"/>
  <c r="M102" i="1" s="1"/>
  <c r="L99" i="1"/>
  <c r="M99" i="1" s="1"/>
  <c r="L97" i="1"/>
  <c r="M97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217" i="1"/>
  <c r="M217" i="1" s="1"/>
  <c r="M204" i="1"/>
  <c r="M74" i="1"/>
  <c r="M73" i="1"/>
  <c r="M75" i="1"/>
  <c r="M71" i="1"/>
  <c r="M69" i="1"/>
  <c r="M68" i="1"/>
  <c r="M67" i="1"/>
  <c r="M55" i="1"/>
  <c r="M29" i="1"/>
  <c r="M27" i="1"/>
  <c r="L26" i="1"/>
  <c r="M26" i="1" s="1"/>
  <c r="M22" i="1"/>
  <c r="M19" i="1"/>
  <c r="M16" i="1"/>
  <c r="Y17" i="4" l="1"/>
  <c r="Y102" i="4"/>
  <c r="X102" i="4" s="1"/>
  <c r="Y106" i="4"/>
  <c r="Y62" i="7"/>
  <c r="BO62" i="7" s="1"/>
  <c r="Y64" i="7"/>
  <c r="BO64" i="7" s="1"/>
  <c r="Y94" i="7"/>
  <c r="Y114" i="7"/>
  <c r="BO114" i="7" s="1"/>
  <c r="Y136" i="7"/>
  <c r="Y169" i="7"/>
  <c r="Y175" i="7"/>
  <c r="Y15" i="8"/>
  <c r="X15" i="8" s="1"/>
  <c r="AC15" i="8" s="1"/>
  <c r="Y119" i="8"/>
  <c r="X119" i="8" s="1"/>
  <c r="Y148" i="8"/>
  <c r="Y119" i="7"/>
  <c r="Y38" i="4"/>
  <c r="Y179" i="4"/>
  <c r="X179" i="4" s="1"/>
  <c r="AC179" i="4" s="1"/>
  <c r="J92" i="8"/>
  <c r="Y127" i="8"/>
  <c r="Y133" i="8"/>
  <c r="Y101" i="3"/>
  <c r="Y104" i="3"/>
  <c r="Y116" i="3"/>
  <c r="BO116" i="3" s="1"/>
  <c r="Y119" i="3"/>
  <c r="X119" i="3" s="1"/>
  <c r="AC119" i="3" s="1"/>
  <c r="Y122" i="3"/>
  <c r="Y85" i="4"/>
  <c r="Y34" i="6"/>
  <c r="Y44" i="8"/>
  <c r="X44" i="8" s="1"/>
  <c r="Y87" i="8"/>
  <c r="X87" i="8" s="1"/>
  <c r="AC87" i="8" s="1"/>
  <c r="Y89" i="8"/>
  <c r="BO89" i="8" s="1"/>
  <c r="Y42" i="8"/>
  <c r="Y42" i="4"/>
  <c r="AC41" i="8"/>
  <c r="Y86" i="3"/>
  <c r="Y89" i="3"/>
  <c r="BO89" i="3" s="1"/>
  <c r="AC183" i="4"/>
  <c r="Y185" i="4"/>
  <c r="Y104" i="7"/>
  <c r="Y135" i="7"/>
  <c r="X135" i="7" s="1"/>
  <c r="Y110" i="8"/>
  <c r="Y135" i="8"/>
  <c r="BO135" i="8" s="1"/>
  <c r="Y142" i="8"/>
  <c r="X142" i="8" s="1"/>
  <c r="AC142" i="8" s="1"/>
  <c r="AC185" i="8"/>
  <c r="Y164" i="3"/>
  <c r="Y157" i="4"/>
  <c r="X157" i="4" s="1"/>
  <c r="Y25" i="5"/>
  <c r="BO25" i="5" s="1"/>
  <c r="Y63" i="7"/>
  <c r="Y88" i="7"/>
  <c r="BO88" i="7" s="1"/>
  <c r="Y134" i="7"/>
  <c r="Z39" i="2"/>
  <c r="Y39" i="8"/>
  <c r="X39" i="8" s="1"/>
  <c r="K35" i="2"/>
  <c r="Y134" i="4"/>
  <c r="BO134" i="4" s="1"/>
  <c r="Y21" i="8"/>
  <c r="X21" i="8" s="1"/>
  <c r="AC21" i="8" s="1"/>
  <c r="Y25" i="8"/>
  <c r="X25" i="8" s="1"/>
  <c r="AC25" i="8" s="1"/>
  <c r="Y101" i="8"/>
  <c r="X101" i="8" s="1"/>
  <c r="Y150" i="8"/>
  <c r="Y153" i="8"/>
  <c r="Y160" i="8"/>
  <c r="X160" i="8" s="1"/>
  <c r="AC160" i="8" s="1"/>
  <c r="Y166" i="8"/>
  <c r="X166" i="8" s="1"/>
  <c r="AC166" i="8" s="1"/>
  <c r="Y170" i="8"/>
  <c r="Y171" i="8"/>
  <c r="X171" i="8" s="1"/>
  <c r="Y177" i="8"/>
  <c r="X177" i="8" s="1"/>
  <c r="AC37" i="8"/>
  <c r="J18" i="3"/>
  <c r="K18" i="3" s="1"/>
  <c r="Y184" i="3"/>
  <c r="AC183" i="7"/>
  <c r="Y82" i="8"/>
  <c r="Y139" i="8"/>
  <c r="Y109" i="3"/>
  <c r="Y117" i="3"/>
  <c r="BO117" i="3" s="1"/>
  <c r="Y123" i="3"/>
  <c r="BO123" i="3" s="1"/>
  <c r="Y127" i="3"/>
  <c r="X127" i="3" s="1"/>
  <c r="Y133" i="3"/>
  <c r="X133" i="3" s="1"/>
  <c r="Y139" i="3"/>
  <c r="X139" i="3" s="1"/>
  <c r="Y143" i="3"/>
  <c r="Y183" i="3"/>
  <c r="Y57" i="4"/>
  <c r="X57" i="4" s="1"/>
  <c r="AC57" i="4" s="1"/>
  <c r="Y60" i="4"/>
  <c r="Y130" i="4"/>
  <c r="Y132" i="4"/>
  <c r="J18" i="7"/>
  <c r="K18" i="7" s="1"/>
  <c r="Y147" i="7"/>
  <c r="BO147" i="7" s="1"/>
  <c r="Y179" i="7"/>
  <c r="X179" i="7" s="1"/>
  <c r="AC179" i="7" s="1"/>
  <c r="Y17" i="8"/>
  <c r="Y22" i="8"/>
  <c r="X22" i="8" s="1"/>
  <c r="AC22" i="8" s="1"/>
  <c r="Y62" i="8"/>
  <c r="Y64" i="8"/>
  <c r="X64" i="8" s="1"/>
  <c r="Y116" i="8"/>
  <c r="X116" i="8" s="1"/>
  <c r="AC116" i="8" s="1"/>
  <c r="Y125" i="8"/>
  <c r="X125" i="8" s="1"/>
  <c r="Y149" i="8"/>
  <c r="Y152" i="8"/>
  <c r="Y156" i="8"/>
  <c r="X156" i="8" s="1"/>
  <c r="Y162" i="8"/>
  <c r="X162" i="8" s="1"/>
  <c r="AC39" i="8"/>
  <c r="Y173" i="6"/>
  <c r="X173" i="6" s="1"/>
  <c r="AC173" i="6" s="1"/>
  <c r="Y149" i="7"/>
  <c r="Y134" i="8"/>
  <c r="X134" i="8" s="1"/>
  <c r="Y176" i="8"/>
  <c r="BO176" i="8" s="1"/>
  <c r="Y40" i="4"/>
  <c r="BO40" i="4" s="1"/>
  <c r="BO118" i="4"/>
  <c r="Y113" i="3"/>
  <c r="X113" i="3" s="1"/>
  <c r="AC113" i="3" s="1"/>
  <c r="Y58" i="4"/>
  <c r="Y107" i="4"/>
  <c r="X107" i="4" s="1"/>
  <c r="Y22" i="7"/>
  <c r="BO22" i="7" s="1"/>
  <c r="Y79" i="7"/>
  <c r="BO79" i="7" s="1"/>
  <c r="Y128" i="7"/>
  <c r="BO128" i="7" s="1"/>
  <c r="Y97" i="8"/>
  <c r="BO97" i="8" s="1"/>
  <c r="Y122" i="8"/>
  <c r="Y183" i="8"/>
  <c r="Y160" i="3"/>
  <c r="BO160" i="3" s="1"/>
  <c r="Y114" i="4"/>
  <c r="X114" i="4" s="1"/>
  <c r="Y141" i="7"/>
  <c r="BO141" i="7" s="1"/>
  <c r="Y164" i="7"/>
  <c r="X164" i="7" s="1"/>
  <c r="AC164" i="7" s="1"/>
  <c r="Y23" i="8"/>
  <c r="X23" i="8" s="1"/>
  <c r="AC23" i="8" s="1"/>
  <c r="Y117" i="8"/>
  <c r="Y129" i="8"/>
  <c r="Y130" i="8"/>
  <c r="X130" i="8" s="1"/>
  <c r="J154" i="8"/>
  <c r="K154" i="8" s="1"/>
  <c r="Y37" i="7"/>
  <c r="X37" i="7" s="1"/>
  <c r="AC37" i="7" s="1"/>
  <c r="Y82" i="3"/>
  <c r="Y110" i="3"/>
  <c r="BO110" i="3" s="1"/>
  <c r="Y115" i="3"/>
  <c r="Y118" i="3"/>
  <c r="Y84" i="4"/>
  <c r="X84" i="4" s="1"/>
  <c r="AC84" i="4" s="1"/>
  <c r="Y136" i="4"/>
  <c r="BO136" i="4" s="1"/>
  <c r="Y138" i="6"/>
  <c r="Y145" i="6"/>
  <c r="BO145" i="6" s="1"/>
  <c r="Y101" i="7"/>
  <c r="X101" i="7" s="1"/>
  <c r="AC101" i="7" s="1"/>
  <c r="J112" i="7"/>
  <c r="K112" i="7" s="1"/>
  <c r="Y127" i="7"/>
  <c r="X127" i="7" s="1"/>
  <c r="Y139" i="7"/>
  <c r="BO139" i="7" s="1"/>
  <c r="Y173" i="7"/>
  <c r="Y174" i="7"/>
  <c r="BO174" i="7" s="1"/>
  <c r="J29" i="8"/>
  <c r="K29" i="8" s="1"/>
  <c r="BO29" i="8" s="1"/>
  <c r="Y86" i="8"/>
  <c r="Y95" i="8"/>
  <c r="BO95" i="8" s="1"/>
  <c r="Y96" i="8"/>
  <c r="X96" i="8" s="1"/>
  <c r="Y103" i="8"/>
  <c r="X103" i="8" s="1"/>
  <c r="Y108" i="8"/>
  <c r="X108" i="8" s="1"/>
  <c r="AC108" i="8" s="1"/>
  <c r="Y113" i="8"/>
  <c r="X113" i="8" s="1"/>
  <c r="AC113" i="8" s="1"/>
  <c r="Y124" i="8"/>
  <c r="Y136" i="8"/>
  <c r="X136" i="8" s="1"/>
  <c r="AC136" i="8" s="1"/>
  <c r="Y143" i="8"/>
  <c r="X143" i="8" s="1"/>
  <c r="AC143" i="8" s="1"/>
  <c r="Y174" i="8"/>
  <c r="Y175" i="8"/>
  <c r="X175" i="8" s="1"/>
  <c r="AC175" i="8" s="1"/>
  <c r="Y181" i="8"/>
  <c r="X181" i="8" s="1"/>
  <c r="AC181" i="8" s="1"/>
  <c r="Y39" i="3"/>
  <c r="X39" i="3" s="1"/>
  <c r="K30" i="3"/>
  <c r="Y62" i="3"/>
  <c r="X62" i="3" s="1"/>
  <c r="AC62" i="3" s="1"/>
  <c r="Y64" i="3"/>
  <c r="BO64" i="3" s="1"/>
  <c r="Y97" i="3"/>
  <c r="X97" i="3" s="1"/>
  <c r="Y103" i="3"/>
  <c r="BO103" i="3" s="1"/>
  <c r="Y124" i="3"/>
  <c r="X124" i="3" s="1"/>
  <c r="AC124" i="3" s="1"/>
  <c r="Y131" i="3"/>
  <c r="X131" i="3" s="1"/>
  <c r="AC131" i="3" s="1"/>
  <c r="Y158" i="3"/>
  <c r="Y63" i="4"/>
  <c r="X63" i="4" s="1"/>
  <c r="AC63" i="4" s="1"/>
  <c r="Y86" i="4"/>
  <c r="Y122" i="4"/>
  <c r="Y125" i="4"/>
  <c r="BO125" i="4" s="1"/>
  <c r="Y133" i="4"/>
  <c r="X133" i="4" s="1"/>
  <c r="AC133" i="4" s="1"/>
  <c r="Y146" i="4"/>
  <c r="Y165" i="4"/>
  <c r="X165" i="4" s="1"/>
  <c r="Y25" i="7"/>
  <c r="BO25" i="7" s="1"/>
  <c r="Y138" i="7"/>
  <c r="Y143" i="7"/>
  <c r="X143" i="7" s="1"/>
  <c r="AC143" i="7" s="1"/>
  <c r="Y160" i="7"/>
  <c r="X160" i="7" s="1"/>
  <c r="AC160" i="7" s="1"/>
  <c r="Y166" i="7"/>
  <c r="BO166" i="7" s="1"/>
  <c r="Y77" i="8"/>
  <c r="Y123" i="8"/>
  <c r="Y146" i="8"/>
  <c r="Y180" i="8"/>
  <c r="X180" i="8" s="1"/>
  <c r="AC180" i="8" s="1"/>
  <c r="AC183" i="8"/>
  <c r="Y39" i="7"/>
  <c r="X39" i="7" s="1"/>
  <c r="AC39" i="7" s="1"/>
  <c r="AC41" i="3"/>
  <c r="AC39" i="3"/>
  <c r="Y12" i="3"/>
  <c r="X12" i="3" s="1"/>
  <c r="Y15" i="3"/>
  <c r="BO15" i="3" s="1"/>
  <c r="Y22" i="3"/>
  <c r="BO22" i="3" s="1"/>
  <c r="Y107" i="3"/>
  <c r="BO107" i="3" s="1"/>
  <c r="Y121" i="3"/>
  <c r="BO121" i="3" s="1"/>
  <c r="Y149" i="3"/>
  <c r="Y166" i="3"/>
  <c r="Y42" i="3"/>
  <c r="BO42" i="3" s="1"/>
  <c r="AC37" i="3"/>
  <c r="Y11" i="3"/>
  <c r="BO11" i="3" s="1"/>
  <c r="Y23" i="3"/>
  <c r="X23" i="3" s="1"/>
  <c r="AC23" i="3" s="1"/>
  <c r="Y44" i="3"/>
  <c r="X44" i="3" s="1"/>
  <c r="Y58" i="3"/>
  <c r="BO95" i="3"/>
  <c r="Y151" i="3"/>
  <c r="BO151" i="3" s="1"/>
  <c r="Y172" i="3"/>
  <c r="X172" i="3" s="1"/>
  <c r="AC172" i="3" s="1"/>
  <c r="Y38" i="3"/>
  <c r="BO38" i="3" s="1"/>
  <c r="Y17" i="3"/>
  <c r="X17" i="3" s="1"/>
  <c r="J98" i="3"/>
  <c r="AC184" i="3"/>
  <c r="AC185" i="3"/>
  <c r="X187" i="3"/>
  <c r="BO97" i="3"/>
  <c r="Y79" i="3"/>
  <c r="Y90" i="3"/>
  <c r="Y100" i="3"/>
  <c r="Y125" i="3"/>
  <c r="BO125" i="3" s="1"/>
  <c r="Y129" i="3"/>
  <c r="X129" i="3" s="1"/>
  <c r="AC129" i="3" s="1"/>
  <c r="Y135" i="3"/>
  <c r="X135" i="3" s="1"/>
  <c r="Y136" i="3"/>
  <c r="Y187" i="3"/>
  <c r="BO85" i="4"/>
  <c r="X85" i="4"/>
  <c r="AC85" i="4" s="1"/>
  <c r="X86" i="4"/>
  <c r="AC86" i="4" s="1"/>
  <c r="BO86" i="4"/>
  <c r="BO122" i="4"/>
  <c r="X122" i="4"/>
  <c r="Y167" i="4"/>
  <c r="Y177" i="4"/>
  <c r="BO177" i="4" s="1"/>
  <c r="Y37" i="4"/>
  <c r="BO37" i="4" s="1"/>
  <c r="Y41" i="4"/>
  <c r="Y121" i="4"/>
  <c r="BO121" i="4" s="1"/>
  <c r="Y15" i="4"/>
  <c r="Y23" i="4"/>
  <c r="BO23" i="4" s="1"/>
  <c r="Y135" i="4"/>
  <c r="X135" i="4" s="1"/>
  <c r="AC135" i="4" s="1"/>
  <c r="Y163" i="4"/>
  <c r="X163" i="4" s="1"/>
  <c r="BO38" i="4"/>
  <c r="BO42" i="4"/>
  <c r="Y87" i="4"/>
  <c r="Y109" i="4"/>
  <c r="X109" i="4" s="1"/>
  <c r="AC109" i="4" s="1"/>
  <c r="Y124" i="4"/>
  <c r="X124" i="4" s="1"/>
  <c r="AC124" i="4" s="1"/>
  <c r="J126" i="4"/>
  <c r="K126" i="4" s="1"/>
  <c r="Y39" i="4"/>
  <c r="BO39" i="4" s="1"/>
  <c r="Y44" i="4"/>
  <c r="X44" i="4" s="1"/>
  <c r="Y64" i="4"/>
  <c r="X64" i="4" s="1"/>
  <c r="Y96" i="4"/>
  <c r="BO96" i="4" s="1"/>
  <c r="Y100" i="4"/>
  <c r="X100" i="4" s="1"/>
  <c r="Y104" i="4"/>
  <c r="X104" i="4" s="1"/>
  <c r="AC104" i="4" s="1"/>
  <c r="Y116" i="4"/>
  <c r="X116" i="4" s="1"/>
  <c r="AC116" i="4" s="1"/>
  <c r="Y120" i="4"/>
  <c r="X120" i="4" s="1"/>
  <c r="AC120" i="4" s="1"/>
  <c r="Y138" i="4"/>
  <c r="Y155" i="4"/>
  <c r="X155" i="4" s="1"/>
  <c r="Y173" i="4"/>
  <c r="BO173" i="4" s="1"/>
  <c r="Y79" i="4"/>
  <c r="X79" i="4" s="1"/>
  <c r="Y94" i="4"/>
  <c r="BO94" i="4" s="1"/>
  <c r="Y113" i="4"/>
  <c r="Y150" i="4"/>
  <c r="AC177" i="8"/>
  <c r="BO37" i="7"/>
  <c r="AC41" i="7"/>
  <c r="Y12" i="7"/>
  <c r="X12" i="7" s="1"/>
  <c r="AC12" i="7" s="1"/>
  <c r="Y15" i="7"/>
  <c r="BO15" i="7" s="1"/>
  <c r="Y56" i="7"/>
  <c r="BO56" i="7" s="1"/>
  <c r="Y58" i="7"/>
  <c r="X58" i="7" s="1"/>
  <c r="AC58" i="7" s="1"/>
  <c r="Y106" i="7"/>
  <c r="Y109" i="7"/>
  <c r="X114" i="7"/>
  <c r="Y129" i="7"/>
  <c r="X129" i="7" s="1"/>
  <c r="AC129" i="7" s="1"/>
  <c r="Y132" i="7"/>
  <c r="X132" i="7" s="1"/>
  <c r="AC132" i="7" s="1"/>
  <c r="X137" i="7"/>
  <c r="AC137" i="7" s="1"/>
  <c r="Y145" i="7"/>
  <c r="Y152" i="7"/>
  <c r="Y177" i="7"/>
  <c r="X177" i="7" s="1"/>
  <c r="AC177" i="7" s="1"/>
  <c r="Y178" i="7"/>
  <c r="X178" i="7" s="1"/>
  <c r="AC178" i="7" s="1"/>
  <c r="AC185" i="7"/>
  <c r="Y170" i="7"/>
  <c r="BO170" i="7" s="1"/>
  <c r="Y11" i="7"/>
  <c r="Y17" i="7"/>
  <c r="BO17" i="7" s="1"/>
  <c r="Y21" i="7"/>
  <c r="BO21" i="7" s="1"/>
  <c r="Y31" i="7"/>
  <c r="X31" i="7" s="1"/>
  <c r="AC31" i="7" s="1"/>
  <c r="Y84" i="7"/>
  <c r="BO84" i="7" s="1"/>
  <c r="Y86" i="7"/>
  <c r="X86" i="7" s="1"/>
  <c r="AC86" i="7" s="1"/>
  <c r="Y90" i="7"/>
  <c r="BO90" i="7" s="1"/>
  <c r="Y116" i="7"/>
  <c r="X116" i="7" s="1"/>
  <c r="Y131" i="7"/>
  <c r="BO131" i="7" s="1"/>
  <c r="Y42" i="7"/>
  <c r="X42" i="7" s="1"/>
  <c r="AC42" i="7" s="1"/>
  <c r="Y97" i="7"/>
  <c r="X97" i="7" s="1"/>
  <c r="AC97" i="7" s="1"/>
  <c r="Y107" i="7"/>
  <c r="BO107" i="7" s="1"/>
  <c r="Y122" i="7"/>
  <c r="X122" i="7" s="1"/>
  <c r="Y130" i="7"/>
  <c r="Y133" i="7"/>
  <c r="Y146" i="7"/>
  <c r="X146" i="7" s="1"/>
  <c r="AC146" i="7" s="1"/>
  <c r="Y153" i="7"/>
  <c r="BO153" i="7" s="1"/>
  <c r="Y167" i="7"/>
  <c r="X167" i="7" s="1"/>
  <c r="AC167" i="7" s="1"/>
  <c r="Y184" i="7"/>
  <c r="Y40" i="7"/>
  <c r="Y93" i="7"/>
  <c r="X93" i="7" s="1"/>
  <c r="AC93" i="7" s="1"/>
  <c r="Y102" i="7"/>
  <c r="X102" i="7" s="1"/>
  <c r="AC102" i="7" s="1"/>
  <c r="BO119" i="7"/>
  <c r="J140" i="7"/>
  <c r="K140" i="7" s="1"/>
  <c r="Y163" i="7"/>
  <c r="BO163" i="7" s="1"/>
  <c r="Y181" i="7"/>
  <c r="Y38" i="7"/>
  <c r="BO38" i="7" s="1"/>
  <c r="Y17" i="6"/>
  <c r="X17" i="6" s="1"/>
  <c r="AC17" i="6" s="1"/>
  <c r="Y64" i="6"/>
  <c r="X64" i="6" s="1"/>
  <c r="AC64" i="6" s="1"/>
  <c r="Y124" i="6"/>
  <c r="BO124" i="6" s="1"/>
  <c r="K3" i="5"/>
  <c r="Y39" i="5"/>
  <c r="X39" i="5" s="1"/>
  <c r="AC41" i="5"/>
  <c r="Y42" i="5"/>
  <c r="BO42" i="5" s="1"/>
  <c r="Y30" i="5"/>
  <c r="X30" i="5" s="1"/>
  <c r="Y37" i="5"/>
  <c r="X37" i="5" s="1"/>
  <c r="AC37" i="5" s="1"/>
  <c r="Y40" i="5"/>
  <c r="Z130" i="2"/>
  <c r="Z37" i="2"/>
  <c r="BP37" i="2" s="1"/>
  <c r="Y22" i="6"/>
  <c r="BO22" i="6" s="1"/>
  <c r="Y88" i="6"/>
  <c r="X88" i="6" s="1"/>
  <c r="AC88" i="6" s="1"/>
  <c r="Y107" i="6"/>
  <c r="X107" i="6" s="1"/>
  <c r="AC107" i="6" s="1"/>
  <c r="Y110" i="6"/>
  <c r="X110" i="6" s="1"/>
  <c r="Y82" i="6"/>
  <c r="BO82" i="6" s="1"/>
  <c r="Y15" i="6"/>
  <c r="X15" i="6" s="1"/>
  <c r="AC15" i="6" s="1"/>
  <c r="Y93" i="6"/>
  <c r="X93" i="6" s="1"/>
  <c r="AC93" i="6" s="1"/>
  <c r="Y113" i="6"/>
  <c r="X113" i="6" s="1"/>
  <c r="AC185" i="6"/>
  <c r="Y171" i="6"/>
  <c r="X171" i="6" s="1"/>
  <c r="AC171" i="6" s="1"/>
  <c r="Y177" i="6"/>
  <c r="BO177" i="6" s="1"/>
  <c r="Y38" i="6"/>
  <c r="X38" i="6" s="1"/>
  <c r="AC38" i="6" s="1"/>
  <c r="Y41" i="6"/>
  <c r="BO41" i="6" s="1"/>
  <c r="Y169" i="6"/>
  <c r="BO169" i="6" s="1"/>
  <c r="Y181" i="6"/>
  <c r="X181" i="6" s="1"/>
  <c r="AC181" i="6" s="1"/>
  <c r="Y37" i="6"/>
  <c r="BO37" i="6" s="1"/>
  <c r="Y143" i="6"/>
  <c r="BO143" i="6" s="1"/>
  <c r="Y146" i="6"/>
  <c r="BO146" i="6" s="1"/>
  <c r="Y149" i="6"/>
  <c r="X149" i="6" s="1"/>
  <c r="AC149" i="6" s="1"/>
  <c r="AC183" i="6"/>
  <c r="Y185" i="6"/>
  <c r="Y30" i="6"/>
  <c r="Y137" i="6"/>
  <c r="BO137" i="6" s="1"/>
  <c r="Y97" i="6"/>
  <c r="BO97" i="6" s="1"/>
  <c r="Y131" i="6"/>
  <c r="X131" i="6" s="1"/>
  <c r="AC131" i="6" s="1"/>
  <c r="J70" i="6"/>
  <c r="Y57" i="6"/>
  <c r="X57" i="6" s="1"/>
  <c r="AC57" i="6" s="1"/>
  <c r="Y118" i="6"/>
  <c r="X118" i="6" s="1"/>
  <c r="Y121" i="6"/>
  <c r="X121" i="6" s="1"/>
  <c r="AC121" i="6" s="1"/>
  <c r="Y132" i="6"/>
  <c r="Y152" i="6"/>
  <c r="BO152" i="6" s="1"/>
  <c r="Y42" i="6"/>
  <c r="BO42" i="6" s="1"/>
  <c r="Y79" i="6"/>
  <c r="X79" i="6" s="1"/>
  <c r="AC79" i="6" s="1"/>
  <c r="Y91" i="6"/>
  <c r="Y187" i="6"/>
  <c r="Y84" i="6"/>
  <c r="X84" i="6" s="1"/>
  <c r="AC84" i="6" s="1"/>
  <c r="Y90" i="6"/>
  <c r="X90" i="6" s="1"/>
  <c r="AC90" i="6" s="1"/>
  <c r="Y117" i="6"/>
  <c r="X117" i="6" s="1"/>
  <c r="AC117" i="6" s="1"/>
  <c r="Y127" i="6"/>
  <c r="X127" i="6" s="1"/>
  <c r="Y128" i="6"/>
  <c r="Y133" i="6"/>
  <c r="BO133" i="6" s="1"/>
  <c r="Y144" i="6"/>
  <c r="BO144" i="6" s="1"/>
  <c r="Y151" i="6"/>
  <c r="X151" i="6" s="1"/>
  <c r="AC151" i="6" s="1"/>
  <c r="Y179" i="6"/>
  <c r="BO179" i="6" s="1"/>
  <c r="Y40" i="6"/>
  <c r="BO40" i="6" s="1"/>
  <c r="Y56" i="6"/>
  <c r="Y108" i="6"/>
  <c r="BO108" i="6" s="1"/>
  <c r="Y150" i="6"/>
  <c r="X150" i="6" s="1"/>
  <c r="AC150" i="6" s="1"/>
  <c r="Y158" i="6"/>
  <c r="X158" i="6" s="1"/>
  <c r="AC158" i="6" s="1"/>
  <c r="Y161" i="6"/>
  <c r="X161" i="6" s="1"/>
  <c r="AC161" i="6" s="1"/>
  <c r="Y175" i="6"/>
  <c r="BO175" i="6" s="1"/>
  <c r="Y39" i="6"/>
  <c r="BO39" i="5"/>
  <c r="Y15" i="5"/>
  <c r="BO15" i="5" s="1"/>
  <c r="AC183" i="5"/>
  <c r="Y185" i="5"/>
  <c r="Y22" i="5"/>
  <c r="BO22" i="5" s="1"/>
  <c r="Y38" i="5"/>
  <c r="Z21" i="2"/>
  <c r="BP21" i="2" s="1"/>
  <c r="Z41" i="2"/>
  <c r="BP41" i="2" s="1"/>
  <c r="K70" i="2"/>
  <c r="Z38" i="2"/>
  <c r="BP38" i="2" s="1"/>
  <c r="BP39" i="2"/>
  <c r="Z40" i="2"/>
  <c r="Z42" i="2"/>
  <c r="BP42" i="2" s="1"/>
  <c r="Y56" i="5"/>
  <c r="X56" i="5" s="1"/>
  <c r="AC56" i="5" s="1"/>
  <c r="Y58" i="5"/>
  <c r="X58" i="5" s="1"/>
  <c r="AC58" i="5" s="1"/>
  <c r="BO115" i="3"/>
  <c r="BO40" i="3"/>
  <c r="X40" i="3"/>
  <c r="AC40" i="3" s="1"/>
  <c r="BO101" i="3"/>
  <c r="Y60" i="3"/>
  <c r="X60" i="3" s="1"/>
  <c r="AC60" i="3" s="1"/>
  <c r="Y93" i="3"/>
  <c r="X93" i="3" s="1"/>
  <c r="Y94" i="3"/>
  <c r="X94" i="3" s="1"/>
  <c r="AC94" i="3" s="1"/>
  <c r="Y102" i="3"/>
  <c r="BO102" i="3" s="1"/>
  <c r="Y114" i="3"/>
  <c r="BO114" i="3" s="1"/>
  <c r="Y120" i="3"/>
  <c r="BO120" i="3" s="1"/>
  <c r="Y128" i="3"/>
  <c r="Y132" i="3"/>
  <c r="X132" i="3" s="1"/>
  <c r="AC132" i="3" s="1"/>
  <c r="BO133" i="3"/>
  <c r="Y141" i="3"/>
  <c r="X141" i="3" s="1"/>
  <c r="Y142" i="3"/>
  <c r="BO142" i="3" s="1"/>
  <c r="Y156" i="3"/>
  <c r="BO156" i="3" s="1"/>
  <c r="K187" i="3"/>
  <c r="Y162" i="3"/>
  <c r="BO162" i="3" s="1"/>
  <c r="BO37" i="3"/>
  <c r="BO39" i="3"/>
  <c r="BO41" i="3"/>
  <c r="Y21" i="3"/>
  <c r="X21" i="3" s="1"/>
  <c r="AC21" i="3" s="1"/>
  <c r="Y25" i="3"/>
  <c r="Y85" i="3"/>
  <c r="BO85" i="3" s="1"/>
  <c r="J126" i="3"/>
  <c r="K126" i="3" s="1"/>
  <c r="Y130" i="3"/>
  <c r="BO130" i="3" s="1"/>
  <c r="Y134" i="3"/>
  <c r="BO134" i="3" s="1"/>
  <c r="Y176" i="3"/>
  <c r="BO176" i="3" s="1"/>
  <c r="Y30" i="3"/>
  <c r="Y31" i="3"/>
  <c r="BO31" i="3" s="1"/>
  <c r="BO93" i="3"/>
  <c r="Y108" i="3"/>
  <c r="BO108" i="3" s="1"/>
  <c r="J112" i="3"/>
  <c r="K112" i="3" s="1"/>
  <c r="Y137" i="3"/>
  <c r="X137" i="3" s="1"/>
  <c r="AC137" i="3" s="1"/>
  <c r="Y145" i="3"/>
  <c r="BO145" i="3" s="1"/>
  <c r="Y146" i="3"/>
  <c r="X146" i="3" s="1"/>
  <c r="AC146" i="3" s="1"/>
  <c r="BO79" i="4"/>
  <c r="AC79" i="4"/>
  <c r="BO41" i="4"/>
  <c r="X41" i="4"/>
  <c r="AC41" i="4" s="1"/>
  <c r="BO167" i="4"/>
  <c r="X167" i="4"/>
  <c r="AC167" i="4" s="1"/>
  <c r="X39" i="4"/>
  <c r="AC39" i="4" s="1"/>
  <c r="BO107" i="4"/>
  <c r="BO14" i="4"/>
  <c r="Y21" i="4"/>
  <c r="X21" i="4" s="1"/>
  <c r="AC21" i="4" s="1"/>
  <c r="Y62" i="4"/>
  <c r="X62" i="4" s="1"/>
  <c r="AC62" i="4" s="1"/>
  <c r="BO88" i="4"/>
  <c r="J105" i="4"/>
  <c r="Y129" i="4"/>
  <c r="BO129" i="4" s="1"/>
  <c r="Y158" i="4"/>
  <c r="X158" i="4" s="1"/>
  <c r="AC158" i="4" s="1"/>
  <c r="Y161" i="4"/>
  <c r="X161" i="4" s="1"/>
  <c r="AC163" i="4"/>
  <c r="Y175" i="4"/>
  <c r="BO175" i="4" s="1"/>
  <c r="Y30" i="4"/>
  <c r="AC44" i="4"/>
  <c r="Y91" i="4"/>
  <c r="X91" i="4" s="1"/>
  <c r="AC91" i="4" s="1"/>
  <c r="Y108" i="4"/>
  <c r="BO108" i="4" s="1"/>
  <c r="AC114" i="4"/>
  <c r="Y141" i="4"/>
  <c r="X141" i="4" s="1"/>
  <c r="AC141" i="4" s="1"/>
  <c r="Y164" i="4"/>
  <c r="Y171" i="4"/>
  <c r="BO171" i="4" s="1"/>
  <c r="Y181" i="4"/>
  <c r="BO181" i="4" s="1"/>
  <c r="Y183" i="4"/>
  <c r="Y12" i="4"/>
  <c r="X12" i="4" s="1"/>
  <c r="AC12" i="4" s="1"/>
  <c r="Y22" i="4"/>
  <c r="X22" i="4" s="1"/>
  <c r="AC22" i="4" s="1"/>
  <c r="BO34" i="4"/>
  <c r="J70" i="4"/>
  <c r="Y127" i="4"/>
  <c r="X127" i="4" s="1"/>
  <c r="Y11" i="4"/>
  <c r="Y31" i="4"/>
  <c r="BO31" i="4" s="1"/>
  <c r="Y90" i="4"/>
  <c r="BO90" i="4" s="1"/>
  <c r="Y115" i="4"/>
  <c r="Y131" i="4"/>
  <c r="BO131" i="4" s="1"/>
  <c r="Y149" i="4"/>
  <c r="BO149" i="4" s="1"/>
  <c r="J154" i="4"/>
  <c r="K154" i="4" s="1"/>
  <c r="Y162" i="4"/>
  <c r="X162" i="4" s="1"/>
  <c r="AC162" i="4" s="1"/>
  <c r="Y56" i="4"/>
  <c r="BO56" i="4" s="1"/>
  <c r="Y82" i="4"/>
  <c r="Y89" i="4"/>
  <c r="X89" i="4" s="1"/>
  <c r="AC89" i="4" s="1"/>
  <c r="J92" i="4"/>
  <c r="Y103" i="4"/>
  <c r="Y119" i="4"/>
  <c r="BO119" i="4" s="1"/>
  <c r="Y142" i="4"/>
  <c r="BO142" i="4" s="1"/>
  <c r="Y151" i="4"/>
  <c r="Y159" i="4"/>
  <c r="X159" i="4" s="1"/>
  <c r="AC165" i="4"/>
  <c r="K182" i="4"/>
  <c r="AC184" i="4"/>
  <c r="X38" i="4"/>
  <c r="AC38" i="4" s="1"/>
  <c r="X42" i="4"/>
  <c r="AC42" i="4" s="1"/>
  <c r="BO42" i="8"/>
  <c r="X42" i="8"/>
  <c r="AC42" i="8" s="1"/>
  <c r="BO40" i="8"/>
  <c r="X40" i="8"/>
  <c r="AC40" i="8" s="1"/>
  <c r="BO38" i="8"/>
  <c r="X38" i="8"/>
  <c r="AC38" i="8" s="1"/>
  <c r="J18" i="8"/>
  <c r="Y88" i="8"/>
  <c r="X88" i="8" s="1"/>
  <c r="AC88" i="8" s="1"/>
  <c r="Y100" i="8"/>
  <c r="BO101" i="8"/>
  <c r="J112" i="8"/>
  <c r="K112" i="8" s="1"/>
  <c r="Y115" i="8"/>
  <c r="Y121" i="8"/>
  <c r="Y159" i="8"/>
  <c r="BO159" i="8" s="1"/>
  <c r="Y165" i="8"/>
  <c r="X165" i="8" s="1"/>
  <c r="AC165" i="8" s="1"/>
  <c r="BO166" i="8"/>
  <c r="Y12" i="8"/>
  <c r="X12" i="8" s="1"/>
  <c r="AC12" i="8" s="1"/>
  <c r="Y56" i="8"/>
  <c r="X56" i="8" s="1"/>
  <c r="AC56" i="8" s="1"/>
  <c r="BO62" i="8"/>
  <c r="J98" i="8"/>
  <c r="Y104" i="8"/>
  <c r="BO104" i="8" s="1"/>
  <c r="BO134" i="8"/>
  <c r="Y138" i="8"/>
  <c r="X138" i="8" s="1"/>
  <c r="K155" i="8"/>
  <c r="Y157" i="8"/>
  <c r="Y163" i="8"/>
  <c r="BO163" i="8" s="1"/>
  <c r="BO175" i="8"/>
  <c r="Y179" i="8"/>
  <c r="X179" i="8" s="1"/>
  <c r="AC179" i="8" s="1"/>
  <c r="BO37" i="8"/>
  <c r="BO39" i="8"/>
  <c r="BO41" i="8"/>
  <c r="Y94" i="8"/>
  <c r="X94" i="8" s="1"/>
  <c r="AC94" i="8" s="1"/>
  <c r="Y114" i="8"/>
  <c r="BO114" i="8" s="1"/>
  <c r="Y120" i="8"/>
  <c r="BO120" i="8" s="1"/>
  <c r="Y128" i="8"/>
  <c r="Y137" i="8"/>
  <c r="BO137" i="8" s="1"/>
  <c r="Y178" i="8"/>
  <c r="Y187" i="8"/>
  <c r="Y31" i="8"/>
  <c r="BO31" i="8" s="1"/>
  <c r="J70" i="8"/>
  <c r="Y84" i="8"/>
  <c r="X84" i="8" s="1"/>
  <c r="AC84" i="8" s="1"/>
  <c r="Y93" i="8"/>
  <c r="X93" i="8" s="1"/>
  <c r="AC93" i="8" s="1"/>
  <c r="Y102" i="8"/>
  <c r="BO103" i="8"/>
  <c r="Y131" i="8"/>
  <c r="BO131" i="8" s="1"/>
  <c r="Y132" i="8"/>
  <c r="Y155" i="8"/>
  <c r="BO156" i="8"/>
  <c r="Y161" i="8"/>
  <c r="BO162" i="8"/>
  <c r="Y167" i="8"/>
  <c r="BO167" i="8" s="1"/>
  <c r="Y169" i="8"/>
  <c r="X169" i="8" s="1"/>
  <c r="Y172" i="8"/>
  <c r="Y173" i="8"/>
  <c r="Y184" i="8"/>
  <c r="Y30" i="8"/>
  <c r="BO30" i="8" s="1"/>
  <c r="Y57" i="8"/>
  <c r="BO57" i="8" s="1"/>
  <c r="Y60" i="8"/>
  <c r="K77" i="8"/>
  <c r="Y79" i="8"/>
  <c r="BO79" i="8" s="1"/>
  <c r="Y107" i="8"/>
  <c r="X107" i="8" s="1"/>
  <c r="Y118" i="8"/>
  <c r="BO118" i="8" s="1"/>
  <c r="BO119" i="8"/>
  <c r="Y158" i="8"/>
  <c r="Y164" i="8"/>
  <c r="BO151" i="7"/>
  <c r="BO133" i="7"/>
  <c r="X133" i="7"/>
  <c r="AC133" i="7" s="1"/>
  <c r="BO40" i="7"/>
  <c r="X40" i="7"/>
  <c r="AC40" i="7" s="1"/>
  <c r="Y96" i="7"/>
  <c r="BO96" i="7" s="1"/>
  <c r="Y103" i="7"/>
  <c r="BO103" i="7" s="1"/>
  <c r="Y121" i="7"/>
  <c r="X121" i="7" s="1"/>
  <c r="AC121" i="7" s="1"/>
  <c r="BO122" i="7"/>
  <c r="Y150" i="7"/>
  <c r="X150" i="7" s="1"/>
  <c r="AC150" i="7" s="1"/>
  <c r="J154" i="7"/>
  <c r="K154" i="7" s="1"/>
  <c r="Y157" i="7"/>
  <c r="X157" i="7" s="1"/>
  <c r="AC157" i="7" s="1"/>
  <c r="Y158" i="7"/>
  <c r="X158" i="7" s="1"/>
  <c r="AC158" i="7" s="1"/>
  <c r="X163" i="7"/>
  <c r="K113" i="7"/>
  <c r="BO155" i="7"/>
  <c r="Y156" i="7"/>
  <c r="BO41" i="7"/>
  <c r="BO104" i="7"/>
  <c r="Y115" i="7"/>
  <c r="Y117" i="7"/>
  <c r="X117" i="7" s="1"/>
  <c r="AC117" i="7" s="1"/>
  <c r="Y125" i="7"/>
  <c r="BO125" i="7" s="1"/>
  <c r="BO135" i="7"/>
  <c r="Y162" i="7"/>
  <c r="BO162" i="7" s="1"/>
  <c r="Y183" i="7"/>
  <c r="K30" i="7"/>
  <c r="Y95" i="7"/>
  <c r="X95" i="7" s="1"/>
  <c r="AC95" i="7" s="1"/>
  <c r="Y113" i="7"/>
  <c r="BO116" i="7"/>
  <c r="K145" i="7"/>
  <c r="BO145" i="7" s="1"/>
  <c r="Y159" i="7"/>
  <c r="Y172" i="7"/>
  <c r="Y176" i="7"/>
  <c r="Y180" i="7"/>
  <c r="X180" i="7" s="1"/>
  <c r="AC180" i="7" s="1"/>
  <c r="K182" i="7"/>
  <c r="AC184" i="7"/>
  <c r="Y30" i="7"/>
  <c r="Y44" i="7"/>
  <c r="X44" i="7" s="1"/>
  <c r="AC44" i="7" s="1"/>
  <c r="J70" i="7"/>
  <c r="Y82" i="7"/>
  <c r="X82" i="7" s="1"/>
  <c r="AC82" i="7" s="1"/>
  <c r="Y85" i="7"/>
  <c r="X85" i="7" s="1"/>
  <c r="AC85" i="7" s="1"/>
  <c r="Y91" i="7"/>
  <c r="X91" i="7" s="1"/>
  <c r="AC91" i="7" s="1"/>
  <c r="Y100" i="7"/>
  <c r="BO100" i="7" s="1"/>
  <c r="Y108" i="7"/>
  <c r="BO108" i="7" s="1"/>
  <c r="Y120" i="7"/>
  <c r="Y123" i="7"/>
  <c r="X123" i="7" s="1"/>
  <c r="AC123" i="7" s="1"/>
  <c r="BO161" i="7"/>
  <c r="AC163" i="7"/>
  <c r="Y165" i="7"/>
  <c r="Y185" i="7"/>
  <c r="Y187" i="7"/>
  <c r="BO39" i="6"/>
  <c r="X39" i="6"/>
  <c r="AC39" i="6" s="1"/>
  <c r="X22" i="6"/>
  <c r="AC22" i="6" s="1"/>
  <c r="AC110" i="6"/>
  <c r="Y63" i="6"/>
  <c r="X63" i="6" s="1"/>
  <c r="AC63" i="6" s="1"/>
  <c r="Y94" i="6"/>
  <c r="BO94" i="6" s="1"/>
  <c r="Y95" i="6"/>
  <c r="X95" i="6" s="1"/>
  <c r="AC95" i="6" s="1"/>
  <c r="Y100" i="6"/>
  <c r="BO100" i="6" s="1"/>
  <c r="Y103" i="6"/>
  <c r="X103" i="6" s="1"/>
  <c r="AC103" i="6" s="1"/>
  <c r="J105" i="6"/>
  <c r="Y114" i="6"/>
  <c r="Y136" i="6"/>
  <c r="X136" i="6" s="1"/>
  <c r="AC136" i="6" s="1"/>
  <c r="Y141" i="6"/>
  <c r="BO141" i="6" s="1"/>
  <c r="Y147" i="6"/>
  <c r="X147" i="6" s="1"/>
  <c r="AC147" i="6" s="1"/>
  <c r="Y153" i="6"/>
  <c r="X153" i="6" s="1"/>
  <c r="AC153" i="6" s="1"/>
  <c r="Y162" i="6"/>
  <c r="X162" i="6" s="1"/>
  <c r="AC162" i="6" s="1"/>
  <c r="Y166" i="6"/>
  <c r="BO166" i="6" s="1"/>
  <c r="Y172" i="6"/>
  <c r="BO172" i="6" s="1"/>
  <c r="Y176" i="6"/>
  <c r="X176" i="6" s="1"/>
  <c r="AC176" i="6" s="1"/>
  <c r="Y180" i="6"/>
  <c r="BO180" i="6" s="1"/>
  <c r="K182" i="6"/>
  <c r="AC184" i="6"/>
  <c r="BO110" i="6"/>
  <c r="BO56" i="6"/>
  <c r="Y85" i="6"/>
  <c r="Y116" i="6"/>
  <c r="Y125" i="6"/>
  <c r="Y135" i="6"/>
  <c r="X135" i="6" s="1"/>
  <c r="AC135" i="6" s="1"/>
  <c r="Y139" i="6"/>
  <c r="X139" i="6" s="1"/>
  <c r="AC139" i="6" s="1"/>
  <c r="Y157" i="6"/>
  <c r="Y165" i="6"/>
  <c r="X165" i="6" s="1"/>
  <c r="AC165" i="6" s="1"/>
  <c r="Y58" i="6"/>
  <c r="X58" i="6" s="1"/>
  <c r="AC58" i="6" s="1"/>
  <c r="K87" i="6"/>
  <c r="Y102" i="6"/>
  <c r="X102" i="6" s="1"/>
  <c r="AC102" i="6" s="1"/>
  <c r="Y120" i="6"/>
  <c r="X120" i="6" s="1"/>
  <c r="AC120" i="6" s="1"/>
  <c r="Y123" i="6"/>
  <c r="Y130" i="6"/>
  <c r="BO130" i="6" s="1"/>
  <c r="J140" i="6"/>
  <c r="K140" i="6" s="1"/>
  <c r="J154" i="6"/>
  <c r="K154" i="6" s="1"/>
  <c r="Y156" i="6"/>
  <c r="X156" i="6" s="1"/>
  <c r="AC156" i="6" s="1"/>
  <c r="Y160" i="6"/>
  <c r="BO160" i="6" s="1"/>
  <c r="Y170" i="6"/>
  <c r="X170" i="6" s="1"/>
  <c r="AC170" i="6" s="1"/>
  <c r="Y174" i="6"/>
  <c r="X174" i="6" s="1"/>
  <c r="AC174" i="6" s="1"/>
  <c r="Y178" i="6"/>
  <c r="BO178" i="6" s="1"/>
  <c r="Y184" i="6"/>
  <c r="Y23" i="6"/>
  <c r="BO23" i="6" s="1"/>
  <c r="Y44" i="6"/>
  <c r="X44" i="6" s="1"/>
  <c r="AC44" i="6" s="1"/>
  <c r="Y101" i="6"/>
  <c r="X101" i="6" s="1"/>
  <c r="Y104" i="6"/>
  <c r="BO104" i="6" s="1"/>
  <c r="Y115" i="6"/>
  <c r="X115" i="6" s="1"/>
  <c r="AC115" i="6" s="1"/>
  <c r="Y134" i="6"/>
  <c r="X134" i="6" s="1"/>
  <c r="AC134" i="6" s="1"/>
  <c r="Y164" i="6"/>
  <c r="BO164" i="6" s="1"/>
  <c r="Y167" i="6"/>
  <c r="Y12" i="6"/>
  <c r="X12" i="6" s="1"/>
  <c r="AC12" i="6" s="1"/>
  <c r="Y31" i="6"/>
  <c r="X31" i="6" s="1"/>
  <c r="AC31" i="6" s="1"/>
  <c r="Y87" i="6"/>
  <c r="Y96" i="6"/>
  <c r="X96" i="6" s="1"/>
  <c r="AC96" i="6" s="1"/>
  <c r="Y122" i="6"/>
  <c r="X122" i="6" s="1"/>
  <c r="AC122" i="6" s="1"/>
  <c r="Y129" i="6"/>
  <c r="BO129" i="6" s="1"/>
  <c r="Y142" i="6"/>
  <c r="BO142" i="6" s="1"/>
  <c r="Y148" i="6"/>
  <c r="BO148" i="6" s="1"/>
  <c r="Y155" i="6"/>
  <c r="X155" i="6" s="1"/>
  <c r="Y159" i="6"/>
  <c r="X159" i="6" s="1"/>
  <c r="AC159" i="6" s="1"/>
  <c r="Y163" i="6"/>
  <c r="Y183" i="6"/>
  <c r="X42" i="5"/>
  <c r="AC42" i="5" s="1"/>
  <c r="BO40" i="5"/>
  <c r="X40" i="5"/>
  <c r="AC40" i="5" s="1"/>
  <c r="BO38" i="5"/>
  <c r="X38" i="5"/>
  <c r="AC38" i="5" s="1"/>
  <c r="AC39" i="5"/>
  <c r="BO41" i="5"/>
  <c r="Y60" i="5"/>
  <c r="X60" i="5" s="1"/>
  <c r="AC60" i="5" s="1"/>
  <c r="Y84" i="5"/>
  <c r="BO84" i="5" s="1"/>
  <c r="Y101" i="5"/>
  <c r="X101" i="5" s="1"/>
  <c r="AC101" i="5" s="1"/>
  <c r="Y104" i="5"/>
  <c r="BO104" i="5" s="1"/>
  <c r="Y103" i="5"/>
  <c r="X103" i="5" s="1"/>
  <c r="Y64" i="5"/>
  <c r="X64" i="5" s="1"/>
  <c r="AC64" i="5" s="1"/>
  <c r="Y96" i="5"/>
  <c r="X96" i="5" s="1"/>
  <c r="AC96" i="5" s="1"/>
  <c r="Y187" i="5"/>
  <c r="BO14" i="5"/>
  <c r="Y21" i="5"/>
  <c r="BO21" i="5" s="1"/>
  <c r="BO56" i="5"/>
  <c r="Y107" i="5"/>
  <c r="BO107" i="5" s="1"/>
  <c r="Y124" i="5"/>
  <c r="X124" i="5" s="1"/>
  <c r="AC124" i="5" s="1"/>
  <c r="Y150" i="5"/>
  <c r="X150" i="5" s="1"/>
  <c r="AC150" i="5" s="1"/>
  <c r="Y153" i="5"/>
  <c r="X153" i="5" s="1"/>
  <c r="AC153" i="5" s="1"/>
  <c r="Y163" i="5"/>
  <c r="X163" i="5" s="1"/>
  <c r="AC163" i="5" s="1"/>
  <c r="Y173" i="5"/>
  <c r="BO173" i="5" s="1"/>
  <c r="J18" i="5"/>
  <c r="J2" i="5" s="1"/>
  <c r="Y94" i="5"/>
  <c r="X94" i="5" s="1"/>
  <c r="AC94" i="5" s="1"/>
  <c r="Y97" i="5"/>
  <c r="X97" i="5" s="1"/>
  <c r="AC97" i="5" s="1"/>
  <c r="Y169" i="5"/>
  <c r="X169" i="5" s="1"/>
  <c r="AC169" i="5" s="1"/>
  <c r="Y175" i="5"/>
  <c r="BO175" i="5" s="1"/>
  <c r="Y181" i="5"/>
  <c r="X181" i="5" s="1"/>
  <c r="AC181" i="5" s="1"/>
  <c r="Y34" i="5"/>
  <c r="BO34" i="5" s="1"/>
  <c r="Y57" i="5"/>
  <c r="BO57" i="5" s="1"/>
  <c r="AC185" i="5"/>
  <c r="Y62" i="5"/>
  <c r="BO62" i="5" s="1"/>
  <c r="Y118" i="5"/>
  <c r="X118" i="5" s="1"/>
  <c r="AC118" i="5" s="1"/>
  <c r="Y119" i="5"/>
  <c r="X119" i="5" s="1"/>
  <c r="AC119" i="5" s="1"/>
  <c r="Y155" i="5"/>
  <c r="BO155" i="5" s="1"/>
  <c r="Y17" i="5"/>
  <c r="BO17" i="5" s="1"/>
  <c r="Y23" i="5"/>
  <c r="BO23" i="5" s="1"/>
  <c r="Y85" i="5"/>
  <c r="BO85" i="5" s="1"/>
  <c r="Y128" i="5"/>
  <c r="X128" i="5" s="1"/>
  <c r="AC128" i="5" s="1"/>
  <c r="Y134" i="5"/>
  <c r="BO134" i="5" s="1"/>
  <c r="Y174" i="5"/>
  <c r="BO174" i="5" s="1"/>
  <c r="Y179" i="5"/>
  <c r="X179" i="5" s="1"/>
  <c r="AC179" i="5" s="1"/>
  <c r="Y79" i="5"/>
  <c r="BO79" i="5" s="1"/>
  <c r="Y87" i="5"/>
  <c r="BO87" i="5" s="1"/>
  <c r="Y143" i="5"/>
  <c r="X143" i="5" s="1"/>
  <c r="AC143" i="5" s="1"/>
  <c r="Y12" i="5"/>
  <c r="X12" i="5" s="1"/>
  <c r="AC12" i="5" s="1"/>
  <c r="Y123" i="5"/>
  <c r="X123" i="5" s="1"/>
  <c r="AC123" i="5" s="1"/>
  <c r="J154" i="5"/>
  <c r="K154" i="5" s="1"/>
  <c r="Y89" i="5"/>
  <c r="X89" i="5" s="1"/>
  <c r="AC89" i="5" s="1"/>
  <c r="Y93" i="5"/>
  <c r="X93" i="5" s="1"/>
  <c r="Y102" i="5"/>
  <c r="X102" i="5" s="1"/>
  <c r="AC102" i="5" s="1"/>
  <c r="Y106" i="5"/>
  <c r="BO106" i="5" s="1"/>
  <c r="Y142" i="5"/>
  <c r="X142" i="5" s="1"/>
  <c r="Y63" i="5"/>
  <c r="BO63" i="5" s="1"/>
  <c r="Y88" i="5"/>
  <c r="BO88" i="5" s="1"/>
  <c r="Y91" i="5"/>
  <c r="BO91" i="5" s="1"/>
  <c r="Y109" i="5"/>
  <c r="X109" i="5" s="1"/>
  <c r="AC109" i="5" s="1"/>
  <c r="Y113" i="5"/>
  <c r="X113" i="5" s="1"/>
  <c r="Y117" i="5"/>
  <c r="X117" i="5" s="1"/>
  <c r="AC117" i="5" s="1"/>
  <c r="BO124" i="5"/>
  <c r="Y129" i="5"/>
  <c r="BO129" i="5" s="1"/>
  <c r="Y135" i="5"/>
  <c r="X135" i="5" s="1"/>
  <c r="AC135" i="5" s="1"/>
  <c r="Y141" i="5"/>
  <c r="X141" i="5" s="1"/>
  <c r="AC141" i="5" s="1"/>
  <c r="Y145" i="5"/>
  <c r="BO145" i="5" s="1"/>
  <c r="Y157" i="5"/>
  <c r="X157" i="5" s="1"/>
  <c r="AC157" i="5" s="1"/>
  <c r="Y164" i="5"/>
  <c r="BO164" i="5" s="1"/>
  <c r="K182" i="5"/>
  <c r="AC184" i="5"/>
  <c r="Y11" i="5"/>
  <c r="BO11" i="5" s="1"/>
  <c r="Y44" i="5"/>
  <c r="X44" i="5" s="1"/>
  <c r="AC44" i="5" s="1"/>
  <c r="J112" i="5"/>
  <c r="K112" i="5" s="1"/>
  <c r="Y121" i="5"/>
  <c r="BO121" i="5" s="1"/>
  <c r="Y131" i="5"/>
  <c r="X131" i="5" s="1"/>
  <c r="AC131" i="5" s="1"/>
  <c r="Y137" i="5"/>
  <c r="BO137" i="5" s="1"/>
  <c r="Y156" i="5"/>
  <c r="BO156" i="5" s="1"/>
  <c r="Y90" i="5"/>
  <c r="X90" i="5" s="1"/>
  <c r="AC90" i="5" s="1"/>
  <c r="Y95" i="5"/>
  <c r="BO95" i="5" s="1"/>
  <c r="K113" i="5"/>
  <c r="Y115" i="5"/>
  <c r="BO115" i="5" s="1"/>
  <c r="Y130" i="5"/>
  <c r="X130" i="5" s="1"/>
  <c r="AC130" i="5" s="1"/>
  <c r="Y136" i="5"/>
  <c r="X136" i="5" s="1"/>
  <c r="AC136" i="5" s="1"/>
  <c r="J140" i="5"/>
  <c r="K140" i="5" s="1"/>
  <c r="Y170" i="5"/>
  <c r="X170" i="5" s="1"/>
  <c r="AC170" i="5" s="1"/>
  <c r="Y184" i="5"/>
  <c r="Y110" i="5"/>
  <c r="BO110" i="5" s="1"/>
  <c r="Y127" i="5"/>
  <c r="X127" i="5" s="1"/>
  <c r="Y133" i="5"/>
  <c r="BO133" i="5" s="1"/>
  <c r="Y139" i="5"/>
  <c r="BO139" i="5" s="1"/>
  <c r="Y147" i="5"/>
  <c r="BO147" i="5" s="1"/>
  <c r="Y162" i="5"/>
  <c r="X162" i="5" s="1"/>
  <c r="AC162" i="5" s="1"/>
  <c r="Y86" i="5"/>
  <c r="BO86" i="5" s="1"/>
  <c r="Y125" i="5"/>
  <c r="X125" i="5" s="1"/>
  <c r="AC125" i="5" s="1"/>
  <c r="Y132" i="5"/>
  <c r="BO132" i="5" s="1"/>
  <c r="Y138" i="5"/>
  <c r="BO138" i="5" s="1"/>
  <c r="Y149" i="5"/>
  <c r="X149" i="5" s="1"/>
  <c r="AC149" i="5" s="1"/>
  <c r="Y167" i="5"/>
  <c r="X167" i="5" s="1"/>
  <c r="AC167" i="5" s="1"/>
  <c r="Y171" i="5"/>
  <c r="X171" i="5" s="1"/>
  <c r="AC171" i="5" s="1"/>
  <c r="Y177" i="5"/>
  <c r="BO177" i="5" s="1"/>
  <c r="Y178" i="5"/>
  <c r="X178" i="5" s="1"/>
  <c r="AC178" i="5" s="1"/>
  <c r="Y183" i="5"/>
  <c r="BP40" i="2"/>
  <c r="Y40" i="2"/>
  <c r="AD40" i="2" s="1"/>
  <c r="Z17" i="2"/>
  <c r="Y17" i="2" s="1"/>
  <c r="AD17" i="2" s="1"/>
  <c r="K18" i="2"/>
  <c r="L18" i="2" s="1"/>
  <c r="Z23" i="2"/>
  <c r="BP23" i="2" s="1"/>
  <c r="Y37" i="2"/>
  <c r="AD37" i="2" s="1"/>
  <c r="Y39" i="2"/>
  <c r="AD39" i="2" s="1"/>
  <c r="Y41" i="2"/>
  <c r="AD41" i="2" s="1"/>
  <c r="Z128" i="2"/>
  <c r="Y128" i="2" s="1"/>
  <c r="AD128" i="2" s="1"/>
  <c r="L30" i="2"/>
  <c r="Z169" i="2"/>
  <c r="Y169" i="2" s="1"/>
  <c r="AD169" i="2" s="1"/>
  <c r="Z181" i="2"/>
  <c r="BP181" i="2" s="1"/>
  <c r="BO163" i="4"/>
  <c r="BO141" i="4"/>
  <c r="Y143" i="4"/>
  <c r="Y156" i="4"/>
  <c r="BO156" i="4" s="1"/>
  <c r="Y153" i="4"/>
  <c r="BO153" i="4" s="1"/>
  <c r="Y160" i="4"/>
  <c r="BO160" i="4" s="1"/>
  <c r="AC161" i="4"/>
  <c r="Y174" i="4"/>
  <c r="X174" i="4" s="1"/>
  <c r="AC174" i="4" s="1"/>
  <c r="Y144" i="4"/>
  <c r="Y148" i="4"/>
  <c r="BO148" i="4" s="1"/>
  <c r="Y152" i="4"/>
  <c r="X152" i="4" s="1"/>
  <c r="AC152" i="4" s="1"/>
  <c r="AC157" i="4"/>
  <c r="Y180" i="4"/>
  <c r="X180" i="4" s="1"/>
  <c r="AC180" i="4" s="1"/>
  <c r="Y147" i="4"/>
  <c r="BO147" i="4" s="1"/>
  <c r="Y170" i="4"/>
  <c r="J140" i="4"/>
  <c r="K140" i="4" s="1"/>
  <c r="Y145" i="4"/>
  <c r="AC64" i="8"/>
  <c r="BO60" i="8"/>
  <c r="X60" i="8"/>
  <c r="AC60" i="8" s="1"/>
  <c r="X62" i="8"/>
  <c r="AC62" i="8" s="1"/>
  <c r="BO64" i="8"/>
  <c r="BO58" i="8"/>
  <c r="Y34" i="8"/>
  <c r="X34" i="8" s="1"/>
  <c r="AC34" i="8" s="1"/>
  <c r="X14" i="8"/>
  <c r="BO14" i="8"/>
  <c r="X17" i="8"/>
  <c r="AC17" i="8" s="1"/>
  <c r="BO17" i="8"/>
  <c r="AC44" i="8"/>
  <c r="BO11" i="8"/>
  <c r="X11" i="8"/>
  <c r="AC11" i="8" s="1"/>
  <c r="BO178" i="8"/>
  <c r="X178" i="8"/>
  <c r="AC178" i="8" s="1"/>
  <c r="X19" i="8"/>
  <c r="AC19" i="8" s="1"/>
  <c r="BO19" i="8"/>
  <c r="BO93" i="8"/>
  <c r="BO172" i="8"/>
  <c r="X172" i="8"/>
  <c r="AC172" i="8" s="1"/>
  <c r="X77" i="8"/>
  <c r="X79" i="8"/>
  <c r="AC79" i="8" s="1"/>
  <c r="BO87" i="8"/>
  <c r="BO88" i="8"/>
  <c r="BO130" i="8"/>
  <c r="X135" i="8"/>
  <c r="AC135" i="8" s="1"/>
  <c r="BO148" i="8"/>
  <c r="X148" i="8"/>
  <c r="AC148" i="8" s="1"/>
  <c r="BO149" i="8"/>
  <c r="X149" i="8"/>
  <c r="AC149" i="8" s="1"/>
  <c r="BO171" i="8"/>
  <c r="BO86" i="8"/>
  <c r="X86" i="8"/>
  <c r="AC86" i="8" s="1"/>
  <c r="AC130" i="8"/>
  <c r="BO133" i="8"/>
  <c r="X133" i="8"/>
  <c r="AC133" i="8" s="1"/>
  <c r="BO146" i="8"/>
  <c r="X146" i="8"/>
  <c r="AC146" i="8" s="1"/>
  <c r="AC171" i="8"/>
  <c r="BO22" i="8"/>
  <c r="BO23" i="8"/>
  <c r="BO25" i="8"/>
  <c r="BO27" i="8"/>
  <c r="BO56" i="8"/>
  <c r="AC58" i="8"/>
  <c r="Y63" i="8"/>
  <c r="BO84" i="8"/>
  <c r="BO94" i="8"/>
  <c r="AC96" i="8"/>
  <c r="AC101" i="8"/>
  <c r="AC103" i="8"/>
  <c r="BO110" i="8"/>
  <c r="X110" i="8"/>
  <c r="AC110" i="8" s="1"/>
  <c r="AC119" i="8"/>
  <c r="AC125" i="8"/>
  <c r="BO138" i="8"/>
  <c r="J140" i="8"/>
  <c r="K140" i="8" s="1"/>
  <c r="BO144" i="8"/>
  <c r="X144" i="8"/>
  <c r="AC144" i="8" s="1"/>
  <c r="Y145" i="8"/>
  <c r="AC156" i="8"/>
  <c r="AC162" i="8"/>
  <c r="K169" i="8"/>
  <c r="J168" i="8"/>
  <c r="K168" i="8" s="1"/>
  <c r="AC184" i="8"/>
  <c r="BO174" i="8"/>
  <c r="X174" i="8"/>
  <c r="AC174" i="8" s="1"/>
  <c r="Y85" i="8"/>
  <c r="J105" i="8"/>
  <c r="K107" i="8"/>
  <c r="BO108" i="8"/>
  <c r="BO109" i="8"/>
  <c r="X109" i="8"/>
  <c r="AC109" i="8" s="1"/>
  <c r="J126" i="8"/>
  <c r="K126" i="8" s="1"/>
  <c r="BO129" i="8"/>
  <c r="X129" i="8"/>
  <c r="AC129" i="8" s="1"/>
  <c r="AC138" i="8"/>
  <c r="BO143" i="8"/>
  <c r="BO170" i="8"/>
  <c r="X170" i="8"/>
  <c r="AC170" i="8" s="1"/>
  <c r="BO177" i="8"/>
  <c r="BO147" i="8"/>
  <c r="X147" i="8"/>
  <c r="AC147" i="8" s="1"/>
  <c r="BO91" i="8"/>
  <c r="X91" i="8"/>
  <c r="AC91" i="8" s="1"/>
  <c r="BO106" i="8"/>
  <c r="X106" i="8"/>
  <c r="AC106" i="8" s="1"/>
  <c r="BO124" i="8"/>
  <c r="X124" i="8"/>
  <c r="AC124" i="8" s="1"/>
  <c r="X127" i="8"/>
  <c r="BO139" i="8"/>
  <c r="X139" i="8"/>
  <c r="AC139" i="8" s="1"/>
  <c r="BO141" i="8"/>
  <c r="X141" i="8"/>
  <c r="AC141" i="8" s="1"/>
  <c r="BO152" i="8"/>
  <c r="X152" i="8"/>
  <c r="AC152" i="8" s="1"/>
  <c r="BO153" i="8"/>
  <c r="X153" i="8"/>
  <c r="AC153" i="8" s="1"/>
  <c r="BO180" i="8"/>
  <c r="BO82" i="8"/>
  <c r="X82" i="8"/>
  <c r="AC82" i="8" s="1"/>
  <c r="Y90" i="8"/>
  <c r="BO100" i="8"/>
  <c r="X100" i="8"/>
  <c r="AC100" i="8" s="1"/>
  <c r="BO102" i="8"/>
  <c r="X102" i="8"/>
  <c r="AC102" i="8" s="1"/>
  <c r="X104" i="8"/>
  <c r="AC104" i="8" s="1"/>
  <c r="BO122" i="8"/>
  <c r="X122" i="8"/>
  <c r="AC122" i="8" s="1"/>
  <c r="AC134" i="8"/>
  <c r="BO150" i="8"/>
  <c r="X150" i="8"/>
  <c r="AC150" i="8" s="1"/>
  <c r="Y151" i="8"/>
  <c r="X155" i="8"/>
  <c r="AC155" i="8" s="1"/>
  <c r="BO157" i="8"/>
  <c r="X157" i="8"/>
  <c r="AC157" i="8" s="1"/>
  <c r="BO161" i="8"/>
  <c r="X161" i="8"/>
  <c r="AC161" i="8" s="1"/>
  <c r="X167" i="8"/>
  <c r="AC167" i="8" s="1"/>
  <c r="K182" i="8"/>
  <c r="K127" i="8"/>
  <c r="BO127" i="8" s="1"/>
  <c r="K187" i="8"/>
  <c r="X187" i="8"/>
  <c r="BO63" i="7"/>
  <c r="X63" i="7"/>
  <c r="AC63" i="7" s="1"/>
  <c r="Y60" i="7"/>
  <c r="X60" i="7" s="1"/>
  <c r="AC60" i="7" s="1"/>
  <c r="Y57" i="7"/>
  <c r="BO57" i="7" s="1"/>
  <c r="Y34" i="7"/>
  <c r="BO34" i="7" s="1"/>
  <c r="J2" i="7"/>
  <c r="BO14" i="7"/>
  <c r="X14" i="7"/>
  <c r="X19" i="7"/>
  <c r="AC19" i="7" s="1"/>
  <c r="BO19" i="7"/>
  <c r="BO86" i="7"/>
  <c r="BO101" i="7"/>
  <c r="BO11" i="7"/>
  <c r="X11" i="7"/>
  <c r="AC11" i="7" s="1"/>
  <c r="X64" i="7"/>
  <c r="AC64" i="7" s="1"/>
  <c r="BO82" i="7"/>
  <c r="BO93" i="7"/>
  <c r="BO95" i="7"/>
  <c r="X128" i="7"/>
  <c r="AC128" i="7" s="1"/>
  <c r="BO138" i="7"/>
  <c r="X138" i="7"/>
  <c r="AC138" i="7" s="1"/>
  <c r="X22" i="7"/>
  <c r="AC22" i="7" s="1"/>
  <c r="X23" i="7"/>
  <c r="AC23" i="7" s="1"/>
  <c r="X25" i="7"/>
  <c r="AC25" i="7" s="1"/>
  <c r="X27" i="7"/>
  <c r="AC27" i="7" s="1"/>
  <c r="X62" i="7"/>
  <c r="AC62" i="7" s="1"/>
  <c r="X79" i="7"/>
  <c r="AC79" i="7" s="1"/>
  <c r="Y87" i="7"/>
  <c r="X90" i="7"/>
  <c r="AC90" i="7" s="1"/>
  <c r="X104" i="7"/>
  <c r="AC104" i="7" s="1"/>
  <c r="J105" i="7"/>
  <c r="X113" i="7"/>
  <c r="AC113" i="7" s="1"/>
  <c r="AC114" i="7"/>
  <c r="Y118" i="7"/>
  <c r="X119" i="7"/>
  <c r="AC119" i="7" s="1"/>
  <c r="Y124" i="7"/>
  <c r="X125" i="7"/>
  <c r="AC125" i="7" s="1"/>
  <c r="J126" i="7"/>
  <c r="K126" i="7" s="1"/>
  <c r="K127" i="7"/>
  <c r="AC135" i="7"/>
  <c r="X155" i="7"/>
  <c r="AC155" i="7" s="1"/>
  <c r="BO160" i="7"/>
  <c r="BO169" i="7"/>
  <c r="X169" i="7"/>
  <c r="AC169" i="7" s="1"/>
  <c r="BO173" i="7"/>
  <c r="X173" i="7"/>
  <c r="AC173" i="7" s="1"/>
  <c r="BO177" i="7"/>
  <c r="BO181" i="7"/>
  <c r="X181" i="7"/>
  <c r="AC181" i="7" s="1"/>
  <c r="BO130" i="7"/>
  <c r="X130" i="7"/>
  <c r="AC130" i="7" s="1"/>
  <c r="BO134" i="7"/>
  <c r="X134" i="7"/>
  <c r="AC134" i="7" s="1"/>
  <c r="BO156" i="7"/>
  <c r="X156" i="7"/>
  <c r="AC156" i="7" s="1"/>
  <c r="J186" i="7"/>
  <c r="X187" i="7"/>
  <c r="K187" i="7"/>
  <c r="BO187" i="7" s="1"/>
  <c r="J92" i="7"/>
  <c r="BO106" i="7"/>
  <c r="X106" i="7"/>
  <c r="AC106" i="7" s="1"/>
  <c r="BO148" i="7"/>
  <c r="X148" i="7"/>
  <c r="AC148" i="7" s="1"/>
  <c r="X166" i="7"/>
  <c r="AC166" i="7" s="1"/>
  <c r="BO171" i="7"/>
  <c r="X171" i="7"/>
  <c r="AC171" i="7" s="1"/>
  <c r="BO175" i="7"/>
  <c r="X175" i="7"/>
  <c r="AC175" i="7" s="1"/>
  <c r="AC116" i="7"/>
  <c r="BO149" i="7"/>
  <c r="AC161" i="7"/>
  <c r="BO109" i="7"/>
  <c r="X109" i="7"/>
  <c r="AC109" i="7" s="1"/>
  <c r="X141" i="7"/>
  <c r="AC141" i="7" s="1"/>
  <c r="X145" i="7"/>
  <c r="AC145" i="7" s="1"/>
  <c r="BO172" i="7"/>
  <c r="X172" i="7"/>
  <c r="AC172" i="7" s="1"/>
  <c r="BO176" i="7"/>
  <c r="X176" i="7"/>
  <c r="AC176" i="7" s="1"/>
  <c r="BO152" i="7"/>
  <c r="X152" i="7"/>
  <c r="AC152" i="7" s="1"/>
  <c r="X170" i="7"/>
  <c r="AC170" i="7" s="1"/>
  <c r="BO94" i="7"/>
  <c r="X94" i="7"/>
  <c r="AC94" i="7" s="1"/>
  <c r="J98" i="7"/>
  <c r="AC122" i="7"/>
  <c r="BO132" i="7"/>
  <c r="BO136" i="7"/>
  <c r="X136" i="7"/>
  <c r="AC136" i="7" s="1"/>
  <c r="BO150" i="7"/>
  <c r="Y77" i="7"/>
  <c r="Y89" i="7"/>
  <c r="Y110" i="7"/>
  <c r="Y142" i="7"/>
  <c r="Y144" i="7"/>
  <c r="X147" i="7"/>
  <c r="AC147" i="7" s="1"/>
  <c r="X149" i="7"/>
  <c r="AC149" i="7" s="1"/>
  <c r="X151" i="7"/>
  <c r="AC151" i="7" s="1"/>
  <c r="J168" i="7"/>
  <c r="K168" i="7" s="1"/>
  <c r="Y62" i="6"/>
  <c r="BO62" i="6" s="1"/>
  <c r="Y60" i="6"/>
  <c r="BO60" i="6" s="1"/>
  <c r="Y21" i="6"/>
  <c r="BO21" i="6" s="1"/>
  <c r="Y25" i="6"/>
  <c r="BO25" i="6" s="1"/>
  <c r="X27" i="6"/>
  <c r="AC27" i="6" s="1"/>
  <c r="X19" i="6"/>
  <c r="AC19" i="6" s="1"/>
  <c r="BO19" i="6"/>
  <c r="BO34" i="6"/>
  <c r="X34" i="6"/>
  <c r="AC34" i="6" s="1"/>
  <c r="X133" i="6"/>
  <c r="AC133" i="6" s="1"/>
  <c r="BO30" i="6"/>
  <c r="X30" i="6"/>
  <c r="K101" i="6"/>
  <c r="J98" i="6"/>
  <c r="BO91" i="6"/>
  <c r="X91" i="6"/>
  <c r="AC91" i="6" s="1"/>
  <c r="J18" i="6"/>
  <c r="X97" i="6"/>
  <c r="AC97" i="6" s="1"/>
  <c r="AC30" i="6"/>
  <c r="Y11" i="6"/>
  <c r="X14" i="6"/>
  <c r="BO14" i="6"/>
  <c r="BO128" i="6"/>
  <c r="X128" i="6"/>
  <c r="AC128" i="6" s="1"/>
  <c r="J29" i="6"/>
  <c r="K29" i="6" s="1"/>
  <c r="BO29" i="6" s="1"/>
  <c r="X56" i="6"/>
  <c r="AC56" i="6" s="1"/>
  <c r="BO84" i="6"/>
  <c r="Y77" i="6"/>
  <c r="J92" i="6"/>
  <c r="Y119" i="6"/>
  <c r="J126" i="6"/>
  <c r="K126" i="6" s="1"/>
  <c r="K127" i="6"/>
  <c r="X143" i="6"/>
  <c r="AC143" i="6" s="1"/>
  <c r="BO159" i="6"/>
  <c r="BO165" i="6"/>
  <c r="X177" i="6"/>
  <c r="AC177" i="6" s="1"/>
  <c r="AC118" i="6"/>
  <c r="BO118" i="6"/>
  <c r="BO132" i="6"/>
  <c r="X132" i="6"/>
  <c r="AC132" i="6" s="1"/>
  <c r="BO138" i="6"/>
  <c r="X138" i="6"/>
  <c r="AC138" i="6" s="1"/>
  <c r="J186" i="6"/>
  <c r="X187" i="6"/>
  <c r="K187" i="6"/>
  <c r="Y86" i="6"/>
  <c r="Y89" i="6"/>
  <c r="Y106" i="6"/>
  <c r="Y109" i="6"/>
  <c r="X137" i="6"/>
  <c r="AC137" i="6" s="1"/>
  <c r="BO139" i="6"/>
  <c r="BO149" i="6"/>
  <c r="X166" i="6"/>
  <c r="AC166" i="6" s="1"/>
  <c r="BO176" i="6"/>
  <c r="K113" i="6"/>
  <c r="J112" i="6"/>
  <c r="K112" i="6" s="1"/>
  <c r="K155" i="6"/>
  <c r="J168" i="6"/>
  <c r="K168" i="6" s="1"/>
  <c r="Y31" i="5"/>
  <c r="BO31" i="5" s="1"/>
  <c r="K30" i="5"/>
  <c r="Y144" i="5"/>
  <c r="X144" i="5" s="1"/>
  <c r="AC144" i="5" s="1"/>
  <c r="Y151" i="5"/>
  <c r="BO151" i="5" s="1"/>
  <c r="Y159" i="5"/>
  <c r="X159" i="5" s="1"/>
  <c r="AC159" i="5" s="1"/>
  <c r="Y160" i="5"/>
  <c r="X160" i="5" s="1"/>
  <c r="AC160" i="5" s="1"/>
  <c r="Y158" i="5"/>
  <c r="BO158" i="5" s="1"/>
  <c r="Y148" i="5"/>
  <c r="BO148" i="5" s="1"/>
  <c r="Y161" i="5"/>
  <c r="Y172" i="5"/>
  <c r="BO172" i="5" s="1"/>
  <c r="Y176" i="5"/>
  <c r="X176" i="5" s="1"/>
  <c r="AC176" i="5" s="1"/>
  <c r="Y180" i="5"/>
  <c r="X180" i="5" s="1"/>
  <c r="AC180" i="5" s="1"/>
  <c r="Y152" i="5"/>
  <c r="BO152" i="5" s="1"/>
  <c r="Y165" i="5"/>
  <c r="Y166" i="5"/>
  <c r="BO166" i="5" s="1"/>
  <c r="X86" i="5"/>
  <c r="AC86" i="5" s="1"/>
  <c r="BO90" i="5"/>
  <c r="X19" i="5"/>
  <c r="BO19" i="5"/>
  <c r="AC103" i="5"/>
  <c r="X139" i="5"/>
  <c r="AC139" i="5" s="1"/>
  <c r="X79" i="5"/>
  <c r="AC79" i="5" s="1"/>
  <c r="AC19" i="5"/>
  <c r="X134" i="5"/>
  <c r="AC134" i="5" s="1"/>
  <c r="X15" i="5"/>
  <c r="AC15" i="5" s="1"/>
  <c r="X25" i="5"/>
  <c r="AC25" i="5" s="1"/>
  <c r="X27" i="5"/>
  <c r="AC27" i="5" s="1"/>
  <c r="K93" i="5"/>
  <c r="J92" i="5"/>
  <c r="Y114" i="5"/>
  <c r="X115" i="5"/>
  <c r="AC115" i="5" s="1"/>
  <c r="Y120" i="5"/>
  <c r="BO150" i="5"/>
  <c r="BO178" i="5"/>
  <c r="X14" i="5"/>
  <c r="J70" i="5"/>
  <c r="Y82" i="5"/>
  <c r="Y100" i="5"/>
  <c r="Y108" i="5"/>
  <c r="Y116" i="5"/>
  <c r="Y122" i="5"/>
  <c r="K142" i="5"/>
  <c r="J186" i="5"/>
  <c r="X187" i="5"/>
  <c r="K187" i="5"/>
  <c r="BO103" i="5"/>
  <c r="J126" i="5"/>
  <c r="K126" i="5" s="1"/>
  <c r="K127" i="5"/>
  <c r="X145" i="5"/>
  <c r="AC145" i="5" s="1"/>
  <c r="Y77" i="5"/>
  <c r="J98" i="5"/>
  <c r="J105" i="5"/>
  <c r="Y146" i="5"/>
  <c r="BO153" i="5"/>
  <c r="J168" i="5"/>
  <c r="K168" i="5" s="1"/>
  <c r="AC64" i="4"/>
  <c r="BO63" i="4"/>
  <c r="BO58" i="4"/>
  <c r="AC34" i="4"/>
  <c r="X27" i="4"/>
  <c r="AC27" i="4" s="1"/>
  <c r="Y25" i="4"/>
  <c r="X25" i="4" s="1"/>
  <c r="AC25" i="4" s="1"/>
  <c r="J2" i="4"/>
  <c r="K18" i="4"/>
  <c r="BO57" i="4"/>
  <c r="BO11" i="4"/>
  <c r="X11" i="4"/>
  <c r="AC11" i="4" s="1"/>
  <c r="X15" i="4"/>
  <c r="AC15" i="4" s="1"/>
  <c r="BO15" i="4"/>
  <c r="X30" i="4"/>
  <c r="X23" i="4"/>
  <c r="AC23" i="4" s="1"/>
  <c r="X60" i="4"/>
  <c r="AC60" i="4" s="1"/>
  <c r="BO60" i="4"/>
  <c r="X17" i="4"/>
  <c r="AC17" i="4" s="1"/>
  <c r="BO17" i="4"/>
  <c r="BO135" i="4"/>
  <c r="AC102" i="4"/>
  <c r="K127" i="4"/>
  <c r="X14" i="4"/>
  <c r="X58" i="4"/>
  <c r="AC58" i="4" s="1"/>
  <c r="BO64" i="4"/>
  <c r="X88" i="4"/>
  <c r="AC88" i="4" s="1"/>
  <c r="Y93" i="4"/>
  <c r="Y101" i="4"/>
  <c r="X118" i="4"/>
  <c r="AC118" i="4" s="1"/>
  <c r="Y139" i="4"/>
  <c r="X149" i="4"/>
  <c r="AC149" i="4" s="1"/>
  <c r="Y176" i="4"/>
  <c r="Y184" i="4"/>
  <c r="BO87" i="4"/>
  <c r="X87" i="4"/>
  <c r="AC87" i="4" s="1"/>
  <c r="BO130" i="4"/>
  <c r="X130" i="4"/>
  <c r="AC130" i="4" s="1"/>
  <c r="BO138" i="4"/>
  <c r="X138" i="4"/>
  <c r="AC138" i="4" s="1"/>
  <c r="BO172" i="4"/>
  <c r="X172" i="4"/>
  <c r="AC172" i="4" s="1"/>
  <c r="K19" i="4"/>
  <c r="AC107" i="4"/>
  <c r="BO128" i="4"/>
  <c r="X128" i="4"/>
  <c r="AC128" i="4" s="1"/>
  <c r="BO152" i="4"/>
  <c r="K170" i="4"/>
  <c r="BO170" i="4" s="1"/>
  <c r="J168" i="4"/>
  <c r="K168" i="4" s="1"/>
  <c r="BO179" i="4"/>
  <c r="J186" i="4"/>
  <c r="X187" i="4"/>
  <c r="K187" i="4"/>
  <c r="Y77" i="4"/>
  <c r="J98" i="4"/>
  <c r="K113" i="4"/>
  <c r="J112" i="4"/>
  <c r="K112" i="4" s="1"/>
  <c r="Y117" i="4"/>
  <c r="AC122" i="4"/>
  <c r="Y137" i="4"/>
  <c r="BO151" i="4"/>
  <c r="X151" i="4"/>
  <c r="AC151" i="4" s="1"/>
  <c r="AC159" i="4"/>
  <c r="BO159" i="4"/>
  <c r="Y178" i="4"/>
  <c r="Y187" i="4"/>
  <c r="BO84" i="4"/>
  <c r="BO104" i="4"/>
  <c r="K30" i="4"/>
  <c r="BO30" i="4" s="1"/>
  <c r="BO146" i="4"/>
  <c r="X146" i="4"/>
  <c r="AC146" i="4" s="1"/>
  <c r="BO82" i="4"/>
  <c r="X82" i="4"/>
  <c r="AC82" i="4" s="1"/>
  <c r="BO106" i="4"/>
  <c r="X106" i="4"/>
  <c r="AC106" i="4" s="1"/>
  <c r="BO115" i="4"/>
  <c r="X115" i="4"/>
  <c r="AC115" i="4" s="1"/>
  <c r="BO120" i="4"/>
  <c r="BO132" i="4"/>
  <c r="X132" i="4"/>
  <c r="AC132" i="4" s="1"/>
  <c r="BO144" i="4"/>
  <c r="X144" i="4"/>
  <c r="AC144" i="4" s="1"/>
  <c r="BO150" i="4"/>
  <c r="X150" i="4"/>
  <c r="AC150" i="4" s="1"/>
  <c r="BO157" i="4"/>
  <c r="BO164" i="4"/>
  <c r="X164" i="4"/>
  <c r="AC164" i="4" s="1"/>
  <c r="BO166" i="4"/>
  <c r="X166" i="4"/>
  <c r="AC166" i="4" s="1"/>
  <c r="BO169" i="4"/>
  <c r="X169" i="4"/>
  <c r="AC169" i="4" s="1"/>
  <c r="X170" i="4"/>
  <c r="X173" i="4"/>
  <c r="AC173" i="4" s="1"/>
  <c r="BO89" i="4"/>
  <c r="X134" i="4"/>
  <c r="AC134" i="4" s="1"/>
  <c r="BO143" i="4"/>
  <c r="X143" i="4"/>
  <c r="AC143" i="4" s="1"/>
  <c r="BO102" i="4"/>
  <c r="BO161" i="4"/>
  <c r="K93" i="4"/>
  <c r="Y95" i="4"/>
  <c r="Y97" i="4"/>
  <c r="BO103" i="4"/>
  <c r="X103" i="4"/>
  <c r="AC103" i="4" s="1"/>
  <c r="BO110" i="4"/>
  <c r="X110" i="4"/>
  <c r="AC110" i="4" s="1"/>
  <c r="X113" i="4"/>
  <c r="Y123" i="4"/>
  <c r="BO145" i="4"/>
  <c r="X145" i="4"/>
  <c r="AC145" i="4" s="1"/>
  <c r="X160" i="4"/>
  <c r="AC160" i="4" s="1"/>
  <c r="K100" i="4"/>
  <c r="K155" i="4"/>
  <c r="Y155" i="3"/>
  <c r="BO155" i="3" s="1"/>
  <c r="Y161" i="3"/>
  <c r="BO161" i="3" s="1"/>
  <c r="Y167" i="3"/>
  <c r="BO167" i="3" s="1"/>
  <c r="Y178" i="3"/>
  <c r="Y159" i="3"/>
  <c r="BO159" i="3" s="1"/>
  <c r="Y165" i="3"/>
  <c r="X165" i="3" s="1"/>
  <c r="AC165" i="3" s="1"/>
  <c r="Y174" i="3"/>
  <c r="BO164" i="3"/>
  <c r="J168" i="3"/>
  <c r="K168" i="3" s="1"/>
  <c r="BO172" i="3"/>
  <c r="BO166" i="3"/>
  <c r="Y144" i="3"/>
  <c r="X144" i="3" s="1"/>
  <c r="AC144" i="3" s="1"/>
  <c r="J154" i="3"/>
  <c r="K154" i="3" s="1"/>
  <c r="Y157" i="3"/>
  <c r="X157" i="3" s="1"/>
  <c r="AC157" i="3" s="1"/>
  <c r="Y163" i="3"/>
  <c r="BO163" i="3" s="1"/>
  <c r="K169" i="3"/>
  <c r="Y170" i="3"/>
  <c r="Y180" i="3"/>
  <c r="Y63" i="3"/>
  <c r="X63" i="3" s="1"/>
  <c r="AC63" i="3" s="1"/>
  <c r="Y34" i="3"/>
  <c r="BO34" i="3" s="1"/>
  <c r="Y57" i="3"/>
  <c r="BO57" i="3" s="1"/>
  <c r="X15" i="3"/>
  <c r="AC15" i="3" s="1"/>
  <c r="BO63" i="3"/>
  <c r="X25" i="3"/>
  <c r="AC25" i="3" s="1"/>
  <c r="BO25" i="3"/>
  <c r="AC17" i="3"/>
  <c r="X57" i="3"/>
  <c r="AC57" i="3" s="1"/>
  <c r="AC44" i="3"/>
  <c r="AC56" i="3"/>
  <c r="BO62" i="3"/>
  <c r="BO19" i="3"/>
  <c r="X19" i="3"/>
  <c r="AC19" i="3" s="1"/>
  <c r="AC12" i="3"/>
  <c r="X14" i="3"/>
  <c r="BO14" i="3"/>
  <c r="BO23" i="3"/>
  <c r="X58" i="3"/>
  <c r="AC58" i="3" s="1"/>
  <c r="BO58" i="3"/>
  <c r="Y77" i="3"/>
  <c r="Y84" i="3"/>
  <c r="BO86" i="3"/>
  <c r="X86" i="3"/>
  <c r="AC86" i="3" s="1"/>
  <c r="BO124" i="3"/>
  <c r="BO128" i="3"/>
  <c r="X128" i="3"/>
  <c r="AC128" i="3" s="1"/>
  <c r="BO143" i="3"/>
  <c r="X143" i="3"/>
  <c r="AC143" i="3" s="1"/>
  <c r="BO147" i="3"/>
  <c r="X147" i="3"/>
  <c r="AC147" i="3" s="1"/>
  <c r="Y148" i="3"/>
  <c r="Y152" i="3"/>
  <c r="BO27" i="3"/>
  <c r="Y91" i="3"/>
  <c r="Y106" i="3"/>
  <c r="BO109" i="3"/>
  <c r="X109" i="3"/>
  <c r="AC109" i="3" s="1"/>
  <c r="BO122" i="3"/>
  <c r="X122" i="3"/>
  <c r="AC122" i="3" s="1"/>
  <c r="BO136" i="3"/>
  <c r="X136" i="3"/>
  <c r="AC136" i="3" s="1"/>
  <c r="BO139" i="3"/>
  <c r="BO158" i="3"/>
  <c r="BO17" i="3"/>
  <c r="BO56" i="3"/>
  <c r="BO90" i="3"/>
  <c r="X90" i="3"/>
  <c r="AC90" i="3" s="1"/>
  <c r="BO104" i="3"/>
  <c r="X104" i="3"/>
  <c r="AC104" i="3" s="1"/>
  <c r="X134" i="3"/>
  <c r="AC134" i="3" s="1"/>
  <c r="AC139" i="3"/>
  <c r="J140" i="3"/>
  <c r="K140" i="3" s="1"/>
  <c r="Y171" i="3"/>
  <c r="Y173" i="3"/>
  <c r="Y175" i="3"/>
  <c r="Y177" i="3"/>
  <c r="Y179" i="3"/>
  <c r="Y181" i="3"/>
  <c r="Y185" i="3"/>
  <c r="X31" i="3"/>
  <c r="AC31" i="3" s="1"/>
  <c r="BO82" i="3"/>
  <c r="X82" i="3"/>
  <c r="AC82" i="3" s="1"/>
  <c r="AC95" i="3"/>
  <c r="AC97" i="3"/>
  <c r="BO118" i="3"/>
  <c r="X118" i="3"/>
  <c r="AC118" i="3" s="1"/>
  <c r="BO132" i="3"/>
  <c r="BO149" i="3"/>
  <c r="X149" i="3"/>
  <c r="AC149" i="3" s="1"/>
  <c r="Y150" i="3"/>
  <c r="BO153" i="3"/>
  <c r="X153" i="3"/>
  <c r="AC153" i="3" s="1"/>
  <c r="X155" i="3"/>
  <c r="AC155" i="3" s="1"/>
  <c r="Y169" i="3"/>
  <c r="BO79" i="3"/>
  <c r="X79" i="3"/>
  <c r="AC79" i="3" s="1"/>
  <c r="BO88" i="3"/>
  <c r="X88" i="3"/>
  <c r="AC88" i="3" s="1"/>
  <c r="AC93" i="3"/>
  <c r="X100" i="3"/>
  <c r="X107" i="3"/>
  <c r="AC107" i="3" s="1"/>
  <c r="AC135" i="3"/>
  <c r="BO165" i="3"/>
  <c r="K77" i="3"/>
  <c r="J70" i="3"/>
  <c r="Y87" i="3"/>
  <c r="Y96" i="3"/>
  <c r="K106" i="3"/>
  <c r="J105" i="3"/>
  <c r="AC133" i="3"/>
  <c r="Y138" i="3"/>
  <c r="AC183" i="3"/>
  <c r="J92" i="3"/>
  <c r="K100" i="3"/>
  <c r="K186" i="3"/>
  <c r="K141" i="3"/>
  <c r="K182" i="3"/>
  <c r="K127" i="3"/>
  <c r="X101" i="3"/>
  <c r="AC101" i="3" s="1"/>
  <c r="X103" i="3"/>
  <c r="AC103" i="3" s="1"/>
  <c r="X115" i="3"/>
  <c r="AC115" i="3" s="1"/>
  <c r="X123" i="3"/>
  <c r="AC123" i="3" s="1"/>
  <c r="X158" i="3"/>
  <c r="AC158" i="3" s="1"/>
  <c r="X162" i="3"/>
  <c r="AC162" i="3" s="1"/>
  <c r="X164" i="3"/>
  <c r="AC164" i="3" s="1"/>
  <c r="X166" i="3"/>
  <c r="AC166" i="3" s="1"/>
  <c r="Z57" i="2"/>
  <c r="Y57" i="2" s="1"/>
  <c r="AD57" i="2" s="1"/>
  <c r="Z58" i="2"/>
  <c r="BP58" i="2" s="1"/>
  <c r="Z91" i="2"/>
  <c r="BP91" i="2" s="1"/>
  <c r="L182" i="2"/>
  <c r="Z62" i="2"/>
  <c r="Y62" i="2" s="1"/>
  <c r="AD62" i="2" s="1"/>
  <c r="Z136" i="2"/>
  <c r="BP136" i="2" s="1"/>
  <c r="Z138" i="2"/>
  <c r="BP138" i="2" s="1"/>
  <c r="Z161" i="2"/>
  <c r="Y161" i="2" s="1"/>
  <c r="AD161" i="2" s="1"/>
  <c r="Z56" i="2"/>
  <c r="Y56" i="2" s="1"/>
  <c r="AD56" i="2" s="1"/>
  <c r="Z63" i="2"/>
  <c r="Y63" i="2" s="1"/>
  <c r="AD63" i="2" s="1"/>
  <c r="Z134" i="2"/>
  <c r="Y134" i="2" s="1"/>
  <c r="AD134" i="2" s="1"/>
  <c r="Z177" i="2"/>
  <c r="Y177" i="2" s="1"/>
  <c r="AD177" i="2" s="1"/>
  <c r="AD184" i="2"/>
  <c r="Z12" i="2"/>
  <c r="Y12" i="2" s="1"/>
  <c r="AD12" i="2" s="1"/>
  <c r="Z15" i="2"/>
  <c r="BP15" i="2" s="1"/>
  <c r="Z120" i="2"/>
  <c r="Y120" i="2" s="1"/>
  <c r="AD120" i="2" s="1"/>
  <c r="Z25" i="2"/>
  <c r="Y25" i="2" s="1"/>
  <c r="AD25" i="2" s="1"/>
  <c r="Z44" i="2"/>
  <c r="Y44" i="2" s="1"/>
  <c r="AD44" i="2" s="1"/>
  <c r="Z77" i="2"/>
  <c r="Z84" i="2"/>
  <c r="BP84" i="2" s="1"/>
  <c r="Z103" i="2"/>
  <c r="Y103" i="2" s="1"/>
  <c r="AD103" i="2" s="1"/>
  <c r="Z107" i="2"/>
  <c r="BP107" i="2" s="1"/>
  <c r="Z144" i="2"/>
  <c r="BP144" i="2" s="1"/>
  <c r="K140" i="2"/>
  <c r="L140" i="2" s="1"/>
  <c r="Z114" i="2"/>
  <c r="Y114" i="2" s="1"/>
  <c r="AD114" i="2" s="1"/>
  <c r="Z11" i="2"/>
  <c r="BP11" i="2" s="1"/>
  <c r="Z34" i="2"/>
  <c r="Y34" i="2" s="1"/>
  <c r="AD34" i="2" s="1"/>
  <c r="Z94" i="2"/>
  <c r="Y94" i="2" s="1"/>
  <c r="AD94" i="2" s="1"/>
  <c r="Z95" i="2"/>
  <c r="Y95" i="2" s="1"/>
  <c r="AD95" i="2" s="1"/>
  <c r="Z116" i="2"/>
  <c r="Y116" i="2" s="1"/>
  <c r="AD116" i="2" s="1"/>
  <c r="Z122" i="2"/>
  <c r="Y122" i="2" s="1"/>
  <c r="AD122" i="2" s="1"/>
  <c r="Z150" i="2"/>
  <c r="Y150" i="2" s="1"/>
  <c r="Z157" i="2"/>
  <c r="Y157" i="2" s="1"/>
  <c r="AD185" i="2"/>
  <c r="Z110" i="2"/>
  <c r="Y110" i="2" s="1"/>
  <c r="AD110" i="2" s="1"/>
  <c r="Z124" i="2"/>
  <c r="BP124" i="2" s="1"/>
  <c r="Z173" i="2"/>
  <c r="Y173" i="2" s="1"/>
  <c r="AD173" i="2" s="1"/>
  <c r="Z93" i="2"/>
  <c r="Y93" i="2" s="1"/>
  <c r="Z30" i="2"/>
  <c r="Y30" i="2" s="1"/>
  <c r="AD30" i="2" s="1"/>
  <c r="Z64" i="2"/>
  <c r="BP64" i="2" s="1"/>
  <c r="Z88" i="2"/>
  <c r="Y88" i="2" s="1"/>
  <c r="AD88" i="2" s="1"/>
  <c r="Z96" i="2"/>
  <c r="Y96" i="2" s="1"/>
  <c r="AD96" i="2" s="1"/>
  <c r="Z97" i="2"/>
  <c r="BP97" i="2" s="1"/>
  <c r="Z132" i="2"/>
  <c r="Y132" i="2" s="1"/>
  <c r="AD132" i="2" s="1"/>
  <c r="Z149" i="2"/>
  <c r="BP149" i="2" s="1"/>
  <c r="Z179" i="2"/>
  <c r="BP179" i="2" s="1"/>
  <c r="AD183" i="2"/>
  <c r="Z22" i="2"/>
  <c r="Y22" i="2" s="1"/>
  <c r="BP19" i="2"/>
  <c r="Y19" i="2"/>
  <c r="AD19" i="2" s="1"/>
  <c r="AD27" i="2"/>
  <c r="Z79" i="2"/>
  <c r="BP79" i="2" s="1"/>
  <c r="Z85" i="2"/>
  <c r="BP85" i="2" s="1"/>
  <c r="Z89" i="2"/>
  <c r="BP89" i="2" s="1"/>
  <c r="Z101" i="2"/>
  <c r="Y101" i="2" s="1"/>
  <c r="AD101" i="2" s="1"/>
  <c r="Z108" i="2"/>
  <c r="BP108" i="2" s="1"/>
  <c r="Z119" i="2"/>
  <c r="BP119" i="2" s="1"/>
  <c r="K154" i="2"/>
  <c r="L154" i="2" s="1"/>
  <c r="Z163" i="2"/>
  <c r="Y163" i="2" s="1"/>
  <c r="AD163" i="2" s="1"/>
  <c r="Z171" i="2"/>
  <c r="Y171" i="2" s="1"/>
  <c r="AD171" i="2" s="1"/>
  <c r="Z172" i="2"/>
  <c r="Y172" i="2" s="1"/>
  <c r="AD172" i="2" s="1"/>
  <c r="Z87" i="2"/>
  <c r="BP87" i="2" s="1"/>
  <c r="Z100" i="2"/>
  <c r="BP100" i="2" s="1"/>
  <c r="Z106" i="2"/>
  <c r="BP106" i="2" s="1"/>
  <c r="Z118" i="2"/>
  <c r="Z121" i="2"/>
  <c r="BP121" i="2" s="1"/>
  <c r="Z125" i="2"/>
  <c r="BP125" i="2" s="1"/>
  <c r="Z127" i="2"/>
  <c r="Y127" i="2" s="1"/>
  <c r="Z131" i="2"/>
  <c r="BP131" i="2" s="1"/>
  <c r="Z135" i="2"/>
  <c r="BP135" i="2" s="1"/>
  <c r="Z139" i="2"/>
  <c r="BP139" i="2" s="1"/>
  <c r="Z143" i="2"/>
  <c r="BP143" i="2" s="1"/>
  <c r="L150" i="2"/>
  <c r="Z60" i="2"/>
  <c r="BP60" i="2" s="1"/>
  <c r="Z86" i="2"/>
  <c r="BP86" i="2" s="1"/>
  <c r="Z104" i="2"/>
  <c r="Z113" i="2"/>
  <c r="Y113" i="2" s="1"/>
  <c r="AD113" i="2" s="1"/>
  <c r="Z117" i="2"/>
  <c r="Y117" i="2" s="1"/>
  <c r="AD117" i="2" s="1"/>
  <c r="Z142" i="2"/>
  <c r="BP142" i="2" s="1"/>
  <c r="Z183" i="2"/>
  <c r="Z158" i="2"/>
  <c r="Y158" i="2" s="1"/>
  <c r="AD158" i="2" s="1"/>
  <c r="Z180" i="2"/>
  <c r="BP180" i="2" s="1"/>
  <c r="Z31" i="2"/>
  <c r="BP31" i="2" s="1"/>
  <c r="Z82" i="2"/>
  <c r="BP82" i="2" s="1"/>
  <c r="Z90" i="2"/>
  <c r="BP90" i="2" s="1"/>
  <c r="K98" i="2"/>
  <c r="Z102" i="2"/>
  <c r="K105" i="2"/>
  <c r="Z109" i="2"/>
  <c r="BP109" i="2" s="1"/>
  <c r="Z115" i="2"/>
  <c r="BP115" i="2" s="1"/>
  <c r="Z129" i="2"/>
  <c r="Y129" i="2" s="1"/>
  <c r="AD129" i="2" s="1"/>
  <c r="Z133" i="2"/>
  <c r="Y133" i="2" s="1"/>
  <c r="AD133" i="2" s="1"/>
  <c r="Z137" i="2"/>
  <c r="Y137" i="2" s="1"/>
  <c r="AD137" i="2" s="1"/>
  <c r="Z148" i="2"/>
  <c r="BP148" i="2" s="1"/>
  <c r="Z167" i="2"/>
  <c r="BP167" i="2" s="1"/>
  <c r="Z175" i="2"/>
  <c r="BP175" i="2" s="1"/>
  <c r="Z185" i="2"/>
  <c r="Z187" i="2"/>
  <c r="Z170" i="2"/>
  <c r="BP170" i="2" s="1"/>
  <c r="Z141" i="2"/>
  <c r="BP141" i="2" s="1"/>
  <c r="Z147" i="2"/>
  <c r="BP147" i="2" s="1"/>
  <c r="Z153" i="2"/>
  <c r="BP153" i="2" s="1"/>
  <c r="Z155" i="2"/>
  <c r="BP155" i="2" s="1"/>
  <c r="Z156" i="2"/>
  <c r="Y156" i="2" s="1"/>
  <c r="AD156" i="2" s="1"/>
  <c r="Z162" i="2"/>
  <c r="Y162" i="2" s="1"/>
  <c r="AD162" i="2" s="1"/>
  <c r="Z174" i="2"/>
  <c r="Y174" i="2" s="1"/>
  <c r="AD174" i="2" s="1"/>
  <c r="Z146" i="2"/>
  <c r="BP146" i="2" s="1"/>
  <c r="Z152" i="2"/>
  <c r="Y152" i="2" s="1"/>
  <c r="AD152" i="2" s="1"/>
  <c r="Z159" i="2"/>
  <c r="Z176" i="2"/>
  <c r="BP176" i="2" s="1"/>
  <c r="Z164" i="2"/>
  <c r="BP164" i="2" s="1"/>
  <c r="Z178" i="2"/>
  <c r="Y178" i="2" s="1"/>
  <c r="AD178" i="2" s="1"/>
  <c r="Z145" i="2"/>
  <c r="Y145" i="2" s="1"/>
  <c r="AD145" i="2" s="1"/>
  <c r="Z151" i="2"/>
  <c r="Y151" i="2" s="1"/>
  <c r="AD151" i="2" s="1"/>
  <c r="Z160" i="2"/>
  <c r="BP160" i="2" s="1"/>
  <c r="Z165" i="2"/>
  <c r="Z166" i="2"/>
  <c r="Y166" i="2" s="1"/>
  <c r="AD166" i="2" s="1"/>
  <c r="BP14" i="2"/>
  <c r="Y14" i="2"/>
  <c r="BP34" i="2"/>
  <c r="BP27" i="2"/>
  <c r="Y23" i="2"/>
  <c r="AD23" i="2" s="1"/>
  <c r="L93" i="2"/>
  <c r="K92" i="2"/>
  <c r="BP130" i="2"/>
  <c r="Y130" i="2"/>
  <c r="AD130" i="2" s="1"/>
  <c r="BP169" i="2"/>
  <c r="Y181" i="2"/>
  <c r="AD181" i="2" s="1"/>
  <c r="Z184" i="2"/>
  <c r="Y148" i="2"/>
  <c r="AD148" i="2" s="1"/>
  <c r="K186" i="2"/>
  <c r="Y187" i="2"/>
  <c r="L187" i="2"/>
  <c r="L77" i="2"/>
  <c r="Y108" i="2"/>
  <c r="AD108" i="2" s="1"/>
  <c r="Z123" i="2"/>
  <c r="BP128" i="2"/>
  <c r="Y179" i="2"/>
  <c r="AD179" i="2" s="1"/>
  <c r="K126" i="2"/>
  <c r="L126" i="2" s="1"/>
  <c r="L127" i="2"/>
  <c r="AD157" i="2"/>
  <c r="BP96" i="2"/>
  <c r="K112" i="2"/>
  <c r="L112" i="2" s="1"/>
  <c r="K168" i="2"/>
  <c r="L168" i="2" s="1"/>
  <c r="M24" i="1"/>
  <c r="M82" i="1"/>
  <c r="L118" i="1"/>
  <c r="L125" i="1"/>
  <c r="L112" i="1"/>
  <c r="L90" i="1"/>
  <c r="L81" i="1" s="1"/>
  <c r="L28" i="1"/>
  <c r="L25" i="1"/>
  <c r="M25" i="1" s="1"/>
  <c r="L8" i="1"/>
  <c r="L66" i="1"/>
  <c r="M66" i="1" s="1"/>
  <c r="L215" i="1"/>
  <c r="L132" i="1"/>
  <c r="M132" i="1" s="1"/>
  <c r="L146" i="1"/>
  <c r="M146" i="1" s="1"/>
  <c r="L160" i="1"/>
  <c r="M160" i="1" s="1"/>
  <c r="L174" i="1"/>
  <c r="M174" i="1" s="1"/>
  <c r="L188" i="1"/>
  <c r="M188" i="1" s="1"/>
  <c r="M212" i="1"/>
  <c r="M214" i="1"/>
  <c r="M215" i="1"/>
  <c r="M72" i="1"/>
  <c r="BO58" i="7" l="1"/>
  <c r="X89" i="8"/>
  <c r="AC89" i="8" s="1"/>
  <c r="BO30" i="3"/>
  <c r="BP63" i="2"/>
  <c r="BO113" i="3"/>
  <c r="X102" i="3"/>
  <c r="AC102" i="3" s="1"/>
  <c r="BO119" i="3"/>
  <c r="BO94" i="3"/>
  <c r="BO174" i="4"/>
  <c r="BO133" i="4"/>
  <c r="BO173" i="6"/>
  <c r="BO143" i="7"/>
  <c r="BO180" i="7"/>
  <c r="BO164" i="7"/>
  <c r="BO179" i="7"/>
  <c r="BO157" i="7"/>
  <c r="AC127" i="7"/>
  <c r="BO116" i="8"/>
  <c r="BO15" i="8"/>
  <c r="BO125" i="8"/>
  <c r="BO146" i="3"/>
  <c r="X124" i="6"/>
  <c r="AC124" i="6" s="1"/>
  <c r="X97" i="8"/>
  <c r="AC97" i="8" s="1"/>
  <c r="BO167" i="7"/>
  <c r="X117" i="3"/>
  <c r="AC117" i="3" s="1"/>
  <c r="X89" i="3"/>
  <c r="AC89" i="3" s="1"/>
  <c r="BO131" i="3"/>
  <c r="J2" i="3"/>
  <c r="X147" i="4"/>
  <c r="AC147" i="4" s="1"/>
  <c r="X136" i="4"/>
  <c r="AC136" i="4" s="1"/>
  <c r="X125" i="4"/>
  <c r="AC125" i="4" s="1"/>
  <c r="X175" i="4"/>
  <c r="AC175" i="4" s="1"/>
  <c r="BO22" i="4"/>
  <c r="K18" i="5"/>
  <c r="X175" i="6"/>
  <c r="AC175" i="6" s="1"/>
  <c r="X141" i="6"/>
  <c r="AC141" i="6" s="1"/>
  <c r="X153" i="7"/>
  <c r="AC153" i="7" s="1"/>
  <c r="X103" i="7"/>
  <c r="AC103" i="7" s="1"/>
  <c r="BO165" i="8"/>
  <c r="X95" i="8"/>
  <c r="AC95" i="8" s="1"/>
  <c r="BO142" i="8"/>
  <c r="X30" i="8"/>
  <c r="AC30" i="8" s="1"/>
  <c r="BO96" i="8"/>
  <c r="BO160" i="8"/>
  <c r="X116" i="3"/>
  <c r="AC116" i="3" s="1"/>
  <c r="BO158" i="7"/>
  <c r="X107" i="7"/>
  <c r="AC107" i="7" s="1"/>
  <c r="X118" i="8"/>
  <c r="AC118" i="8" s="1"/>
  <c r="BO107" i="6"/>
  <c r="X88" i="7"/>
  <c r="AC88" i="7" s="1"/>
  <c r="X22" i="3"/>
  <c r="AC22" i="3" s="1"/>
  <c r="BO174" i="6"/>
  <c r="BO85" i="7"/>
  <c r="BO136" i="8"/>
  <c r="BO21" i="8"/>
  <c r="X57" i="8"/>
  <c r="AC57" i="8" s="1"/>
  <c r="BO30" i="7"/>
  <c r="X139" i="7"/>
  <c r="AC139" i="7" s="1"/>
  <c r="BO159" i="5"/>
  <c r="BO77" i="8"/>
  <c r="Y180" i="2"/>
  <c r="AD180" i="2" s="1"/>
  <c r="BP157" i="2"/>
  <c r="X159" i="3"/>
  <c r="AC159" i="3" s="1"/>
  <c r="Y141" i="2"/>
  <c r="AD141" i="2" s="1"/>
  <c r="Y149" i="2"/>
  <c r="AD149" i="2" s="1"/>
  <c r="BO179" i="5"/>
  <c r="X38" i="3"/>
  <c r="AC38" i="3" s="1"/>
  <c r="X130" i="3"/>
  <c r="AC130" i="3" s="1"/>
  <c r="BO129" i="3"/>
  <c r="X177" i="4"/>
  <c r="AC177" i="4" s="1"/>
  <c r="X158" i="5"/>
  <c r="AC158" i="5" s="1"/>
  <c r="BO94" i="5"/>
  <c r="BO96" i="5"/>
  <c r="BO58" i="5"/>
  <c r="BO147" i="6"/>
  <c r="X100" i="6"/>
  <c r="AC100" i="6" s="1"/>
  <c r="BO88" i="6"/>
  <c r="X56" i="7"/>
  <c r="AC56" i="7" s="1"/>
  <c r="X40" i="4"/>
  <c r="AC40" i="4" s="1"/>
  <c r="BO109" i="4"/>
  <c r="X117" i="8"/>
  <c r="AC117" i="8" s="1"/>
  <c r="BO117" i="8"/>
  <c r="X156" i="3"/>
  <c r="AC156" i="3" s="1"/>
  <c r="X64" i="3"/>
  <c r="AC64" i="3" s="1"/>
  <c r="BO114" i="4"/>
  <c r="BO124" i="4"/>
  <c r="X96" i="4"/>
  <c r="AC96" i="4" s="1"/>
  <c r="BO180" i="4"/>
  <c r="X17" i="5"/>
  <c r="AC17" i="5" s="1"/>
  <c r="X145" i="6"/>
  <c r="AC145" i="6" s="1"/>
  <c r="X179" i="6"/>
  <c r="AC179" i="6" s="1"/>
  <c r="X162" i="7"/>
  <c r="AC162" i="7" s="1"/>
  <c r="X84" i="7"/>
  <c r="AC84" i="7" s="1"/>
  <c r="X176" i="8"/>
  <c r="AC176" i="8" s="1"/>
  <c r="BO39" i="7"/>
  <c r="BO113" i="8"/>
  <c r="BO181" i="8"/>
  <c r="X110" i="3"/>
  <c r="AC110" i="3" s="1"/>
  <c r="X11" i="3"/>
  <c r="AC11" i="3" s="1"/>
  <c r="BP173" i="2"/>
  <c r="X125" i="3"/>
  <c r="AC125" i="3" s="1"/>
  <c r="X167" i="3"/>
  <c r="AC167" i="3" s="1"/>
  <c r="X108" i="3"/>
  <c r="AC108" i="3" s="1"/>
  <c r="X108" i="4"/>
  <c r="AC108" i="4" s="1"/>
  <c r="X131" i="4"/>
  <c r="AC131" i="4" s="1"/>
  <c r="BO127" i="4"/>
  <c r="X169" i="6"/>
  <c r="AC169" i="6" s="1"/>
  <c r="BO64" i="6"/>
  <c r="BO17" i="6"/>
  <c r="X174" i="7"/>
  <c r="AC174" i="7" s="1"/>
  <c r="X120" i="8"/>
  <c r="AC120" i="8" s="1"/>
  <c r="X114" i="8"/>
  <c r="AC114" i="8" s="1"/>
  <c r="BO179" i="8"/>
  <c r="X131" i="8"/>
  <c r="AC131" i="8" s="1"/>
  <c r="X31" i="8"/>
  <c r="AC31" i="8" s="1"/>
  <c r="X17" i="7"/>
  <c r="AC17" i="7" s="1"/>
  <c r="X42" i="3"/>
  <c r="AC42" i="3" s="1"/>
  <c r="BO165" i="4"/>
  <c r="X121" i="3"/>
  <c r="AC121" i="3" s="1"/>
  <c r="BP174" i="2"/>
  <c r="X160" i="3"/>
  <c r="AC160" i="3" s="1"/>
  <c r="X34" i="3"/>
  <c r="AC34" i="3" s="1"/>
  <c r="AC100" i="4"/>
  <c r="X95" i="5"/>
  <c r="AC95" i="5" s="1"/>
  <c r="BO30" i="5"/>
  <c r="BO93" i="6"/>
  <c r="BO97" i="7"/>
  <c r="X37" i="4"/>
  <c r="AC37" i="4" s="1"/>
  <c r="AC187" i="3"/>
  <c r="X123" i="8"/>
  <c r="AC123" i="8" s="1"/>
  <c r="BO123" i="8"/>
  <c r="BO137" i="3"/>
  <c r="X85" i="3"/>
  <c r="AC85" i="3" s="1"/>
  <c r="BO144" i="3"/>
  <c r="X151" i="3"/>
  <c r="AC151" i="3" s="1"/>
  <c r="BO60" i="3"/>
  <c r="BO187" i="3"/>
  <c r="BO135" i="3"/>
  <c r="BO157" i="3"/>
  <c r="BO21" i="3"/>
  <c r="X176" i="3"/>
  <c r="AC176" i="3" s="1"/>
  <c r="BO158" i="4"/>
  <c r="BO91" i="4"/>
  <c r="BO62" i="4"/>
  <c r="BO116" i="4"/>
  <c r="X121" i="4"/>
  <c r="AC121" i="4" s="1"/>
  <c r="BO162" i="4"/>
  <c r="X142" i="4"/>
  <c r="AC142" i="4" s="1"/>
  <c r="X56" i="4"/>
  <c r="AC56" i="4" s="1"/>
  <c r="X94" i="4"/>
  <c r="AC94" i="4" s="1"/>
  <c r="X129" i="4"/>
  <c r="AC129" i="4" s="1"/>
  <c r="X171" i="4"/>
  <c r="AC171" i="4" s="1"/>
  <c r="X181" i="4"/>
  <c r="AC181" i="4" s="1"/>
  <c r="BO25" i="4"/>
  <c r="X119" i="4"/>
  <c r="AC119" i="4" s="1"/>
  <c r="X90" i="4"/>
  <c r="AC90" i="4" s="1"/>
  <c r="X163" i="8"/>
  <c r="AC163" i="8" s="1"/>
  <c r="BO155" i="8"/>
  <c r="AC107" i="8"/>
  <c r="J35" i="8"/>
  <c r="BO146" i="7"/>
  <c r="BO127" i="7"/>
  <c r="BO129" i="7"/>
  <c r="BO42" i="7"/>
  <c r="BO102" i="7"/>
  <c r="BO178" i="7"/>
  <c r="X21" i="7"/>
  <c r="AC21" i="7" s="1"/>
  <c r="BO91" i="7"/>
  <c r="X38" i="7"/>
  <c r="AC38" i="7" s="1"/>
  <c r="X131" i="7"/>
  <c r="AC131" i="7" s="1"/>
  <c r="X15" i="7"/>
  <c r="AC15" i="7" s="1"/>
  <c r="X34" i="7"/>
  <c r="AC34" i="7" s="1"/>
  <c r="BO121" i="7"/>
  <c r="X100" i="7"/>
  <c r="AC100" i="7" s="1"/>
  <c r="BO31" i="7"/>
  <c r="BO150" i="6"/>
  <c r="BO15" i="6"/>
  <c r="X144" i="6"/>
  <c r="AC144" i="6" s="1"/>
  <c r="X41" i="6"/>
  <c r="AC41" i="6" s="1"/>
  <c r="X146" i="6"/>
  <c r="AC146" i="6" s="1"/>
  <c r="X180" i="6"/>
  <c r="AC180" i="6" s="1"/>
  <c r="BO38" i="6"/>
  <c r="X91" i="5"/>
  <c r="AC91" i="5" s="1"/>
  <c r="X110" i="5"/>
  <c r="AC110" i="5" s="1"/>
  <c r="X87" i="5"/>
  <c r="AC87" i="5" s="1"/>
  <c r="X62" i="5"/>
  <c r="AC62" i="5" s="1"/>
  <c r="X137" i="5"/>
  <c r="AC137" i="5" s="1"/>
  <c r="BO101" i="5"/>
  <c r="BO37" i="5"/>
  <c r="BO135" i="5"/>
  <c r="BO131" i="5"/>
  <c r="BO167" i="5"/>
  <c r="BO169" i="5"/>
  <c r="BO97" i="5"/>
  <c r="Y42" i="2"/>
  <c r="AD42" i="2" s="1"/>
  <c r="BP25" i="2"/>
  <c r="BP103" i="2"/>
  <c r="BP129" i="2"/>
  <c r="Y91" i="2"/>
  <c r="AD91" i="2" s="1"/>
  <c r="Y109" i="2"/>
  <c r="AD109" i="2" s="1"/>
  <c r="Y107" i="2"/>
  <c r="AD107" i="2" s="1"/>
  <c r="BP94" i="2"/>
  <c r="Y64" i="2"/>
  <c r="AD64" i="2" s="1"/>
  <c r="BP30" i="2"/>
  <c r="BP134" i="2"/>
  <c r="BP120" i="2"/>
  <c r="BP62" i="2"/>
  <c r="L7" i="1"/>
  <c r="X148" i="6"/>
  <c r="AC148" i="6" s="1"/>
  <c r="BO187" i="6"/>
  <c r="BO181" i="6"/>
  <c r="X104" i="6"/>
  <c r="AC104" i="6" s="1"/>
  <c r="X82" i="6"/>
  <c r="AC82" i="6" s="1"/>
  <c r="BO117" i="6"/>
  <c r="BO31" i="6"/>
  <c r="BO134" i="6"/>
  <c r="BO162" i="6"/>
  <c r="BO96" i="6"/>
  <c r="BO171" i="6"/>
  <c r="BO151" i="6"/>
  <c r="BO135" i="6"/>
  <c r="BO156" i="6"/>
  <c r="X142" i="6"/>
  <c r="AC142" i="6" s="1"/>
  <c r="X108" i="6"/>
  <c r="AC108" i="6" s="1"/>
  <c r="X37" i="6"/>
  <c r="AC37" i="6" s="1"/>
  <c r="X178" i="6"/>
  <c r="AC178" i="6" s="1"/>
  <c r="BO131" i="6"/>
  <c r="BO95" i="6"/>
  <c r="BO57" i="6"/>
  <c r="BO158" i="6"/>
  <c r="BO90" i="6"/>
  <c r="BO79" i="6"/>
  <c r="X42" i="6"/>
  <c r="AC42" i="6" s="1"/>
  <c r="BO161" i="6"/>
  <c r="X152" i="6"/>
  <c r="AC152" i="6" s="1"/>
  <c r="BO63" i="6"/>
  <c r="X40" i="6"/>
  <c r="AC40" i="6" s="1"/>
  <c r="BO136" i="6"/>
  <c r="X172" i="6"/>
  <c r="AC172" i="6" s="1"/>
  <c r="X164" i="6"/>
  <c r="AC164" i="6" s="1"/>
  <c r="BO122" i="6"/>
  <c r="X160" i="6"/>
  <c r="AC160" i="6" s="1"/>
  <c r="BO121" i="6"/>
  <c r="X94" i="6"/>
  <c r="AC94" i="6" s="1"/>
  <c r="BO120" i="6"/>
  <c r="X62" i="6"/>
  <c r="AC62" i="6" s="1"/>
  <c r="AC127" i="6"/>
  <c r="X60" i="6"/>
  <c r="AC60" i="6" s="1"/>
  <c r="BO58" i="6"/>
  <c r="X34" i="5"/>
  <c r="AC34" i="5" s="1"/>
  <c r="X107" i="5"/>
  <c r="AC107" i="5" s="1"/>
  <c r="X138" i="5"/>
  <c r="AC138" i="5" s="1"/>
  <c r="BO176" i="5"/>
  <c r="BO157" i="5"/>
  <c r="BO142" i="5"/>
  <c r="X155" i="5"/>
  <c r="AC155" i="5" s="1"/>
  <c r="X22" i="5"/>
  <c r="AC22" i="5" s="1"/>
  <c r="BO144" i="5"/>
  <c r="BO136" i="5"/>
  <c r="BO163" i="5"/>
  <c r="BP57" i="2"/>
  <c r="Y144" i="2"/>
  <c r="AD144" i="2" s="1"/>
  <c r="Y21" i="2"/>
  <c r="AD21" i="2" s="1"/>
  <c r="BP145" i="2"/>
  <c r="BP172" i="2"/>
  <c r="BP88" i="2"/>
  <c r="Y147" i="2"/>
  <c r="AD147" i="2" s="1"/>
  <c r="BP116" i="2"/>
  <c r="Y38" i="2"/>
  <c r="AD38" i="2" s="1"/>
  <c r="BP162" i="2"/>
  <c r="Y60" i="2"/>
  <c r="AD60" i="2" s="1"/>
  <c r="BP17" i="2"/>
  <c r="BP158" i="2"/>
  <c r="Y131" i="2"/>
  <c r="AD131" i="2" s="1"/>
  <c r="Y87" i="2"/>
  <c r="AD87" i="2" s="1"/>
  <c r="Y58" i="2"/>
  <c r="AD58" i="2" s="1"/>
  <c r="X57" i="5"/>
  <c r="AC57" i="5" s="1"/>
  <c r="BO64" i="5"/>
  <c r="BO60" i="5"/>
  <c r="X30" i="3"/>
  <c r="AC30" i="3" s="1"/>
  <c r="X114" i="3"/>
  <c r="AC114" i="3" s="1"/>
  <c r="X120" i="3"/>
  <c r="AC120" i="3" s="1"/>
  <c r="X142" i="3"/>
  <c r="AC142" i="3" s="1"/>
  <c r="X145" i="3"/>
  <c r="AC145" i="3" s="1"/>
  <c r="X163" i="3"/>
  <c r="AC163" i="3" s="1"/>
  <c r="BO21" i="4"/>
  <c r="AC30" i="4"/>
  <c r="X148" i="4"/>
  <c r="AC148" i="4" s="1"/>
  <c r="X31" i="4"/>
  <c r="AC31" i="4" s="1"/>
  <c r="AC77" i="8"/>
  <c r="X158" i="8"/>
  <c r="AC158" i="8" s="1"/>
  <c r="BO158" i="8"/>
  <c r="BO173" i="8"/>
  <c r="X173" i="8"/>
  <c r="AC173" i="8" s="1"/>
  <c r="BO128" i="8"/>
  <c r="X128" i="8"/>
  <c r="AC128" i="8" s="1"/>
  <c r="X121" i="8"/>
  <c r="AC121" i="8" s="1"/>
  <c r="BO121" i="8"/>
  <c r="K18" i="8"/>
  <c r="J2" i="8"/>
  <c r="X159" i="8"/>
  <c r="AC159" i="8" s="1"/>
  <c r="BO132" i="8"/>
  <c r="X132" i="8"/>
  <c r="AC132" i="8" s="1"/>
  <c r="X115" i="8"/>
  <c r="AC115" i="8" s="1"/>
  <c r="BO115" i="8"/>
  <c r="X137" i="8"/>
  <c r="AC137" i="8" s="1"/>
  <c r="X164" i="8"/>
  <c r="AC164" i="8" s="1"/>
  <c r="BO164" i="8"/>
  <c r="J35" i="7"/>
  <c r="J188" i="7" s="1"/>
  <c r="K188" i="7" s="1"/>
  <c r="X30" i="7"/>
  <c r="AC30" i="7" s="1"/>
  <c r="X96" i="7"/>
  <c r="AC96" i="7" s="1"/>
  <c r="BO159" i="7"/>
  <c r="X159" i="7"/>
  <c r="AC159" i="7" s="1"/>
  <c r="BO117" i="7"/>
  <c r="X108" i="7"/>
  <c r="AC108" i="7" s="1"/>
  <c r="BO165" i="7"/>
  <c r="X165" i="7"/>
  <c r="AC165" i="7" s="1"/>
  <c r="BO115" i="7"/>
  <c r="X115" i="7"/>
  <c r="AC115" i="7" s="1"/>
  <c r="BO120" i="7"/>
  <c r="X120" i="7"/>
  <c r="AC120" i="7" s="1"/>
  <c r="BO113" i="7"/>
  <c r="BO123" i="7"/>
  <c r="BO157" i="6"/>
  <c r="X157" i="6"/>
  <c r="AC157" i="6" s="1"/>
  <c r="BO153" i="6"/>
  <c r="BO170" i="6"/>
  <c r="BO103" i="6"/>
  <c r="X130" i="6"/>
  <c r="AC130" i="6" s="1"/>
  <c r="X25" i="6"/>
  <c r="AC25" i="6" s="1"/>
  <c r="X21" i="6"/>
  <c r="AC21" i="6" s="1"/>
  <c r="BO87" i="6"/>
  <c r="X87" i="6"/>
  <c r="AC87" i="6" s="1"/>
  <c r="X116" i="6"/>
  <c r="AC116" i="6" s="1"/>
  <c r="BO116" i="6"/>
  <c r="BO114" i="6"/>
  <c r="X114" i="6"/>
  <c r="AC114" i="6" s="1"/>
  <c r="BO115" i="6"/>
  <c r="X23" i="6"/>
  <c r="AC23" i="6" s="1"/>
  <c r="X167" i="6"/>
  <c r="AC167" i="6" s="1"/>
  <c r="BO167" i="6"/>
  <c r="X85" i="6"/>
  <c r="AC85" i="6" s="1"/>
  <c r="BO85" i="6"/>
  <c r="J35" i="6"/>
  <c r="BO102" i="6"/>
  <c r="X129" i="6"/>
  <c r="AC129" i="6" s="1"/>
  <c r="X163" i="6"/>
  <c r="AC163" i="6" s="1"/>
  <c r="BO163" i="6"/>
  <c r="X123" i="6"/>
  <c r="AC123" i="6" s="1"/>
  <c r="BO123" i="6"/>
  <c r="AC113" i="6"/>
  <c r="BO125" i="6"/>
  <c r="X125" i="6"/>
  <c r="AC125" i="6" s="1"/>
  <c r="BO181" i="5"/>
  <c r="BO149" i="5"/>
  <c r="X23" i="5"/>
  <c r="AC23" i="5" s="1"/>
  <c r="X133" i="5"/>
  <c r="AC133" i="5" s="1"/>
  <c r="X84" i="5"/>
  <c r="AC84" i="5" s="1"/>
  <c r="X156" i="5"/>
  <c r="AC156" i="5" s="1"/>
  <c r="BO141" i="5"/>
  <c r="BO109" i="5"/>
  <c r="BO102" i="5"/>
  <c r="BO143" i="5"/>
  <c r="BO130" i="5"/>
  <c r="X106" i="5"/>
  <c r="AC106" i="5" s="1"/>
  <c r="X175" i="5"/>
  <c r="AC175" i="5" s="1"/>
  <c r="X173" i="5"/>
  <c r="AC173" i="5" s="1"/>
  <c r="X85" i="5"/>
  <c r="AC85" i="5" s="1"/>
  <c r="X21" i="5"/>
  <c r="AC21" i="5" s="1"/>
  <c r="X132" i="5"/>
  <c r="AC132" i="5" s="1"/>
  <c r="BO118" i="5"/>
  <c r="BO187" i="5"/>
  <c r="X104" i="5"/>
  <c r="AC104" i="5" s="1"/>
  <c r="X129" i="5"/>
  <c r="AC129" i="5" s="1"/>
  <c r="BO170" i="5"/>
  <c r="BO119" i="5"/>
  <c r="X164" i="5"/>
  <c r="AC164" i="5" s="1"/>
  <c r="BO123" i="5"/>
  <c r="X152" i="5"/>
  <c r="AC152" i="5" s="1"/>
  <c r="X31" i="5"/>
  <c r="AC31" i="5" s="1"/>
  <c r="X148" i="5"/>
  <c r="AC148" i="5" s="1"/>
  <c r="X88" i="5"/>
  <c r="AC88" i="5" s="1"/>
  <c r="X151" i="5"/>
  <c r="AC151" i="5" s="1"/>
  <c r="BO93" i="5"/>
  <c r="X174" i="5"/>
  <c r="AC174" i="5" s="1"/>
  <c r="AC127" i="5"/>
  <c r="BO89" i="5"/>
  <c r="BO162" i="5"/>
  <c r="BO180" i="5"/>
  <c r="BO171" i="5"/>
  <c r="X177" i="5"/>
  <c r="AC177" i="5" s="1"/>
  <c r="X121" i="5"/>
  <c r="AC121" i="5" s="1"/>
  <c r="BO128" i="5"/>
  <c r="X63" i="5"/>
  <c r="AC63" i="5" s="1"/>
  <c r="AC113" i="5"/>
  <c r="BO117" i="5"/>
  <c r="X147" i="5"/>
  <c r="AC147" i="5" s="1"/>
  <c r="BO113" i="5"/>
  <c r="X11" i="5"/>
  <c r="AC11" i="5" s="1"/>
  <c r="BO125" i="5"/>
  <c r="BP117" i="2"/>
  <c r="BP177" i="2"/>
  <c r="BP95" i="2"/>
  <c r="K2" i="2"/>
  <c r="K188" i="2" s="1"/>
  <c r="L188" i="2" s="1"/>
  <c r="X156" i="4"/>
  <c r="AC156" i="4" s="1"/>
  <c r="X153" i="4"/>
  <c r="AC153" i="4" s="1"/>
  <c r="BO34" i="8"/>
  <c r="BO63" i="8"/>
  <c r="X63" i="8"/>
  <c r="AC63" i="8" s="1"/>
  <c r="AC187" i="8"/>
  <c r="K186" i="8"/>
  <c r="BO187" i="8"/>
  <c r="BO85" i="8"/>
  <c r="X85" i="8"/>
  <c r="AC85" i="8" s="1"/>
  <c r="BO145" i="8"/>
  <c r="X145" i="8"/>
  <c r="AC145" i="8" s="1"/>
  <c r="BO90" i="8"/>
  <c r="X90" i="8"/>
  <c r="AC90" i="8" s="1"/>
  <c r="AC127" i="8"/>
  <c r="BO151" i="8"/>
  <c r="X151" i="8"/>
  <c r="AC151" i="8" s="1"/>
  <c r="BO107" i="8"/>
  <c r="AC169" i="8"/>
  <c r="BO169" i="8"/>
  <c r="BO60" i="7"/>
  <c r="X57" i="7"/>
  <c r="AC57" i="7" s="1"/>
  <c r="X77" i="7"/>
  <c r="AC77" i="7" s="1"/>
  <c r="BO77" i="7"/>
  <c r="BO142" i="7"/>
  <c r="X142" i="7"/>
  <c r="AC142" i="7" s="1"/>
  <c r="X124" i="7"/>
  <c r="AC124" i="7" s="1"/>
  <c r="BO124" i="7"/>
  <c r="BO110" i="7"/>
  <c r="X110" i="7"/>
  <c r="AC110" i="7" s="1"/>
  <c r="AC187" i="7"/>
  <c r="K186" i="7"/>
  <c r="X118" i="7"/>
  <c r="AC118" i="7" s="1"/>
  <c r="BO118" i="7"/>
  <c r="X87" i="7"/>
  <c r="AC87" i="7" s="1"/>
  <c r="BO87" i="7"/>
  <c r="BO144" i="7"/>
  <c r="X144" i="7"/>
  <c r="AC144" i="7" s="1"/>
  <c r="X89" i="7"/>
  <c r="AC89" i="7" s="1"/>
  <c r="BO89" i="7"/>
  <c r="X86" i="6"/>
  <c r="AC86" i="6" s="1"/>
  <c r="BO86" i="6"/>
  <c r="AC101" i="6"/>
  <c r="BO101" i="6"/>
  <c r="X109" i="6"/>
  <c r="AC109" i="6" s="1"/>
  <c r="BO109" i="6"/>
  <c r="X77" i="6"/>
  <c r="AC77" i="6" s="1"/>
  <c r="BO77" i="6"/>
  <c r="AC155" i="6"/>
  <c r="BO155" i="6"/>
  <c r="BO11" i="6"/>
  <c r="X11" i="6"/>
  <c r="AC11" i="6" s="1"/>
  <c r="X106" i="6"/>
  <c r="AC106" i="6" s="1"/>
  <c r="BO106" i="6"/>
  <c r="X119" i="6"/>
  <c r="AC119" i="6" s="1"/>
  <c r="BO119" i="6"/>
  <c r="BO113" i="6"/>
  <c r="AC187" i="6"/>
  <c r="K186" i="6"/>
  <c r="X89" i="6"/>
  <c r="AC89" i="6" s="1"/>
  <c r="BO89" i="6"/>
  <c r="BO127" i="6"/>
  <c r="J2" i="6"/>
  <c r="K18" i="6"/>
  <c r="AC30" i="5"/>
  <c r="X172" i="5"/>
  <c r="AC172" i="5" s="1"/>
  <c r="BO165" i="5"/>
  <c r="X165" i="5"/>
  <c r="AC165" i="5" s="1"/>
  <c r="X161" i="5"/>
  <c r="AC161" i="5" s="1"/>
  <c r="BO161" i="5"/>
  <c r="J35" i="5"/>
  <c r="J188" i="5" s="1"/>
  <c r="K188" i="5" s="1"/>
  <c r="X166" i="5"/>
  <c r="AC166" i="5" s="1"/>
  <c r="BO160" i="5"/>
  <c r="BO100" i="5"/>
  <c r="X100" i="5"/>
  <c r="AC100" i="5" s="1"/>
  <c r="X120" i="5"/>
  <c r="AC120" i="5" s="1"/>
  <c r="BO120" i="5"/>
  <c r="BO146" i="5"/>
  <c r="X146" i="5"/>
  <c r="AC146" i="5" s="1"/>
  <c r="AC142" i="5"/>
  <c r="BO116" i="5"/>
  <c r="X116" i="5"/>
  <c r="AC116" i="5" s="1"/>
  <c r="AC93" i="5"/>
  <c r="AC187" i="5"/>
  <c r="K186" i="5"/>
  <c r="BO108" i="5"/>
  <c r="X108" i="5"/>
  <c r="AC108" i="5" s="1"/>
  <c r="X114" i="5"/>
  <c r="AC114" i="5" s="1"/>
  <c r="BO114" i="5"/>
  <c r="X82" i="5"/>
  <c r="AC82" i="5" s="1"/>
  <c r="BO82" i="5"/>
  <c r="X77" i="5"/>
  <c r="AC77" i="5" s="1"/>
  <c r="BO77" i="5"/>
  <c r="BO122" i="5"/>
  <c r="X122" i="5"/>
  <c r="AC122" i="5" s="1"/>
  <c r="BO127" i="5"/>
  <c r="AC113" i="4"/>
  <c r="BO113" i="4"/>
  <c r="BO97" i="4"/>
  <c r="X97" i="4"/>
  <c r="AC97" i="4" s="1"/>
  <c r="AC170" i="4"/>
  <c r="BO139" i="4"/>
  <c r="X139" i="4"/>
  <c r="AC139" i="4" s="1"/>
  <c r="BO100" i="4"/>
  <c r="BO95" i="4"/>
  <c r="X95" i="4"/>
  <c r="AC95" i="4" s="1"/>
  <c r="BO77" i="4"/>
  <c r="X77" i="4"/>
  <c r="AC77" i="4" s="1"/>
  <c r="AC187" i="4"/>
  <c r="K186" i="4"/>
  <c r="AC127" i="4"/>
  <c r="BO123" i="4"/>
  <c r="X123" i="4"/>
  <c r="AC123" i="4" s="1"/>
  <c r="BO187" i="4"/>
  <c r="BO19" i="4"/>
  <c r="AC19" i="4"/>
  <c r="BO101" i="4"/>
  <c r="X101" i="4"/>
  <c r="AC101" i="4" s="1"/>
  <c r="BO137" i="4"/>
  <c r="X137" i="4"/>
  <c r="AC137" i="4" s="1"/>
  <c r="J35" i="4"/>
  <c r="J188" i="4" s="1"/>
  <c r="K188" i="4" s="1"/>
  <c r="AC155" i="4"/>
  <c r="BO155" i="4"/>
  <c r="BO178" i="4"/>
  <c r="X178" i="4"/>
  <c r="AC178" i="4" s="1"/>
  <c r="BO117" i="4"/>
  <c r="X117" i="4"/>
  <c r="AC117" i="4" s="1"/>
  <c r="BO176" i="4"/>
  <c r="X176" i="4"/>
  <c r="AC176" i="4" s="1"/>
  <c r="BO93" i="4"/>
  <c r="X93" i="4"/>
  <c r="AC93" i="4" s="1"/>
  <c r="BO180" i="3"/>
  <c r="X180" i="3"/>
  <c r="AC180" i="3" s="1"/>
  <c r="BO174" i="3"/>
  <c r="X174" i="3"/>
  <c r="AC174" i="3" s="1"/>
  <c r="X161" i="3"/>
  <c r="AC161" i="3" s="1"/>
  <c r="BO170" i="3"/>
  <c r="X170" i="3"/>
  <c r="AC170" i="3" s="1"/>
  <c r="BO178" i="3"/>
  <c r="X178" i="3"/>
  <c r="AC178" i="3" s="1"/>
  <c r="BO173" i="3"/>
  <c r="X173" i="3"/>
  <c r="AC173" i="3" s="1"/>
  <c r="BO91" i="3"/>
  <c r="X91" i="3"/>
  <c r="AC91" i="3" s="1"/>
  <c r="BO77" i="3"/>
  <c r="X77" i="3"/>
  <c r="AC77" i="3" s="1"/>
  <c r="AC141" i="3"/>
  <c r="BO138" i="3"/>
  <c r="X138" i="3"/>
  <c r="AC138" i="3" s="1"/>
  <c r="BO150" i="3"/>
  <c r="X150" i="3"/>
  <c r="AC150" i="3" s="1"/>
  <c r="BO141" i="3"/>
  <c r="BO171" i="3"/>
  <c r="X171" i="3"/>
  <c r="AC171" i="3" s="1"/>
  <c r="BO87" i="3"/>
  <c r="X87" i="3"/>
  <c r="AC87" i="3" s="1"/>
  <c r="AC127" i="3"/>
  <c r="BO127" i="3"/>
  <c r="BO169" i="3"/>
  <c r="X169" i="3"/>
  <c r="AC169" i="3" s="1"/>
  <c r="J35" i="3"/>
  <c r="BO181" i="3"/>
  <c r="X181" i="3"/>
  <c r="AC181" i="3" s="1"/>
  <c r="BO152" i="3"/>
  <c r="X152" i="3"/>
  <c r="AC152" i="3" s="1"/>
  <c r="AC100" i="3"/>
  <c r="BO96" i="3"/>
  <c r="X96" i="3"/>
  <c r="AC96" i="3" s="1"/>
  <c r="BO100" i="3"/>
  <c r="BO179" i="3"/>
  <c r="X179" i="3"/>
  <c r="AC179" i="3" s="1"/>
  <c r="BO175" i="3"/>
  <c r="X175" i="3"/>
  <c r="AC175" i="3" s="1"/>
  <c r="BO84" i="3"/>
  <c r="X84" i="3"/>
  <c r="AC84" i="3" s="1"/>
  <c r="BO106" i="3"/>
  <c r="X106" i="3"/>
  <c r="AC106" i="3" s="1"/>
  <c r="BO177" i="3"/>
  <c r="X177" i="3"/>
  <c r="AC177" i="3" s="1"/>
  <c r="BO148" i="3"/>
  <c r="X148" i="3"/>
  <c r="AC148" i="3" s="1"/>
  <c r="Y86" i="2"/>
  <c r="AD86" i="2" s="1"/>
  <c r="Y90" i="2"/>
  <c r="AD90" i="2" s="1"/>
  <c r="Y89" i="2"/>
  <c r="AD89" i="2" s="1"/>
  <c r="Y31" i="2"/>
  <c r="AD31" i="2" s="1"/>
  <c r="Y175" i="2"/>
  <c r="AD175" i="2" s="1"/>
  <c r="BP110" i="2"/>
  <c r="Y142" i="2"/>
  <c r="AD142" i="2" s="1"/>
  <c r="Y136" i="2"/>
  <c r="AD136" i="2" s="1"/>
  <c r="BP77" i="2"/>
  <c r="BP137" i="2"/>
  <c r="AD127" i="2"/>
  <c r="BP101" i="2"/>
  <c r="Y84" i="2"/>
  <c r="AD84" i="2" s="1"/>
  <c r="Y15" i="2"/>
  <c r="AD15" i="2" s="1"/>
  <c r="Y176" i="2"/>
  <c r="AD176" i="2" s="1"/>
  <c r="Y97" i="2"/>
  <c r="AD97" i="2" s="1"/>
  <c r="Y77" i="2"/>
  <c r="AD77" i="2" s="1"/>
  <c r="BP56" i="2"/>
  <c r="Y124" i="2"/>
  <c r="AD124" i="2" s="1"/>
  <c r="BP156" i="2"/>
  <c r="Y115" i="2"/>
  <c r="AD115" i="2" s="1"/>
  <c r="BP122" i="2"/>
  <c r="BP150" i="2"/>
  <c r="Y82" i="2"/>
  <c r="AD82" i="2" s="1"/>
  <c r="Y139" i="2"/>
  <c r="AD139" i="2" s="1"/>
  <c r="Y143" i="2"/>
  <c r="AD143" i="2" s="1"/>
  <c r="Y138" i="2"/>
  <c r="AD138" i="2" s="1"/>
  <c r="BP114" i="2"/>
  <c r="Y100" i="2"/>
  <c r="AD100" i="2" s="1"/>
  <c r="BP161" i="2"/>
  <c r="Y160" i="2"/>
  <c r="AD160" i="2" s="1"/>
  <c r="Y170" i="2"/>
  <c r="AD170" i="2" s="1"/>
  <c r="Y164" i="2"/>
  <c r="AD164" i="2" s="1"/>
  <c r="BP132" i="2"/>
  <c r="Y125" i="2"/>
  <c r="AD125" i="2" s="1"/>
  <c r="Y121" i="2"/>
  <c r="AD121" i="2" s="1"/>
  <c r="Y11" i="2"/>
  <c r="AD11" i="2" s="1"/>
  <c r="BP113" i="2"/>
  <c r="Y79" i="2"/>
  <c r="AD79" i="2" s="1"/>
  <c r="Y119" i="2"/>
  <c r="AD119" i="2" s="1"/>
  <c r="BP93" i="2"/>
  <c r="BP22" i="2"/>
  <c r="BP171" i="2"/>
  <c r="BP133" i="2"/>
  <c r="BP178" i="2"/>
  <c r="BP166" i="2"/>
  <c r="BP187" i="2"/>
  <c r="AD150" i="2"/>
  <c r="BP163" i="2"/>
  <c r="AD22" i="2"/>
  <c r="Y102" i="2"/>
  <c r="AD102" i="2" s="1"/>
  <c r="BP102" i="2"/>
  <c r="BP118" i="2"/>
  <c r="Y118" i="2"/>
  <c r="AD118" i="2" s="1"/>
  <c r="Y135" i="2"/>
  <c r="AD135" i="2" s="1"/>
  <c r="Y155" i="2"/>
  <c r="AD155" i="2" s="1"/>
  <c r="Y106" i="2"/>
  <c r="AD106" i="2" s="1"/>
  <c r="BP152" i="2"/>
  <c r="Y85" i="2"/>
  <c r="AD85" i="2" s="1"/>
  <c r="Y167" i="2"/>
  <c r="AD167" i="2" s="1"/>
  <c r="BP104" i="2"/>
  <c r="Y104" i="2"/>
  <c r="AD104" i="2" s="1"/>
  <c r="BP159" i="2"/>
  <c r="Y159" i="2"/>
  <c r="AD159" i="2" s="1"/>
  <c r="BP151" i="2"/>
  <c r="Y153" i="2"/>
  <c r="AD153" i="2" s="1"/>
  <c r="Y146" i="2"/>
  <c r="AD146" i="2" s="1"/>
  <c r="BP165" i="2"/>
  <c r="Y165" i="2"/>
  <c r="AD165" i="2" s="1"/>
  <c r="BP123" i="2"/>
  <c r="Y123" i="2"/>
  <c r="AD123" i="2" s="1"/>
  <c r="AD93" i="2"/>
  <c r="AD187" i="2"/>
  <c r="L186" i="2"/>
  <c r="BP127" i="2"/>
  <c r="M8" i="1"/>
  <c r="L46" i="1"/>
  <c r="M202" i="1"/>
  <c r="M54" i="1"/>
  <c r="J188" i="8" l="1"/>
  <c r="K188" i="8" s="1"/>
  <c r="J188" i="3"/>
  <c r="K188" i="3" s="1"/>
  <c r="J188" i="6"/>
  <c r="K188" i="6" s="1"/>
  <c r="L218" i="1"/>
  <c r="M218" i="1" s="1"/>
</calcChain>
</file>

<file path=xl/comments1.xml><?xml version="1.0" encoding="utf-8"?>
<comments xmlns="http://schemas.openxmlformats.org/spreadsheetml/2006/main">
  <authors>
    <author>Анастасия Кудряшова</author>
    <author>tc={10BCADFA-999E-4D28-914A-B1660B70442F}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Номер дисциплины в банке дисциплин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Трудоемкость дисциплин в з.е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Число дисциплин для выбора в модуле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Возможные семестры для выбора студентом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 - онлайн
оф - оффлайн
со - смешанное обучение
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Обязательная для изучения дисциплина/модуль - "+"</t>
        </r>
      </text>
    </comment>
    <comment ref="F138" authorId="1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выбирают из модулей и майнеров какие-то 2 на 18 ЗЕ</t>
        </r>
      </text>
    </comment>
  </commentList>
</comments>
</file>

<file path=xl/sharedStrings.xml><?xml version="1.0" encoding="utf-8"?>
<sst xmlns="http://schemas.openxmlformats.org/spreadsheetml/2006/main" count="5811" uniqueCount="761">
  <si>
    <t>ФТМИ</t>
  </si>
  <si>
    <t>Безопасность жизнедеятельности</t>
  </si>
  <si>
    <t>БЖД</t>
  </si>
  <si>
    <t>Физическая культура и спорт</t>
  </si>
  <si>
    <t>УФКиС</t>
  </si>
  <si>
    <t>Философия + Мышление</t>
  </si>
  <si>
    <t>F</t>
  </si>
  <si>
    <t>Модуль «Цифровая культура»</t>
  </si>
  <si>
    <t>Дисцпилина 1</t>
  </si>
  <si>
    <t>ВШ ЦК</t>
  </si>
  <si>
    <t>Модуль «Предпринимательская культура»</t>
  </si>
  <si>
    <t>Бизнес-модели основных секторов инновационной экономики</t>
  </si>
  <si>
    <t>Пр Кул</t>
  </si>
  <si>
    <t>Инновационная экономика и технологическое предпринимательство</t>
  </si>
  <si>
    <t>Иностранный язык</t>
  </si>
  <si>
    <t>ЦИИЯ</t>
  </si>
  <si>
    <t>Коммуникации и командообразование</t>
  </si>
  <si>
    <t>SS</t>
  </si>
  <si>
    <t>Публичные выступления и презентации</t>
  </si>
  <si>
    <t>Модуль «Soft Skills»</t>
  </si>
  <si>
    <t>Дисцпилина 2</t>
  </si>
  <si>
    <t>Дисцпилина 3</t>
  </si>
  <si>
    <t>Дисцпилина 4</t>
  </si>
  <si>
    <t>Универсальная (надпрофессиональная) подготовка</t>
  </si>
  <si>
    <t>Профессиональная подготовка</t>
  </si>
  <si>
    <t>Цифровая культура в профессиональной деятельности</t>
  </si>
  <si>
    <t>Дисцпилина 5</t>
  </si>
  <si>
    <t>Дисцпилина 6</t>
  </si>
  <si>
    <t>Блок 2. Практика</t>
  </si>
  <si>
    <r>
      <t xml:space="preserve">Учебная, </t>
    </r>
    <r>
      <rPr>
        <b/>
        <i/>
        <sz val="12"/>
        <color rgb="FFFF0000"/>
        <rFont val="Times New Roman"/>
        <family val="1"/>
        <charset val="204"/>
      </rPr>
      <t>тип практики</t>
    </r>
  </si>
  <si>
    <r>
      <t xml:space="preserve">Производственная, </t>
    </r>
    <r>
      <rPr>
        <b/>
        <i/>
        <sz val="12"/>
        <color rgb="FFFF0000"/>
        <rFont val="Times New Roman"/>
        <family val="1"/>
        <charset val="204"/>
      </rPr>
      <t>тип практики</t>
    </r>
  </si>
  <si>
    <t>Производственная, преддипломная</t>
  </si>
  <si>
    <t/>
  </si>
  <si>
    <t>Блок 3. ГИА</t>
  </si>
  <si>
    <t>Подготовка к защите и защита ВКР</t>
  </si>
  <si>
    <t>Специализация 1</t>
  </si>
  <si>
    <t>с</t>
  </si>
  <si>
    <t>ХХХХ</t>
  </si>
  <si>
    <t>Специализация 2</t>
  </si>
  <si>
    <t>Специализация 3</t>
  </si>
  <si>
    <t>Специализация 4</t>
  </si>
  <si>
    <t>Специализация 5</t>
  </si>
  <si>
    <t>Майнор</t>
  </si>
  <si>
    <t>Пул выборных дисциплин</t>
  </si>
  <si>
    <t>ИД дисц</t>
  </si>
  <si>
    <t>Выборная галкой</t>
  </si>
  <si>
    <t>Признак</t>
  </si>
  <si>
    <t>3*</t>
  </si>
  <si>
    <t>1*
2*
3*
4*</t>
  </si>
  <si>
    <t>16*</t>
  </si>
  <si>
    <t>Обязательная</t>
  </si>
  <si>
    <t>+</t>
  </si>
  <si>
    <t>-</t>
  </si>
  <si>
    <t>М</t>
  </si>
  <si>
    <t>* - выбор семестра</t>
  </si>
  <si>
    <t>1 из 2</t>
  </si>
  <si>
    <t>1 из 3</t>
  </si>
  <si>
    <t>Модуль ИТ</t>
  </si>
  <si>
    <t>Майнор по выбору</t>
  </si>
  <si>
    <t>Майнор ПрКул</t>
  </si>
  <si>
    <t>1 из 5</t>
  </si>
  <si>
    <t>Культура безопасности жизнедеятельности</t>
  </si>
  <si>
    <t>ITMOEnter</t>
  </si>
  <si>
    <t>2*</t>
  </si>
  <si>
    <t>Выбор</t>
  </si>
  <si>
    <t>Выбор 1 из 6</t>
  </si>
  <si>
    <t>Физическая культура и спорт (базовая)</t>
  </si>
  <si>
    <t>Физическая культура и спорт (элективная)</t>
  </si>
  <si>
    <t>Мышление</t>
  </si>
  <si>
    <t>1*
2*
3*
4*
5*
6*</t>
  </si>
  <si>
    <t>История становления российской государственности</t>
  </si>
  <si>
    <t>Реформы и реформаторы в истории России</t>
  </si>
  <si>
    <t>Россия в истории современных международных отношений</t>
  </si>
  <si>
    <t>Проблемы истории Европы ХХ века</t>
  </si>
  <si>
    <t>Наука и техника в истории цивилизации</t>
  </si>
  <si>
    <t>История западноевропейской и русской культуры</t>
  </si>
  <si>
    <t>ь</t>
  </si>
  <si>
    <t>Выбор внутри</t>
  </si>
  <si>
    <t>Хранение и обработка данных (базовый уровень)</t>
  </si>
  <si>
    <t>Хранение и обработка данных (продвинутый уровень)</t>
  </si>
  <si>
    <t>Прикладная статистика (базовый уровень)</t>
  </si>
  <si>
    <t>Прикладная статистика (продвинутый уровень)</t>
  </si>
  <si>
    <t>Машинное обучение ( (продвинутый уровень)+проектный трек</t>
  </si>
  <si>
    <t>Машинное обучение (базовый уровень) +проектный трек</t>
  </si>
  <si>
    <t>Введение в цифровую культуру и программирование: выборные треки</t>
  </si>
  <si>
    <t>Дисцпилина 7</t>
  </si>
  <si>
    <t>Дисцпилина 8</t>
  </si>
  <si>
    <t>Дисцпилина 9</t>
  </si>
  <si>
    <t>Дисцпилина 10</t>
  </si>
  <si>
    <t>Дисцпилина 11</t>
  </si>
  <si>
    <t>Выбор 2 из 11</t>
  </si>
  <si>
    <t>1*
2*</t>
  </si>
  <si>
    <t>32*</t>
  </si>
  <si>
    <t>И</t>
  </si>
  <si>
    <t>IE</t>
  </si>
  <si>
    <t>ИЯ</t>
  </si>
  <si>
    <t>ФКб</t>
  </si>
  <si>
    <t>ФКэ</t>
  </si>
  <si>
    <t>Ф+М</t>
  </si>
  <si>
    <t>Выбор 1 из 2</t>
  </si>
  <si>
    <t>Выбор трека</t>
  </si>
  <si>
    <t>БМ</t>
  </si>
  <si>
    <t>ИН</t>
  </si>
  <si>
    <t>КиК</t>
  </si>
  <si>
    <t>ПВ</t>
  </si>
  <si>
    <t>Выбор N из X</t>
  </si>
  <si>
    <t>Выбор 1 из 5</t>
  </si>
  <si>
    <t>Модуль специализации</t>
  </si>
  <si>
    <t>Майнор Арт и Сайнс</t>
  </si>
  <si>
    <t>о</t>
  </si>
  <si>
    <t>Введение в цифровую культуру (экзамен)</t>
  </si>
  <si>
    <t>История</t>
  </si>
  <si>
    <t>Цифровая культура</t>
  </si>
  <si>
    <t>Предпринимательская культура</t>
  </si>
  <si>
    <t>Soft Skills</t>
  </si>
  <si>
    <t>ВШЦКэкз</t>
  </si>
  <si>
    <t>ВШЦК</t>
  </si>
  <si>
    <t>ЦК</t>
  </si>
  <si>
    <t>ПрКул</t>
  </si>
  <si>
    <t>Pull</t>
  </si>
  <si>
    <t>Обязательные дисцплины</t>
  </si>
  <si>
    <t>П</t>
  </si>
  <si>
    <t>ПП</t>
  </si>
  <si>
    <t>У</t>
  </si>
  <si>
    <t>ГИА</t>
  </si>
  <si>
    <t>МИ</t>
  </si>
  <si>
    <t>МБЖД</t>
  </si>
  <si>
    <t>МФК</t>
  </si>
  <si>
    <t>ММ</t>
  </si>
  <si>
    <t>МНЯ</t>
  </si>
  <si>
    <t>МЦК</t>
  </si>
  <si>
    <t>МПрК</t>
  </si>
  <si>
    <t>МSS</t>
  </si>
  <si>
    <t>МПП</t>
  </si>
  <si>
    <t>МЦКПД</t>
  </si>
  <si>
    <t>Мpull</t>
  </si>
  <si>
    <t>МИТ</t>
  </si>
  <si>
    <t>МАиС</t>
  </si>
  <si>
    <t>МС</t>
  </si>
  <si>
    <t>С1</t>
  </si>
  <si>
    <t>С2</t>
  </si>
  <si>
    <t>МОД</t>
  </si>
  <si>
    <t>ОД</t>
  </si>
  <si>
    <t>МУП</t>
  </si>
  <si>
    <t>МПрак</t>
  </si>
  <si>
    <t>МГИА</t>
  </si>
  <si>
    <t>о/со/оф</t>
  </si>
  <si>
    <t>Консультации</t>
  </si>
  <si>
    <t>КН</t>
  </si>
  <si>
    <t>№ дис</t>
  </si>
  <si>
    <t>Выбор потока</t>
  </si>
  <si>
    <t>Экзамен</t>
  </si>
  <si>
    <t>Зачет</t>
  </si>
  <si>
    <t>консультации</t>
  </si>
  <si>
    <t>лекции</t>
  </si>
  <si>
    <t>Лаб. Раб.</t>
  </si>
  <si>
    <t>Практ. Занятия</t>
  </si>
  <si>
    <t>Реализатор</t>
  </si>
  <si>
    <t>оф</t>
  </si>
  <si>
    <t>Выбор дисциплин</t>
  </si>
  <si>
    <t>ИД раздела</t>
  </si>
  <si>
    <t>Выбор трудоемкости</t>
  </si>
  <si>
    <t>№ модуля/дис</t>
  </si>
  <si>
    <t>12 з.е.</t>
  </si>
  <si>
    <t>1/2/3/4</t>
  </si>
  <si>
    <t>1/2/3/4/5/6</t>
  </si>
  <si>
    <t>У.1</t>
  </si>
  <si>
    <t>Выбор семестра</t>
  </si>
  <si>
    <t>Правила выбора</t>
  </si>
  <si>
    <t>У.1.В1</t>
  </si>
  <si>
    <t>У.1.В2</t>
  </si>
  <si>
    <t>У.1.В3</t>
  </si>
  <si>
    <t>У.1.В4</t>
  </si>
  <si>
    <t>У.1.В5</t>
  </si>
  <si>
    <t>У.1.В6</t>
  </si>
  <si>
    <t>У.2</t>
  </si>
  <si>
    <t>У.2.2</t>
  </si>
  <si>
    <t>У.2.1</t>
  </si>
  <si>
    <t>У.3</t>
  </si>
  <si>
    <t>У.3.1.</t>
  </si>
  <si>
    <t>У.3.2.</t>
  </si>
  <si>
    <t>У.4</t>
  </si>
  <si>
    <t>У.4.1.</t>
  </si>
  <si>
    <t>У.5</t>
  </si>
  <si>
    <t>У.5.1.</t>
  </si>
  <si>
    <t>У.6</t>
  </si>
  <si>
    <t>У.6.1</t>
  </si>
  <si>
    <t>У.7</t>
  </si>
  <si>
    <t>Машинное обучение (базовый уровень)</t>
  </si>
  <si>
    <t>Машинное обучение (продвинутый уровень)</t>
  </si>
  <si>
    <t>У.7.1</t>
  </si>
  <si>
    <t>У.7.2</t>
  </si>
  <si>
    <t>У.8</t>
  </si>
  <si>
    <t>У.8.1</t>
  </si>
  <si>
    <t>П.1</t>
  </si>
  <si>
    <t>Практика</t>
  </si>
  <si>
    <t>П.1.1</t>
  </si>
  <si>
    <t>П.1.2</t>
  </si>
  <si>
    <t>П.1.3</t>
  </si>
  <si>
    <t>П.1.4</t>
  </si>
  <si>
    <t>П.1.5</t>
  </si>
  <si>
    <t>П.1.6</t>
  </si>
  <si>
    <t>П.2</t>
  </si>
  <si>
    <t>П.3</t>
  </si>
  <si>
    <t>Факультативные дисциплины</t>
  </si>
  <si>
    <t>П.4</t>
  </si>
  <si>
    <t>П.4.1.В1</t>
  </si>
  <si>
    <t>П.4.1.В2</t>
  </si>
  <si>
    <t>П.4.2.В2</t>
  </si>
  <si>
    <t>П.4.2.В1</t>
  </si>
  <si>
    <t>П.4.2.В3</t>
  </si>
  <si>
    <t>П.4.3.В1</t>
  </si>
  <si>
    <t>П.4.3.В2</t>
  </si>
  <si>
    <t>П.4.3.В3</t>
  </si>
  <si>
    <t>П.4.3.В4</t>
  </si>
  <si>
    <t>П.4.3.В5</t>
  </si>
  <si>
    <t>П.5</t>
  </si>
  <si>
    <t>П.5.1</t>
  </si>
  <si>
    <t>П.5.2</t>
  </si>
  <si>
    <t>П.5.3</t>
  </si>
  <si>
    <t>П.5.4</t>
  </si>
  <si>
    <t>П.5.5</t>
  </si>
  <si>
    <t>П.6.</t>
  </si>
  <si>
    <t>П.6.В1</t>
  </si>
  <si>
    <t>П.6.В2</t>
  </si>
  <si>
    <t>П.6.В1.1</t>
  </si>
  <si>
    <t>П7</t>
  </si>
  <si>
    <t>П7.В1</t>
  </si>
  <si>
    <t>Физика</t>
  </si>
  <si>
    <t>Физика (базовый курс)</t>
  </si>
  <si>
    <t>Физика (продвинутый курс)</t>
  </si>
  <si>
    <t>У.9</t>
  </si>
  <si>
    <t>У.9.1</t>
  </si>
  <si>
    <t>У.9.2</t>
  </si>
  <si>
    <t>1/2/3</t>
  </si>
  <si>
    <t>Математика</t>
  </si>
  <si>
    <t>Математика (ознакомительная)</t>
  </si>
  <si>
    <t>Математика (базовый раздел)</t>
  </si>
  <si>
    <t>У.10</t>
  </si>
  <si>
    <t>У.10.1</t>
  </si>
  <si>
    <t>У.10.2</t>
  </si>
  <si>
    <t>У.10.3</t>
  </si>
  <si>
    <t>Учебный план</t>
  </si>
  <si>
    <t>Информативная часть</t>
  </si>
  <si>
    <t xml:space="preserve">  Наименование модулей, дисциплин, практики и аттестации</t>
  </si>
  <si>
    <t>Распределение з.ед. по семестрам</t>
  </si>
  <si>
    <t>Трудоемкость в з.ед.</t>
  </si>
  <si>
    <t>Трудоемкость в час.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</si>
  <si>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</si>
  <si>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</si>
  <si>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</si>
  <si>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</si>
  <si>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</si>
  <si>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</si>
  <si>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</si>
  <si>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</si>
  <si>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Виды контроля по семестрам</t>
  </si>
  <si>
    <t>Дифференцированный зачет</t>
  </si>
  <si>
    <t>Курсовой проект</t>
  </si>
  <si>
    <t>Курсовая работа</t>
  </si>
  <si>
    <t>Всего контактная работа</t>
  </si>
  <si>
    <t>Всего занятий лекционного и семинарского типов</t>
  </si>
  <si>
    <t>Занятия лекционного типа</t>
  </si>
  <si>
    <t>Лабораторные занятия</t>
  </si>
  <si>
    <t>Практические занятия</t>
  </si>
  <si>
    <t>Всего часов самостоятельной работы обучающегося</t>
  </si>
  <si>
    <t>из них:</t>
  </si>
  <si>
    <t>Занятия лекционного и
семинарского типов</t>
  </si>
  <si>
    <t>Контактная работа</t>
  </si>
  <si>
    <t>СРО</t>
  </si>
  <si>
    <t>Распределение часов по дисциплинам</t>
  </si>
  <si>
    <t>1 курс</t>
  </si>
  <si>
    <t>Распределение часов по курсам и семестрам</t>
  </si>
  <si>
    <t>Язык реализации дисциплины</t>
  </si>
  <si>
    <t>% ауд. занятий от общей трудоемкости должен быть меньше или равен 50%</t>
  </si>
  <si>
    <t>Лек.</t>
  </si>
  <si>
    <t>Лаб.</t>
  </si>
  <si>
    <t>Прак.</t>
  </si>
  <si>
    <t>Дисциплина 1</t>
  </si>
  <si>
    <t>Дисциплина 2</t>
  </si>
  <si>
    <t>Дисциплина 3</t>
  </si>
  <si>
    <t>Дисциплина 4</t>
  </si>
  <si>
    <t>Дисциплина 5</t>
  </si>
  <si>
    <t>П.6.В1.2</t>
  </si>
  <si>
    <t>П.6.В1.3</t>
  </si>
  <si>
    <t>П.6.В1.4</t>
  </si>
  <si>
    <t>П.6.В1.5</t>
  </si>
  <si>
    <t>П.6.В2.1</t>
  </si>
  <si>
    <t>П.6.В2.2</t>
  </si>
  <si>
    <t>П.6.В2.3</t>
  </si>
  <si>
    <t>П.6.В2.4</t>
  </si>
  <si>
    <t>П.6.В2.5</t>
  </si>
  <si>
    <t>П7.В1.1</t>
  </si>
  <si>
    <t>П7.В1.2</t>
  </si>
  <si>
    <t>П7.В1.3</t>
  </si>
  <si>
    <t>П7.В1.4</t>
  </si>
  <si>
    <t>П7.В1.5</t>
  </si>
  <si>
    <t>П7.В1.6</t>
  </si>
  <si>
    <t>П7.В1.7</t>
  </si>
  <si>
    <t>П7.В1.8</t>
  </si>
  <si>
    <t>П7.В1.9</t>
  </si>
  <si>
    <t>П7.В1.10</t>
  </si>
  <si>
    <t>П7.В1.11</t>
  </si>
  <si>
    <t>П7.В1.12</t>
  </si>
  <si>
    <t>П7.В1.13</t>
  </si>
  <si>
    <t>П7.В2</t>
  </si>
  <si>
    <t>П7.В2.1</t>
  </si>
  <si>
    <t>П7.В2.2</t>
  </si>
  <si>
    <t>П7.В2.3</t>
  </si>
  <si>
    <t>П7.В2.4</t>
  </si>
  <si>
    <t>П7.В2.5</t>
  </si>
  <si>
    <t>П7.В2.6</t>
  </si>
  <si>
    <t>П7.В2.7</t>
  </si>
  <si>
    <t>П7.В2.8</t>
  </si>
  <si>
    <t>П7.В2.9</t>
  </si>
  <si>
    <t>П7.В2.10</t>
  </si>
  <si>
    <t>П7.В2.11</t>
  </si>
  <si>
    <t>П7.В2.12</t>
  </si>
  <si>
    <t>П7.В2.13</t>
  </si>
  <si>
    <t>Ф</t>
  </si>
  <si>
    <t>Математика (продвинутый раздел)</t>
  </si>
  <si>
    <t>5/6</t>
  </si>
  <si>
    <t>Проектный семинар</t>
  </si>
  <si>
    <t>Научно-исследовательский семинар</t>
  </si>
  <si>
    <t>Учебная практика</t>
  </si>
  <si>
    <t>ПП.У.1</t>
  </si>
  <si>
    <t>ПП.У.1.1</t>
  </si>
  <si>
    <r>
      <t>Учебная,</t>
    </r>
    <r>
      <rPr>
        <i/>
        <sz val="12"/>
        <rFont val="Times New Roman"/>
        <family val="1"/>
        <charset val="204"/>
      </rPr>
      <t xml:space="preserve"> наименование практики</t>
    </r>
  </si>
  <si>
    <t>Наименование семинара</t>
  </si>
  <si>
    <t>ПП.ПС.1</t>
  </si>
  <si>
    <t>ПП.ПС.1.В1</t>
  </si>
  <si>
    <t>ПП.ПС.1.В2</t>
  </si>
  <si>
    <t>ПП.НС.1</t>
  </si>
  <si>
    <t>ПП.НС.1.1</t>
  </si>
  <si>
    <t>ПП.НС.1.2</t>
  </si>
  <si>
    <t>Производственная практика</t>
  </si>
  <si>
    <t>ПП.ПП.1</t>
  </si>
  <si>
    <t>ПП.ПП.1.1</t>
  </si>
  <si>
    <t>Преддипломная практика</t>
  </si>
  <si>
    <t>ПП.ПД.1</t>
  </si>
  <si>
    <t>ПП.ПД.1.1</t>
  </si>
  <si>
    <t>Ф.1</t>
  </si>
  <si>
    <t>Ф.2</t>
  </si>
  <si>
    <t>Ф.3</t>
  </si>
  <si>
    <t>Ф.4</t>
  </si>
  <si>
    <t>Ф.5</t>
  </si>
  <si>
    <t>У.6.2</t>
  </si>
  <si>
    <t>У.8.2.В1</t>
  </si>
  <si>
    <t>У.8.2.В2</t>
  </si>
  <si>
    <t>У.8.3.В1</t>
  </si>
  <si>
    <t>У.8.3.В2</t>
  </si>
  <si>
    <t>У.8.4.В1</t>
  </si>
  <si>
    <t>У.8.4.В2</t>
  </si>
  <si>
    <r>
      <t xml:space="preserve">Производственная, </t>
    </r>
    <r>
      <rPr>
        <b/>
        <i/>
        <sz val="12"/>
        <color rgb="FFFF0000"/>
        <rFont val="Times New Roman"/>
        <family val="1"/>
        <charset val="204"/>
      </rPr>
      <t>наименование практики</t>
    </r>
  </si>
  <si>
    <t>Ф.6</t>
  </si>
  <si>
    <t>Ф.6.1</t>
  </si>
  <si>
    <t>Ф.6.2</t>
  </si>
  <si>
    <t>Ф.6.3</t>
  </si>
  <si>
    <t>Ф.6.4</t>
  </si>
  <si>
    <t>Государственная итоговая аттестация</t>
  </si>
  <si>
    <t>ГИА.В1</t>
  </si>
  <si>
    <t>ГИА.В2</t>
  </si>
  <si>
    <t>RU</t>
  </si>
  <si>
    <t>П.2.В1</t>
  </si>
  <si>
    <t>П.2.В2</t>
  </si>
  <si>
    <t>П.3.В1</t>
  </si>
  <si>
    <t>П.3.В2</t>
  </si>
  <si>
    <t>П.3.В3</t>
  </si>
  <si>
    <t>П.2.В3</t>
  </si>
  <si>
    <t>П.2.В4</t>
  </si>
  <si>
    <t>П.2.В5</t>
  </si>
  <si>
    <t>П.2.В6</t>
  </si>
  <si>
    <t>П.2.В7</t>
  </si>
  <si>
    <t>П.2.В8</t>
  </si>
  <si>
    <t>П.2.В9</t>
  </si>
  <si>
    <t>П.2.В10</t>
  </si>
  <si>
    <t>П.2.В11</t>
  </si>
  <si>
    <t>П.3.В4</t>
  </si>
  <si>
    <t>П.3.В5</t>
  </si>
  <si>
    <t>Введение в цифровую культуру и программирование</t>
  </si>
  <si>
    <t>МИНИСТЕРСТВО НАУКИ И ВЫСШЕГО ОБРАЗОВАНИЯ РОССИЙСКОЙ ФЕДЕРАЦИИ
ФЕДЕРАЛЬНОЕ ГОСУДАРСТВЕННОЕ АВТОНОМНОЕ ОБРАЗОВАТЕЛЬНОЕ УЧРЕЖДЕНИЕ ВЫСШЕГО ОБРАЗОВАНИЯ
"НАЦИОНАЛЬНЫЙ ИССЛЕДОВАТЕЛЬСКИЙ УНИВЕРСИТЕТ ИТМО"</t>
  </si>
  <si>
    <t>Направление подготовки: ХХХХ</t>
  </si>
  <si>
    <t>"УТВЕРЖДАЮ" 
Ректор  Университета ИТМО 
д.т.н., проф.  ______________Васильев В.Н.
_____  ____________________   2022 г.</t>
  </si>
  <si>
    <t>Очная форма обучения, срок получения образования - 4 года, год начала подготовки - 2022</t>
  </si>
  <si>
    <t>КАЛЕНДАРНЫЙ УЧЕБНЫЙ ГРАФИК</t>
  </si>
  <si>
    <t>Курсы</t>
  </si>
  <si>
    <t>Дни недели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</si>
  <si>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</si>
  <si>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</si>
  <si>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</si>
  <si>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</si>
  <si>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</si>
  <si>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</si>
  <si>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</si>
  <si>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</si>
  <si>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</si>
  <si>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</si>
  <si>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</si>
  <si>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</si>
  <si>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Недель</t>
  </si>
  <si>
    <t>1-7 сен</t>
  </si>
  <si>
    <t>8-14 сен</t>
  </si>
  <si>
    <t>15-21 сен</t>
  </si>
  <si>
    <t>22-28 сен</t>
  </si>
  <si>
    <t>29 сен - 5 окт</t>
  </si>
  <si>
    <t>6-12 окт</t>
  </si>
  <si>
    <t>13-19 окт</t>
  </si>
  <si>
    <t>20-26 окт</t>
  </si>
  <si>
    <t>27 окт - 02 ноя</t>
  </si>
  <si>
    <t>3-9 ноя</t>
  </si>
  <si>
    <t>10-16 ноя</t>
  </si>
  <si>
    <t>17-23 ноя</t>
  </si>
  <si>
    <t>24 ноя - 30 ноя</t>
  </si>
  <si>
    <t>1-7 дек</t>
  </si>
  <si>
    <t>8-14 дек</t>
  </si>
  <si>
    <t>15-21 дек</t>
  </si>
  <si>
    <t>22-28 дек</t>
  </si>
  <si>
    <t>29 дек - 4 янв</t>
  </si>
  <si>
    <t>5-11 янв</t>
  </si>
  <si>
    <t>12-18 янв</t>
  </si>
  <si>
    <t>19-25 янв</t>
  </si>
  <si>
    <t>26 янв - 1 фев</t>
  </si>
  <si>
    <t>2-8 фев</t>
  </si>
  <si>
    <t>9-15 фев</t>
  </si>
  <si>
    <t>16-22 фев</t>
  </si>
  <si>
    <t>23 фев - 1 мар</t>
  </si>
  <si>
    <t>2-8 мар</t>
  </si>
  <si>
    <t>9-15 мар</t>
  </si>
  <si>
    <t>16-22 мар</t>
  </si>
  <si>
    <t>23-29 мар</t>
  </si>
  <si>
    <t>30 мар - 5 апр</t>
  </si>
  <si>
    <t>6-12 апр</t>
  </si>
  <si>
    <t>13-19 апр</t>
  </si>
  <si>
    <t>20-26 апр</t>
  </si>
  <si>
    <t>27 апр - 3 май</t>
  </si>
  <si>
    <t>4-10 май</t>
  </si>
  <si>
    <t>11-17 май</t>
  </si>
  <si>
    <t>18-24 май</t>
  </si>
  <si>
    <t>25-31 май</t>
  </si>
  <si>
    <t>1-7 июн</t>
  </si>
  <si>
    <t>8-14 июн</t>
  </si>
  <si>
    <t>15-21 июн</t>
  </si>
  <si>
    <t>22-28 июн</t>
  </si>
  <si>
    <t>29 июн - 5 июл</t>
  </si>
  <si>
    <t>6-12 июл</t>
  </si>
  <si>
    <t>13-19 июл</t>
  </si>
  <si>
    <t>20-26 июл</t>
  </si>
  <si>
    <t>27 июл -2 авг</t>
  </si>
  <si>
    <t>3-9 авг</t>
  </si>
  <si>
    <t>10-16 авг</t>
  </si>
  <si>
    <t>17-23 авг</t>
  </si>
  <si>
    <t>24-30 авг</t>
  </si>
  <si>
    <t>Теоретическое обучение</t>
  </si>
  <si>
    <t>Экзаменационные сессии</t>
  </si>
  <si>
    <t xml:space="preserve"> Практика</t>
  </si>
  <si>
    <t>Каникулы</t>
  </si>
  <si>
    <t>кол-во нерабочих празднпих дней*</t>
  </si>
  <si>
    <t>Всего</t>
  </si>
  <si>
    <t>пн</t>
  </si>
  <si>
    <t>ТО</t>
  </si>
  <si>
    <t>э</t>
  </si>
  <si>
    <t>пр</t>
  </si>
  <si>
    <t>к</t>
  </si>
  <si>
    <t>то</t>
  </si>
  <si>
    <t xml:space="preserve">14 дн </t>
  </si>
  <si>
    <t>вт</t>
  </si>
  <si>
    <t>ср</t>
  </si>
  <si>
    <t>чт</t>
  </si>
  <si>
    <t>пт</t>
  </si>
  <si>
    <t>сб</t>
  </si>
  <si>
    <t>вс</t>
  </si>
  <si>
    <t>В</t>
  </si>
  <si>
    <t xml:space="preserve">14дн </t>
  </si>
  <si>
    <t>п</t>
  </si>
  <si>
    <t>Пд</t>
  </si>
  <si>
    <t>ГА</t>
  </si>
  <si>
    <t>Обозначения:</t>
  </si>
  <si>
    <t>- Теоретическое обучение</t>
  </si>
  <si>
    <t>- Преддипломная практика</t>
  </si>
  <si>
    <t>- Учебная практика</t>
  </si>
  <si>
    <t>- Каникулы</t>
  </si>
  <si>
    <t>- Государственная итоговая аттестация</t>
  </si>
  <si>
    <t>- Производственная практика</t>
  </si>
  <si>
    <t>- Праздничный день</t>
  </si>
  <si>
    <t>- Выходной день</t>
  </si>
  <si>
    <t>- Экзаменационная сессия</t>
  </si>
  <si>
    <t>*</t>
  </si>
  <si>
    <t>Количество и перечень праздничных дней в соответствии со статьей 112 трудового кодекса РФ</t>
  </si>
  <si>
    <t>2 курс</t>
  </si>
  <si>
    <t>3 курс</t>
  </si>
  <si>
    <t>4 курс</t>
  </si>
  <si>
    <t>Лек</t>
  </si>
  <si>
    <t>Лаб</t>
  </si>
  <si>
    <t>Пр</t>
  </si>
  <si>
    <t xml:space="preserve"> </t>
  </si>
  <si>
    <t>У.3.1</t>
  </si>
  <si>
    <t>У.3.2</t>
  </si>
  <si>
    <t>У.4.1</t>
  </si>
  <si>
    <t>У.5.1</t>
  </si>
  <si>
    <t>Дифф. зачет</t>
  </si>
  <si>
    <t xml:space="preserve">Ключевые компетенции (социально-личностных и общекультурных) </t>
  </si>
  <si>
    <t>Надпрофессиональные компетенции (Soft Skills)</t>
  </si>
  <si>
    <t>Общепрофессиональные компетенции (Basic Professional Skills)</t>
  </si>
  <si>
    <t>Профессиональных компетенций (Professional Skills)</t>
  </si>
  <si>
    <t>Формулировка компетенции</t>
  </si>
  <si>
    <t>КК-1</t>
  </si>
  <si>
    <t>КК-2</t>
  </si>
  <si>
    <t>КК-3</t>
  </si>
  <si>
    <t>КК-4</t>
  </si>
  <si>
    <t>КК-5</t>
  </si>
  <si>
    <t>КК-6</t>
  </si>
  <si>
    <t>SS-1</t>
  </si>
  <si>
    <t>SS-2</t>
  </si>
  <si>
    <t>SS-3</t>
  </si>
  <si>
    <t>SS-4</t>
  </si>
  <si>
    <t>SS-5</t>
  </si>
  <si>
    <t>ОПК-1</t>
  </si>
  <si>
    <t>ОПК-2</t>
  </si>
  <si>
    <t>ОПК-3</t>
  </si>
  <si>
    <t>ОПК-4</t>
  </si>
  <si>
    <t>ОПК-5</t>
  </si>
  <si>
    <t>ПК-1</t>
  </si>
  <si>
    <t>ПК-…</t>
  </si>
  <si>
    <t>ПК-С-1.1</t>
  </si>
  <si>
    <t>ПК-С-…</t>
  </si>
  <si>
    <t>К</t>
  </si>
  <si>
    <t>Экзаменов</t>
  </si>
  <si>
    <t>Дифференцированных зачетов</t>
  </si>
  <si>
    <t>Зачетов</t>
  </si>
  <si>
    <t>проверка не более 32 ауд.ч. в неделю</t>
  </si>
  <si>
    <t xml:space="preserve">Руководитель </t>
  </si>
  <si>
    <t xml:space="preserve">образовательной программы                                                                    </t>
  </si>
  <si>
    <t>Начальник ОУМОУП</t>
  </si>
  <si>
    <t>Карпова А.Ю.</t>
  </si>
  <si>
    <t>Формат изучения</t>
  </si>
  <si>
    <t>Кол-во дисциплин</t>
  </si>
  <si>
    <t xml:space="preserve">Язык реализации ОП: </t>
  </si>
  <si>
    <t>Технологическое предпринимательство</t>
  </si>
  <si>
    <t>Русский</t>
  </si>
  <si>
    <t>Английский</t>
  </si>
  <si>
    <t>Русский/Английский</t>
  </si>
  <si>
    <t xml:space="preserve">Объем ОП </t>
  </si>
  <si>
    <t xml:space="preserve">Промежуточные итоги </t>
  </si>
  <si>
    <t>Наименование образовательной программы Биоинженерия</t>
  </si>
  <si>
    <t>Направление подготовки 1: 12.03.04 Биотехнические системы и технологии</t>
  </si>
  <si>
    <t>Направление подготовки 2: 18.03.02 Энерго- и ресурсосберегающие процессы в химической технологии, нефтехимии и биотехнологии</t>
  </si>
  <si>
    <t>Биостатистика</t>
  </si>
  <si>
    <t>Биофизика</t>
  </si>
  <si>
    <t>Введение в биотехнические системы и технологии</t>
  </si>
  <si>
    <t>Центр ХИ</t>
  </si>
  <si>
    <t>Введение в профессиональную деятельность</t>
  </si>
  <si>
    <t>Основы стандартизации и сертификации</t>
  </si>
  <si>
    <t>Общая химическая технология</t>
  </si>
  <si>
    <t>Математический анализ</t>
  </si>
  <si>
    <t>Линейная алгебра</t>
  </si>
  <si>
    <t>Общепрофессиональный модуль</t>
  </si>
  <si>
    <t>Компьютерная и инженерная графика</t>
  </si>
  <si>
    <t>Сенсорные системы</t>
  </si>
  <si>
    <t>Молекулярная физика и спектроскопия</t>
  </si>
  <si>
    <t>Биополимеры</t>
  </si>
  <si>
    <t>Основы автоматизации технологических процессов</t>
  </si>
  <si>
    <t>Безопасность жизнедеятельности в биотехнологии и биоинженерии</t>
  </si>
  <si>
    <t>Физика и химия полимеров и композитов</t>
  </si>
  <si>
    <t>Основы генетической инженерии</t>
  </si>
  <si>
    <t>Инженерная реология</t>
  </si>
  <si>
    <t>Биоинженерия</t>
  </si>
  <si>
    <t>Основы вирусологии</t>
  </si>
  <si>
    <t>Основы структурной биоинформатики</t>
  </si>
  <si>
    <t>Альтернативные источники энергии</t>
  </si>
  <si>
    <t>Основы нефтегазового дела</t>
  </si>
  <si>
    <t xml:space="preserve">Моделирование энерго- и ресурсосберегающих процессов </t>
  </si>
  <si>
    <t>Топливные и энергетические ресурсы</t>
  </si>
  <si>
    <t>Основы тепло и массообмена</t>
  </si>
  <si>
    <t>Интегрированные анализаторные комплексы</t>
  </si>
  <si>
    <t>Метрология и технические измерения</t>
  </si>
  <si>
    <t>Моделирование биотехнических систем</t>
  </si>
  <si>
    <t>Конструкционные и биоматериалы</t>
  </si>
  <si>
    <t>Автоматизация и управление в биотехнических системах</t>
  </si>
  <si>
    <t>Взаимодействие физических полей с биологическими объектами</t>
  </si>
  <si>
    <t>Технические комплексы в биотехнических системах</t>
  </si>
  <si>
    <t>Современные проблемы биотехнических систем</t>
  </si>
  <si>
    <t>Биотехнические системы медицинского назначения</t>
  </si>
  <si>
    <t>Математическая статистика</t>
  </si>
  <si>
    <t>Теория вероятностей</t>
  </si>
  <si>
    <t>Дифференциальные уравнения</t>
  </si>
  <si>
    <t>ФизФ</t>
  </si>
  <si>
    <t>ФСУиР</t>
  </si>
  <si>
    <t>Электроника</t>
  </si>
  <si>
    <t>Органическая химия</t>
  </si>
  <si>
    <t>Биохимия</t>
  </si>
  <si>
    <t>Основы микробиологии</t>
  </si>
  <si>
    <t>Методы культивирования и анализа клеточных структур</t>
  </si>
  <si>
    <t>Ферменты и БАВ</t>
  </si>
  <si>
    <t>Молекулярная биология</t>
  </si>
  <si>
    <t>Основы токсикологии материалов</t>
  </si>
  <si>
    <t>Процессы и аппараты в химической технологии</t>
  </si>
  <si>
    <t>Численые методы в физическом эксперименте</t>
  </si>
  <si>
    <t>Проектная деятельность</t>
  </si>
  <si>
    <t>Общая и неорганическая химия</t>
  </si>
  <si>
    <t>Полимеры в регенеративной медицине</t>
  </si>
  <si>
    <t>Бионика</t>
  </si>
  <si>
    <t>Экология</t>
  </si>
  <si>
    <t>Аналитическая химия и ФХМА</t>
  </si>
  <si>
    <t>Утилизация и переработка полимерных материалов</t>
  </si>
  <si>
    <t>Современные проблемы экологии</t>
  </si>
  <si>
    <t>Основы высоко-молекулярных соединений</t>
  </si>
  <si>
    <t>Электротехника</t>
  </si>
  <si>
    <t>Цифровая схемотехника</t>
  </si>
  <si>
    <t>Коллоидная химия</t>
  </si>
  <si>
    <t>Эффективные методы переработки органических топлив</t>
  </si>
  <si>
    <t>Материаловедение в энергетике</t>
  </si>
  <si>
    <t>Современные проблемы энергетики</t>
  </si>
  <si>
    <t>Наноматериалы и композиты</t>
  </si>
  <si>
    <t>Биологические мишени лекарственных препаратов</t>
  </si>
  <si>
    <t>Дисциплины по выбору</t>
  </si>
  <si>
    <t xml:space="preserve">Экспериментальные методы исследования </t>
  </si>
  <si>
    <t>Экспериментальные методы исследования (лабораторный практикум по биологическим материалам)</t>
  </si>
  <si>
    <t>Экспериментальные методы исследования (лабораторный практикум по полимерным материалам)</t>
  </si>
  <si>
    <t>Основы хемометрики</t>
  </si>
  <si>
    <t xml:space="preserve">Модуль по выбору </t>
  </si>
  <si>
    <t xml:space="preserve">Основы моделирования биополимеров </t>
  </si>
  <si>
    <t xml:space="preserve">Smart-материалы </t>
  </si>
  <si>
    <t>Технологии получения полимеров и композитов</t>
  </si>
  <si>
    <t>Компьютерная безопасность</t>
  </si>
  <si>
    <t>Обработка изображений</t>
  </si>
  <si>
    <t>Автоматическая обработка текстов</t>
  </si>
  <si>
    <t>Компьютерная визуализация</t>
  </si>
  <si>
    <t>Основы сетевых технологий</t>
  </si>
  <si>
    <t>Методы криптографии</t>
  </si>
  <si>
    <t>Обработка сигналов</t>
  </si>
  <si>
    <t>Компьютерное зрение</t>
  </si>
  <si>
    <t>Методы искусственного интеллекта</t>
  </si>
  <si>
    <t>Биотехнические системы</t>
  </si>
  <si>
    <t>Энергоэффетивность</t>
  </si>
  <si>
    <t>Clean technology</t>
  </si>
  <si>
    <t>Ресурсосбережение</t>
  </si>
  <si>
    <t>Современные биотехнические системы</t>
  </si>
  <si>
    <t>Специальные вопросы электроники</t>
  </si>
  <si>
    <t>Исследование сложных систем</t>
  </si>
  <si>
    <t>Современная медицинская техника</t>
  </si>
  <si>
    <t>Процессы и аппараты защиты окружающей среды</t>
  </si>
  <si>
    <t>Профессиональный модуль</t>
  </si>
  <si>
    <t>со</t>
  </si>
  <si>
    <t>П3.В.1</t>
  </si>
  <si>
    <t>П3.В.2</t>
  </si>
  <si>
    <t>П3.В.3</t>
  </si>
  <si>
    <t>П3.В.4</t>
  </si>
  <si>
    <t>П3.В.5</t>
  </si>
  <si>
    <t>П3.В.6</t>
  </si>
  <si>
    <t>П3.В.7</t>
  </si>
  <si>
    <t>П3.В.8</t>
  </si>
  <si>
    <t>Основы проектирования приборов и систем</t>
  </si>
  <si>
    <t>Материалы для фармацевтики</t>
  </si>
  <si>
    <t>Биомедицина</t>
  </si>
  <si>
    <t>Современная энергетика</t>
  </si>
  <si>
    <t>У.10.4</t>
  </si>
  <si>
    <t>У.10.5</t>
  </si>
  <si>
    <t>П.1.1.1</t>
  </si>
  <si>
    <t>П.1.2.1</t>
  </si>
  <si>
    <t>П.1.2.2</t>
  </si>
  <si>
    <t>П.1.2.3</t>
  </si>
  <si>
    <t>П.1.2.4</t>
  </si>
  <si>
    <t>П.1.2.5</t>
  </si>
  <si>
    <t>Полимеры в медицине</t>
  </si>
  <si>
    <t>П.4.В1</t>
  </si>
  <si>
    <t>П.4.В1.1</t>
  </si>
  <si>
    <t>П.4.В1.2</t>
  </si>
  <si>
    <t>П.4.В1.3</t>
  </si>
  <si>
    <t>П.4.В1.4</t>
  </si>
  <si>
    <t>П.4.В2</t>
  </si>
  <si>
    <t>П.4.В2.1</t>
  </si>
  <si>
    <t>П.4.В2.2</t>
  </si>
  <si>
    <t>П.4.В2.3</t>
  </si>
  <si>
    <t>П.4.В2.4</t>
  </si>
  <si>
    <t>П.4.В3</t>
  </si>
  <si>
    <t>П.4.В3.1</t>
  </si>
  <si>
    <t>П.4.В3.2</t>
  </si>
  <si>
    <t>П.4.В3.3</t>
  </si>
  <si>
    <t>П.4.В3.4</t>
  </si>
  <si>
    <t>П.4.В4</t>
  </si>
  <si>
    <t>П.4.В4.1</t>
  </si>
  <si>
    <t>П.4.В4.2</t>
  </si>
  <si>
    <t>П.4.В4.3</t>
  </si>
  <si>
    <t>П.4.В4.4</t>
  </si>
  <si>
    <t>П.5.В1</t>
  </si>
  <si>
    <t>П.5.В2</t>
  </si>
  <si>
    <t>П.5.В1.1</t>
  </si>
  <si>
    <t>П.5.В1.2</t>
  </si>
  <si>
    <t>П.5.В1.3</t>
  </si>
  <si>
    <t>П.5.В2.1</t>
  </si>
  <si>
    <t>П.5.В2.2</t>
  </si>
  <si>
    <t>П.5.В2.3</t>
  </si>
  <si>
    <t>П.5.В3</t>
  </si>
  <si>
    <t>П.5.В4</t>
  </si>
  <si>
    <t>П.5.В3.1</t>
  </si>
  <si>
    <t>П.5.В3.2</t>
  </si>
  <si>
    <t>П.5.В3.3</t>
  </si>
  <si>
    <t>П.5.В4.1</t>
  </si>
  <si>
    <t>П.5.В4.2</t>
  </si>
  <si>
    <t>П.5.В4.3</t>
  </si>
  <si>
    <t>П.6.В6</t>
  </si>
  <si>
    <t>П.6.В7</t>
  </si>
  <si>
    <t>П.6.В8</t>
  </si>
  <si>
    <t>П.6.В9</t>
  </si>
  <si>
    <t>П.6.В10</t>
  </si>
  <si>
    <t>П.6.В11</t>
  </si>
  <si>
    <t>П.6.В12</t>
  </si>
  <si>
    <t>П.6.В13</t>
  </si>
  <si>
    <t>П.6.В14</t>
  </si>
  <si>
    <t>П.6.В15</t>
  </si>
  <si>
    <t>П.6.В16</t>
  </si>
  <si>
    <t>Успенская М.В.</t>
  </si>
  <si>
    <t>Директор мегафакультета КТиУ</t>
  </si>
  <si>
    <t>Бобцов А.А.</t>
  </si>
  <si>
    <t>Директор Центра ХИ</t>
  </si>
  <si>
    <t>ПП.У</t>
  </si>
  <si>
    <t>ПП.НС</t>
  </si>
  <si>
    <t>ПП.ПП</t>
  </si>
  <si>
    <t>ПП.ПД</t>
  </si>
  <si>
    <t>ГИА.1</t>
  </si>
  <si>
    <t>Выборные модули</t>
  </si>
  <si>
    <t>ПП.ПП.В1</t>
  </si>
  <si>
    <t>Выборные майноры</t>
  </si>
  <si>
    <t>П.6</t>
  </si>
  <si>
    <t>П.6.В3</t>
  </si>
  <si>
    <t>П.6.В3.1</t>
  </si>
  <si>
    <t>П.6.В3.2</t>
  </si>
  <si>
    <t>П.6.В3.3</t>
  </si>
  <si>
    <t>Учебная, ознакомительная</t>
  </si>
  <si>
    <t>Производственная, производственно-технологическая</t>
  </si>
  <si>
    <t>П.1.3.1</t>
  </si>
  <si>
    <t>П.1.3.2</t>
  </si>
  <si>
    <t>П.1.3.3</t>
  </si>
  <si>
    <t>П.1.3.4</t>
  </si>
  <si>
    <t>П.1.3.5</t>
  </si>
  <si>
    <t>П.1.3.6</t>
  </si>
  <si>
    <t>П.1.3.7</t>
  </si>
  <si>
    <t>П.1.3.8</t>
  </si>
  <si>
    <t>П.1.3.9</t>
  </si>
  <si>
    <t>П.1.3.10</t>
  </si>
  <si>
    <t>П.1.3.11</t>
  </si>
  <si>
    <t>П.1.3.12</t>
  </si>
  <si>
    <t>П.1.3.13</t>
  </si>
  <si>
    <t>П.1.3.14</t>
  </si>
  <si>
    <t>П.1.3.15</t>
  </si>
  <si>
    <t>П.1.4.1</t>
  </si>
  <si>
    <t>П.1.4.2</t>
  </si>
  <si>
    <t>П.1.4.3</t>
  </si>
  <si>
    <t>П.1.4.4</t>
  </si>
  <si>
    <t>П.1.4.5</t>
  </si>
  <si>
    <t>П.1.4.6</t>
  </si>
  <si>
    <t>П.1.4.7</t>
  </si>
  <si>
    <t>П.1.4.8</t>
  </si>
  <si>
    <t>П.1.4.9</t>
  </si>
  <si>
    <t>П.1.4.10</t>
  </si>
  <si>
    <t>П.1.4.11</t>
  </si>
  <si>
    <t xml:space="preserve">Лазерные технологии в биотехнических системах </t>
  </si>
  <si>
    <t>Обязательные дисциплины</t>
  </si>
  <si>
    <t>ПП.ПП.В2</t>
  </si>
  <si>
    <t xml:space="preserve">Производственная, научно-исслдовательская </t>
  </si>
  <si>
    <t>Математика для Data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</si>
</sst>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 mmm"/>
  </numFmts>
  <fonts count="4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Wingdings"/>
      <charset val="2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color theme="3" tint="-0.499984740745262"/>
      <name val="Times New Roman Cyr"/>
      <family val="1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Wingdings"/>
      <charset val="2"/>
    </font>
    <font>
      <sz val="11"/>
      <color theme="1"/>
      <name val="Wingdings"/>
      <charset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373A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CC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2" fillId="0" borderId="0"/>
  </cellStyleXfs>
  <cellXfs count="1684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11" borderId="1" xfId="0" applyFill="1" applyBorder="1"/>
    <xf numFmtId="0" fontId="2" fillId="11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quotePrefix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wrapText="1"/>
    </xf>
    <xf numFmtId="1" fontId="2" fillId="13" borderId="1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0" fontId="2" fillId="14" borderId="1" xfId="0" applyFont="1" applyFill="1" applyBorder="1" applyAlignment="1">
      <alignment horizontal="left" vertical="center" wrapText="1"/>
    </xf>
    <xf numFmtId="1" fontId="2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" fontId="1" fillId="14" borderId="3" xfId="0" applyNumberFormat="1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 wrapText="1"/>
    </xf>
    <xf numFmtId="1" fontId="1" fillId="14" borderId="4" xfId="0" applyNumberFormat="1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17" borderId="1" xfId="0" applyFont="1" applyFill="1" applyBorder="1" applyAlignment="1">
      <alignment horizontal="left" vertical="center" wrapText="1"/>
    </xf>
    <xf numFmtId="1" fontId="2" fillId="17" borderId="1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1" fontId="1" fillId="17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1" xfId="0" applyNumberFormat="1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 applyProtection="1">
      <alignment horizontal="center" vertical="center"/>
      <protection locked="0"/>
    </xf>
    <xf numFmtId="164" fontId="1" fillId="17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0" fillId="13" borderId="19" xfId="0" applyFill="1" applyBorder="1"/>
    <xf numFmtId="0" fontId="0" fillId="13" borderId="2" xfId="0" applyFill="1" applyBorder="1"/>
    <xf numFmtId="1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2" fillId="9" borderId="1" xfId="0" applyFont="1" applyFill="1" applyBorder="1" applyAlignment="1">
      <alignment horizontal="center" vertical="center"/>
    </xf>
    <xf numFmtId="2" fontId="2" fillId="9" borderId="1" xfId="0" quotePrefix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2" fontId="2" fillId="14" borderId="1" xfId="0" quotePrefix="1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" fillId="12" borderId="1" xfId="1" applyFont="1" applyFill="1" applyBorder="1" applyProtection="1"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2" fillId="17" borderId="1" xfId="0" applyFont="1" applyFill="1" applyBorder="1" applyAlignment="1">
      <alignment horizontal="center" vertical="center"/>
    </xf>
    <xf numFmtId="2" fontId="2" fillId="17" borderId="1" xfId="0" quotePrefix="1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10" borderId="1" xfId="0" quotePrefix="1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>
      <alignment horizontal="left" vertical="center" wrapText="1"/>
    </xf>
    <xf numFmtId="1" fontId="2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1" fontId="1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15" borderId="1" xfId="0" quotePrefix="1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/>
    </xf>
    <xf numFmtId="164" fontId="1" fillId="1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11" borderId="2" xfId="0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0" fillId="11" borderId="19" xfId="0" applyFill="1" applyBorder="1"/>
    <xf numFmtId="2" fontId="2" fillId="9" borderId="19" xfId="0" quotePrefix="1" applyNumberFormat="1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2" fontId="2" fillId="3" borderId="19" xfId="0" quotePrefix="1" applyNumberFormat="1" applyFont="1" applyFill="1" applyBorder="1" applyAlignment="1">
      <alignment horizontal="center" vertical="center"/>
    </xf>
    <xf numFmtId="2" fontId="2" fillId="14" borderId="19" xfId="0" quotePrefix="1" applyNumberFormat="1" applyFont="1" applyFill="1" applyBorder="1" applyAlignment="1">
      <alignment horizontal="center" vertical="center"/>
    </xf>
    <xf numFmtId="2" fontId="2" fillId="3" borderId="19" xfId="0" quotePrefix="1" applyNumberFormat="1" applyFont="1" applyFill="1" applyBorder="1" applyAlignment="1">
      <alignment horizontal="center" vertical="center"/>
    </xf>
    <xf numFmtId="2" fontId="2" fillId="17" borderId="19" xfId="0" quotePrefix="1" applyNumberFormat="1" applyFont="1" applyFill="1" applyBorder="1" applyAlignment="1">
      <alignment horizontal="center" vertical="center"/>
    </xf>
    <xf numFmtId="2" fontId="2" fillId="10" borderId="19" xfId="0" quotePrefix="1" applyNumberFormat="1" applyFont="1" applyFill="1" applyBorder="1" applyAlignment="1">
      <alignment horizontal="center" vertical="center"/>
    </xf>
    <xf numFmtId="2" fontId="2" fillId="15" borderId="19" xfId="0" quotePrefix="1" applyNumberFormat="1" applyFont="1" applyFill="1" applyBorder="1" applyAlignment="1">
      <alignment horizontal="center" vertical="center"/>
    </xf>
    <xf numFmtId="2" fontId="2" fillId="4" borderId="19" xfId="0" quotePrefix="1" applyNumberFormat="1" applyFont="1" applyFill="1" applyBorder="1" applyAlignment="1">
      <alignment horizontal="center" vertical="center"/>
    </xf>
    <xf numFmtId="0" fontId="0" fillId="0" borderId="12" xfId="0" applyBorder="1"/>
    <xf numFmtId="0" fontId="0" fillId="11" borderId="20" xfId="0" applyFill="1" applyBorder="1"/>
    <xf numFmtId="0" fontId="0" fillId="11" borderId="21" xfId="0" applyFill="1" applyBorder="1"/>
    <xf numFmtId="0" fontId="0" fillId="11" borderId="22" xfId="0" applyFill="1" applyBorder="1"/>
    <xf numFmtId="0" fontId="0" fillId="11" borderId="3" xfId="0" applyFill="1" applyBorder="1"/>
    <xf numFmtId="0" fontId="0" fillId="11" borderId="4" xfId="0" applyFill="1" applyBorder="1"/>
    <xf numFmtId="0" fontId="1" fillId="9" borderId="4" xfId="0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0" fillId="13" borderId="3" xfId="0" applyFill="1" applyBorder="1"/>
    <xf numFmtId="0" fontId="0" fillId="13" borderId="4" xfId="0" applyFill="1" applyBorder="1"/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1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2" fillId="9" borderId="1" xfId="0" quotePrefix="1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 wrapText="1"/>
    </xf>
    <xf numFmtId="0" fontId="0" fillId="17" borderId="1" xfId="0" applyFill="1" applyBorder="1"/>
    <xf numFmtId="0" fontId="1" fillId="17" borderId="1" xfId="0" applyFont="1" applyFill="1" applyBorder="1" applyAlignment="1">
      <alignment vertical="center"/>
    </xf>
    <xf numFmtId="2" fontId="2" fillId="3" borderId="7" xfId="0" quotePrefix="1" applyNumberFormat="1" applyFont="1" applyFill="1" applyBorder="1" applyAlignment="1">
      <alignment vertical="center"/>
    </xf>
    <xf numFmtId="1" fontId="1" fillId="0" borderId="5" xfId="0" applyNumberFormat="1" applyFont="1" applyBorder="1" applyAlignment="1" applyProtection="1">
      <alignment vertical="center" wrapText="1"/>
      <protection locked="0"/>
    </xf>
    <xf numFmtId="2" fontId="2" fillId="3" borderId="9" xfId="0" quotePrefix="1" applyNumberFormat="1" applyFont="1" applyFill="1" applyBorder="1" applyAlignment="1">
      <alignment vertical="center"/>
    </xf>
    <xf numFmtId="2" fontId="2" fillId="3" borderId="13" xfId="0" quotePrefix="1" applyNumberFormat="1" applyFont="1" applyFill="1" applyBorder="1" applyAlignment="1">
      <alignment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0" fillId="15" borderId="1" xfId="0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2" fontId="2" fillId="3" borderId="19" xfId="0" quotePrefix="1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2" fontId="2" fillId="3" borderId="1" xfId="0" quotePrefix="1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quotePrefix="1" applyNumberFormat="1" applyFont="1" applyFill="1" applyBorder="1" applyAlignment="1">
      <alignment vertical="center"/>
    </xf>
    <xf numFmtId="2" fontId="2" fillId="3" borderId="5" xfId="0" quotePrefix="1" applyNumberFormat="1" applyFont="1" applyFill="1" applyBorder="1" applyAlignment="1">
      <alignment vertical="center"/>
    </xf>
    <xf numFmtId="2" fontId="2" fillId="3" borderId="23" xfId="0" quotePrefix="1" applyNumberFormat="1" applyFont="1" applyFill="1" applyBorder="1" applyAlignment="1">
      <alignment vertical="center"/>
    </xf>
    <xf numFmtId="2" fontId="2" fillId="3" borderId="8" xfId="0" quotePrefix="1" applyNumberFormat="1" applyFont="1" applyFill="1" applyBorder="1" applyAlignment="1">
      <alignment vertical="center"/>
    </xf>
    <xf numFmtId="2" fontId="2" fillId="3" borderId="12" xfId="0" quotePrefix="1" applyNumberFormat="1" applyFont="1" applyFill="1" applyBorder="1" applyAlignment="1">
      <alignment vertical="center"/>
    </xf>
    <xf numFmtId="0" fontId="8" fillId="14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1" fontId="1" fillId="17" borderId="1" xfId="0" applyNumberFormat="1" applyFont="1" applyFill="1" applyBorder="1" applyAlignment="1" applyProtection="1">
      <alignment vertical="center" wrapText="1"/>
      <protection locked="0"/>
    </xf>
    <xf numFmtId="2" fontId="2" fillId="17" borderId="13" xfId="0" quotePrefix="1" applyNumberFormat="1" applyFont="1" applyFill="1" applyBorder="1" applyAlignment="1">
      <alignment vertical="center"/>
    </xf>
    <xf numFmtId="1" fontId="1" fillId="17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0" fontId="1" fillId="14" borderId="1" xfId="0" quotePrefix="1" applyFont="1" applyFill="1" applyBorder="1" applyAlignment="1">
      <alignment horizontal="center" vertical="center"/>
    </xf>
    <xf numFmtId="0" fontId="1" fillId="13" borderId="1" xfId="0" quotePrefix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" fontId="1" fillId="6" borderId="1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>
      <alignment vertical="center"/>
    </xf>
    <xf numFmtId="0" fontId="1" fillId="12" borderId="1" xfId="0" applyFont="1" applyFill="1" applyBorder="1" applyAlignment="1" applyProtection="1">
      <alignment vertical="center"/>
      <protection locked="0"/>
    </xf>
    <xf numFmtId="2" fontId="2" fillId="17" borderId="1" xfId="0" quotePrefix="1" applyNumberFormat="1" applyFont="1" applyFill="1" applyBorder="1" applyAlignment="1">
      <alignment vertical="center"/>
    </xf>
    <xf numFmtId="164" fontId="1" fillId="17" borderId="1" xfId="0" applyNumberFormat="1" applyFont="1" applyFill="1" applyBorder="1" applyAlignment="1">
      <alignment vertical="center"/>
    </xf>
    <xf numFmtId="2" fontId="2" fillId="17" borderId="12" xfId="0" quotePrefix="1" applyNumberFormat="1" applyFont="1" applyFill="1" applyBorder="1" applyAlignment="1">
      <alignment vertical="center"/>
    </xf>
    <xf numFmtId="2" fontId="2" fillId="17" borderId="9" xfId="0" quotePrefix="1" applyNumberFormat="1" applyFont="1" applyFill="1" applyBorder="1" applyAlignment="1">
      <alignment vertical="center"/>
    </xf>
    <xf numFmtId="2" fontId="2" fillId="17" borderId="19" xfId="0" quotePrefix="1" applyNumberFormat="1" applyFont="1" applyFill="1" applyBorder="1" applyAlignment="1">
      <alignment vertical="center"/>
    </xf>
    <xf numFmtId="1" fontId="1" fillId="17" borderId="1" xfId="0" applyNumberFormat="1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17" borderId="5" xfId="0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8" borderId="5" xfId="0" quotePrefix="1" applyFont="1" applyFill="1" applyBorder="1" applyAlignment="1">
      <alignment horizontal="center" vertical="center" wrapText="1"/>
    </xf>
    <xf numFmtId="0" fontId="1" fillId="8" borderId="12" xfId="0" quotePrefix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9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14" borderId="2" xfId="0" applyNumberFormat="1" applyFont="1" applyFill="1" applyBorder="1" applyAlignment="1">
      <alignment horizontal="center" vertical="center" wrapText="1"/>
    </xf>
    <xf numFmtId="1" fontId="1" fillId="17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11" borderId="12" xfId="0" applyFill="1" applyBorder="1"/>
    <xf numFmtId="0" fontId="0" fillId="11" borderId="24" xfId="0" applyFill="1" applyBorder="1"/>
    <xf numFmtId="0" fontId="0" fillId="11" borderId="15" xfId="0" applyFill="1" applyBorder="1"/>
    <xf numFmtId="0" fontId="0" fillId="11" borderId="14" xfId="0" applyFill="1" applyBorder="1"/>
    <xf numFmtId="0" fontId="0" fillId="11" borderId="13" xfId="0" applyFill="1" applyBorder="1"/>
    <xf numFmtId="1" fontId="1" fillId="3" borderId="8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9" borderId="7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9" xfId="1" applyFont="1" applyBorder="1" applyAlignment="1">
      <alignment horizontal="center"/>
    </xf>
    <xf numFmtId="1" fontId="1" fillId="9" borderId="15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2" fillId="3" borderId="5" xfId="0" quotePrefix="1" applyNumberFormat="1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3" borderId="19" xfId="0" quotePrefix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2" fontId="2" fillId="3" borderId="1" xfId="0" quotePrefix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2" fillId="3" borderId="19" xfId="0" quotePrefix="1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2" fontId="2" fillId="3" borderId="5" xfId="0" quotePrefix="1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2" fontId="2" fillId="3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8" borderId="5" xfId="0" quotePrefix="1" applyFont="1" applyFill="1" applyBorder="1" applyAlignment="1">
      <alignment horizontal="center" vertical="center"/>
    </xf>
    <xf numFmtId="0" fontId="1" fillId="8" borderId="12" xfId="0" quotePrefix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8" fillId="0" borderId="19" xfId="0" applyFont="1" applyBorder="1"/>
    <xf numFmtId="0" fontId="18" fillId="0" borderId="1" xfId="0" applyFont="1" applyBorder="1"/>
    <xf numFmtId="0" fontId="16" fillId="0" borderId="40" xfId="0" applyFont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 textRotation="90" wrapText="1"/>
    </xf>
    <xf numFmtId="0" fontId="17" fillId="8" borderId="28" xfId="0" applyFont="1" applyFill="1" applyBorder="1" applyAlignment="1">
      <alignment horizontal="center" vertical="center" textRotation="90" wrapText="1"/>
    </xf>
    <xf numFmtId="0" fontId="17" fillId="8" borderId="27" xfId="0" applyFont="1" applyFill="1" applyBorder="1" applyAlignment="1">
      <alignment horizontal="center" vertical="center" textRotation="90" wrapText="1"/>
    </xf>
    <xf numFmtId="0" fontId="17" fillId="8" borderId="35" xfId="0" applyFont="1" applyFill="1" applyBorder="1" applyAlignment="1">
      <alignment horizontal="center" vertical="center" textRotation="90" wrapText="1"/>
    </xf>
    <xf numFmtId="0" fontId="17" fillId="8" borderId="31" xfId="0" applyFont="1" applyFill="1" applyBorder="1" applyAlignment="1">
      <alignment horizontal="center" vertical="center" textRotation="90" wrapText="1"/>
    </xf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28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14" borderId="3" xfId="0" applyFill="1" applyBorder="1"/>
    <xf numFmtId="0" fontId="0" fillId="0" borderId="3" xfId="0" applyBorder="1"/>
    <xf numFmtId="0" fontId="0" fillId="0" borderId="17" xfId="0" applyBorder="1"/>
    <xf numFmtId="0" fontId="1" fillId="8" borderId="1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3" xfId="0" applyFont="1" applyFill="1" applyBorder="1" applyAlignment="1" applyProtection="1">
      <alignment horizontal="center" vertical="center"/>
      <protection locked="0"/>
    </xf>
    <xf numFmtId="0" fontId="1" fillId="16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/>
    <xf numFmtId="0" fontId="1" fillId="8" borderId="16" xfId="0" quotePrefix="1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 wrapText="1"/>
    </xf>
    <xf numFmtId="0" fontId="1" fillId="9" borderId="2" xfId="0" quotePrefix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2" xfId="0" quotePrefix="1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17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14" borderId="19" xfId="0" applyNumberFormat="1" applyFont="1" applyFill="1" applyBorder="1" applyAlignment="1">
      <alignment horizontal="center" vertical="center"/>
    </xf>
    <xf numFmtId="0" fontId="2" fillId="11" borderId="47" xfId="0" applyFont="1" applyFill="1" applyBorder="1" applyAlignment="1">
      <alignment horizontal="left" vertical="center" wrapText="1"/>
    </xf>
    <xf numFmtId="0" fontId="2" fillId="9" borderId="48" xfId="0" applyFont="1" applyFill="1" applyBorder="1" applyAlignment="1">
      <alignment horizontal="left" vertical="center" wrapText="1"/>
    </xf>
    <xf numFmtId="0" fontId="8" fillId="9" borderId="48" xfId="0" applyFont="1" applyFill="1" applyBorder="1" applyAlignment="1">
      <alignment horizontal="left" vertical="center" wrapText="1"/>
    </xf>
    <xf numFmtId="0" fontId="9" fillId="5" borderId="48" xfId="0" applyFont="1" applyFill="1" applyBorder="1" applyAlignment="1">
      <alignment horizontal="left" vertical="center" wrapText="1"/>
    </xf>
    <xf numFmtId="0" fontId="1" fillId="5" borderId="48" xfId="0" applyFont="1" applyFill="1" applyBorder="1" applyAlignment="1">
      <alignment horizontal="left" vertical="center" wrapText="1"/>
    </xf>
    <xf numFmtId="0" fontId="2" fillId="13" borderId="48" xfId="0" applyFont="1" applyFill="1" applyBorder="1" applyAlignment="1">
      <alignment horizontal="left" vertical="center" wrapText="1"/>
    </xf>
    <xf numFmtId="0" fontId="2" fillId="14" borderId="48" xfId="0" applyFont="1" applyFill="1" applyBorder="1" applyAlignment="1">
      <alignment horizontal="left" vertical="center" wrapText="1"/>
    </xf>
    <xf numFmtId="0" fontId="2" fillId="17" borderId="48" xfId="0" applyFont="1" applyFill="1" applyBorder="1" applyAlignment="1">
      <alignment horizontal="left" vertical="center" wrapText="1"/>
    </xf>
    <xf numFmtId="0" fontId="1" fillId="5" borderId="48" xfId="0" applyFont="1" applyFill="1" applyBorder="1" applyAlignment="1">
      <alignment vertical="center" wrapText="1"/>
    </xf>
    <xf numFmtId="0" fontId="1" fillId="17" borderId="48" xfId="0" applyFont="1" applyFill="1" applyBorder="1" applyAlignment="1">
      <alignment horizontal="left" vertical="center" wrapText="1"/>
    </xf>
    <xf numFmtId="0" fontId="2" fillId="16" borderId="48" xfId="0" applyFont="1" applyFill="1" applyBorder="1" applyAlignment="1">
      <alignment horizontal="left" vertical="center" wrapText="1"/>
    </xf>
    <xf numFmtId="0" fontId="1" fillId="16" borderId="48" xfId="0" applyFont="1" applyFill="1" applyBorder="1" applyAlignment="1">
      <alignment horizontal="left" vertical="center" wrapText="1"/>
    </xf>
    <xf numFmtId="0" fontId="1" fillId="5" borderId="49" xfId="0" applyFont="1" applyFill="1" applyBorder="1" applyAlignment="1">
      <alignment horizontal="left" vertical="center" wrapText="1"/>
    </xf>
    <xf numFmtId="1" fontId="2" fillId="14" borderId="13" xfId="0" applyNumberFormat="1" applyFont="1" applyFill="1" applyBorder="1" applyAlignment="1">
      <alignment horizontal="center" vertical="center"/>
    </xf>
    <xf numFmtId="1" fontId="2" fillId="11" borderId="47" xfId="0" applyNumberFormat="1" applyFont="1" applyFill="1" applyBorder="1" applyAlignment="1">
      <alignment horizontal="center" vertical="center"/>
    </xf>
    <xf numFmtId="1" fontId="2" fillId="9" borderId="48" xfId="0" applyNumberFormat="1" applyFont="1" applyFill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13" borderId="48" xfId="0" applyNumberFormat="1" applyFont="1" applyFill="1" applyBorder="1" applyAlignment="1">
      <alignment horizontal="center" vertical="center"/>
    </xf>
    <xf numFmtId="1" fontId="2" fillId="14" borderId="48" xfId="0" applyNumberFormat="1" applyFont="1" applyFill="1" applyBorder="1" applyAlignment="1">
      <alignment horizontal="center" vertical="center"/>
    </xf>
    <xf numFmtId="1" fontId="2" fillId="14" borderId="52" xfId="0" applyNumberFormat="1" applyFont="1" applyFill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17" borderId="57" xfId="0" applyNumberFormat="1" applyFont="1" applyFill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10" borderId="57" xfId="0" applyNumberFormat="1" applyFont="1" applyFill="1" applyBorder="1" applyAlignment="1">
      <alignment horizontal="center" vertical="center"/>
    </xf>
    <xf numFmtId="1" fontId="2" fillId="3" borderId="57" xfId="0" applyNumberFormat="1" applyFont="1" applyFill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17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17" borderId="48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/>
    </xf>
    <xf numFmtId="0" fontId="0" fillId="11" borderId="47" xfId="0" applyFill="1" applyBorder="1"/>
    <xf numFmtId="0" fontId="2" fillId="9" borderId="48" xfId="0" applyFont="1" applyFill="1" applyBorder="1" applyAlignment="1">
      <alignment horizontal="center" vertical="center"/>
    </xf>
    <xf numFmtId="0" fontId="0" fillId="13" borderId="48" xfId="0" applyFill="1" applyBorder="1"/>
    <xf numFmtId="1" fontId="2" fillId="19" borderId="20" xfId="0" applyNumberFormat="1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1" fontId="2" fillId="19" borderId="21" xfId="0" applyNumberFormat="1" applyFont="1" applyFill="1" applyBorder="1" applyAlignment="1">
      <alignment horizontal="center" vertical="center"/>
    </xf>
    <xf numFmtId="1" fontId="2" fillId="19" borderId="2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8" xfId="0" applyBorder="1"/>
    <xf numFmtId="1" fontId="2" fillId="19" borderId="20" xfId="0" applyNumberFormat="1" applyFont="1" applyFill="1" applyBorder="1" applyAlignment="1">
      <alignment horizontal="center" vertical="center" wrapText="1"/>
    </xf>
    <xf numFmtId="1" fontId="2" fillId="19" borderId="21" xfId="0" applyNumberFormat="1" applyFont="1" applyFill="1" applyBorder="1" applyAlignment="1">
      <alignment horizontal="center" vertical="center" wrapText="1"/>
    </xf>
    <xf numFmtId="1" fontId="2" fillId="19" borderId="22" xfId="0" applyNumberFormat="1" applyFont="1" applyFill="1" applyBorder="1" applyAlignment="1">
      <alignment horizontal="center" vertical="center" wrapText="1"/>
    </xf>
    <xf numFmtId="2" fontId="2" fillId="19" borderId="20" xfId="0" quotePrefix="1" applyNumberFormat="1" applyFont="1" applyFill="1" applyBorder="1" applyAlignment="1">
      <alignment horizontal="center" vertical="center"/>
    </xf>
    <xf numFmtId="2" fontId="2" fillId="19" borderId="22" xfId="0" quotePrefix="1" applyNumberFormat="1" applyFont="1" applyFill="1" applyBorder="1" applyAlignment="1">
      <alignment horizontal="center" vertical="center"/>
    </xf>
    <xf numFmtId="2" fontId="2" fillId="3" borderId="3" xfId="0" quotePrefix="1" applyNumberFormat="1" applyFont="1" applyFill="1" applyBorder="1" applyAlignment="1">
      <alignment horizontal="center" vertical="center"/>
    </xf>
    <xf numFmtId="2" fontId="2" fillId="3" borderId="4" xfId="0" quotePrefix="1" applyNumberFormat="1" applyFont="1" applyFill="1" applyBorder="1" applyAlignment="1">
      <alignment horizontal="center" vertical="center"/>
    </xf>
    <xf numFmtId="2" fontId="2" fillId="3" borderId="17" xfId="0" quotePrefix="1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2" fontId="2" fillId="3" borderId="18" xfId="0" quotePrefix="1" applyNumberFormat="1" applyFont="1" applyFill="1" applyBorder="1" applyAlignment="1">
      <alignment horizontal="center" vertical="center"/>
    </xf>
    <xf numFmtId="0" fontId="2" fillId="19" borderId="47" xfId="0" applyFont="1" applyFill="1" applyBorder="1" applyAlignment="1">
      <alignment horizontal="left" vertical="center" wrapText="1"/>
    </xf>
    <xf numFmtId="0" fontId="0" fillId="19" borderId="20" xfId="0" applyFill="1" applyBorder="1"/>
    <xf numFmtId="0" fontId="0" fillId="19" borderId="21" xfId="0" applyFill="1" applyBorder="1"/>
    <xf numFmtId="0" fontId="0" fillId="19" borderId="22" xfId="0" applyFill="1" applyBorder="1"/>
    <xf numFmtId="0" fontId="2" fillId="3" borderId="16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2" fontId="2" fillId="3" borderId="23" xfId="0" quotePrefix="1" applyNumberFormat="1" applyFont="1" applyFill="1" applyBorder="1" applyAlignment="1">
      <alignment horizontal="center" vertical="center"/>
    </xf>
    <xf numFmtId="0" fontId="1" fillId="12" borderId="5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/>
    <xf numFmtId="1" fontId="19" fillId="8" borderId="0" xfId="0" applyNumberFormat="1" applyFont="1" applyFill="1" applyBorder="1" applyAlignment="1">
      <alignment horizontal="center" vertical="center"/>
    </xf>
    <xf numFmtId="0" fontId="0" fillId="15" borderId="20" xfId="0" applyFill="1" applyBorder="1"/>
    <xf numFmtId="0" fontId="0" fillId="15" borderId="21" xfId="0" applyFill="1" applyBorder="1"/>
    <xf numFmtId="0" fontId="1" fillId="15" borderId="21" xfId="0" applyFont="1" applyFill="1" applyBorder="1" applyAlignment="1">
      <alignment horizontal="center" vertical="center"/>
    </xf>
    <xf numFmtId="0" fontId="2" fillId="15" borderId="47" xfId="0" applyFont="1" applyFill="1" applyBorder="1" applyAlignment="1">
      <alignment horizontal="left" vertical="center" wrapText="1"/>
    </xf>
    <xf numFmtId="1" fontId="2" fillId="15" borderId="54" xfId="0" applyNumberFormat="1" applyFont="1" applyFill="1" applyBorder="1" applyAlignment="1">
      <alignment horizontal="center" vertical="center"/>
    </xf>
    <xf numFmtId="0" fontId="2" fillId="15" borderId="47" xfId="0" applyFont="1" applyFill="1" applyBorder="1" applyAlignment="1">
      <alignment horizontal="center" vertical="center"/>
    </xf>
    <xf numFmtId="0" fontId="1" fillId="15" borderId="59" xfId="0" applyFont="1" applyFill="1" applyBorder="1" applyAlignment="1">
      <alignment horizontal="center" vertical="center"/>
    </xf>
    <xf numFmtId="0" fontId="1" fillId="15" borderId="21" xfId="0" applyFont="1" applyFill="1" applyBorder="1" applyAlignment="1" applyProtection="1">
      <alignment horizontal="center" vertical="center"/>
      <protection locked="0"/>
    </xf>
    <xf numFmtId="0" fontId="1" fillId="15" borderId="45" xfId="0" applyFont="1" applyFill="1" applyBorder="1" applyAlignment="1" applyProtection="1">
      <alignment horizontal="center" vertical="center"/>
      <protection locked="0"/>
    </xf>
    <xf numFmtId="1" fontId="1" fillId="15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15" borderId="59" xfId="0" quotePrefix="1" applyNumberFormat="1" applyFont="1" applyFill="1" applyBorder="1" applyAlignment="1">
      <alignment horizontal="center" vertical="center"/>
    </xf>
    <xf numFmtId="1" fontId="1" fillId="15" borderId="21" xfId="0" applyNumberFormat="1" applyFont="1" applyFill="1" applyBorder="1" applyAlignment="1">
      <alignment horizontal="center" vertical="center"/>
    </xf>
    <xf numFmtId="2" fontId="2" fillId="15" borderId="21" xfId="0" quotePrefix="1" applyNumberFormat="1" applyFont="1" applyFill="1" applyBorder="1" applyAlignment="1">
      <alignment horizontal="center" vertical="center"/>
    </xf>
    <xf numFmtId="164" fontId="1" fillId="15" borderId="21" xfId="0" applyNumberFormat="1" applyFont="1" applyFill="1" applyBorder="1" applyAlignment="1">
      <alignment horizontal="center" vertical="center"/>
    </xf>
    <xf numFmtId="164" fontId="1" fillId="15" borderId="22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2" fillId="3" borderId="16" xfId="0" quotePrefix="1" applyNumberFormat="1" applyFont="1" applyFill="1" applyBorder="1" applyAlignment="1">
      <alignment horizontal="center" vertical="center"/>
    </xf>
    <xf numFmtId="1" fontId="1" fillId="6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12" borderId="16" xfId="0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" fontId="1" fillId="0" borderId="46" xfId="0" applyNumberFormat="1" applyFont="1" applyBorder="1" applyAlignment="1" applyProtection="1">
      <alignment horizontal="center" vertical="center" wrapText="1"/>
      <protection locked="0"/>
    </xf>
    <xf numFmtId="1" fontId="1" fillId="6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12" borderId="5" xfId="1" applyFont="1" applyFill="1" applyBorder="1" applyProtection="1">
      <protection locked="0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2" fillId="4" borderId="60" xfId="0" quotePrefix="1" applyNumberFormat="1" applyFont="1" applyFill="1" applyBorder="1" applyAlignment="1">
      <alignment horizontal="center" vertical="center"/>
    </xf>
    <xf numFmtId="1" fontId="2" fillId="19" borderId="59" xfId="0" applyNumberFormat="1" applyFont="1" applyFill="1" applyBorder="1" applyAlignment="1">
      <alignment horizontal="center" vertical="center"/>
    </xf>
    <xf numFmtId="164" fontId="1" fillId="19" borderId="21" xfId="0" applyNumberFormat="1" applyFont="1" applyFill="1" applyBorder="1" applyAlignment="1">
      <alignment horizontal="center" vertical="center"/>
    </xf>
    <xf numFmtId="1" fontId="2" fillId="3" borderId="60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2" fillId="15" borderId="45" xfId="0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1" fillId="21" borderId="48" xfId="0" applyFont="1" applyFill="1" applyBorder="1" applyAlignment="1">
      <alignment horizontal="left" vertical="center" wrapText="1"/>
    </xf>
    <xf numFmtId="49" fontId="1" fillId="20" borderId="1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 wrapText="1"/>
    </xf>
    <xf numFmtId="0" fontId="0" fillId="15" borderId="15" xfId="0" applyFill="1" applyBorder="1"/>
    <xf numFmtId="0" fontId="0" fillId="15" borderId="12" xfId="0" applyFill="1" applyBorder="1"/>
    <xf numFmtId="0" fontId="1" fillId="15" borderId="12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2" fillId="15" borderId="51" xfId="0" applyFont="1" applyFill="1" applyBorder="1" applyAlignment="1">
      <alignment horizontal="left" vertical="center" wrapText="1"/>
    </xf>
    <xf numFmtId="1" fontId="2" fillId="15" borderId="56" xfId="0" applyNumberFormat="1" applyFont="1" applyFill="1" applyBorder="1" applyAlignment="1">
      <alignment horizontal="center" vertical="center"/>
    </xf>
    <xf numFmtId="0" fontId="2" fillId="15" borderId="51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15" borderId="12" xfId="0" applyFont="1" applyFill="1" applyBorder="1" applyAlignment="1" applyProtection="1">
      <alignment horizontal="center" vertical="center"/>
      <protection locked="0"/>
    </xf>
    <xf numFmtId="0" fontId="1" fillId="15" borderId="24" xfId="0" applyFont="1" applyFill="1" applyBorder="1" applyAlignment="1" applyProtection="1">
      <alignment horizontal="center" vertical="center"/>
      <protection locked="0"/>
    </xf>
    <xf numFmtId="1" fontId="1" fillId="15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15" borderId="13" xfId="0" quotePrefix="1" applyNumberFormat="1" applyFont="1" applyFill="1" applyBorder="1" applyAlignment="1">
      <alignment horizontal="center" vertical="center"/>
    </xf>
    <xf numFmtId="1" fontId="1" fillId="15" borderId="12" xfId="0" applyNumberFormat="1" applyFont="1" applyFill="1" applyBorder="1" applyAlignment="1">
      <alignment horizontal="center" vertical="center"/>
    </xf>
    <xf numFmtId="2" fontId="2" fillId="15" borderId="12" xfId="0" quotePrefix="1" applyNumberFormat="1" applyFont="1" applyFill="1" applyBorder="1" applyAlignment="1">
      <alignment horizontal="center" vertical="center"/>
    </xf>
    <xf numFmtId="164" fontId="1" fillId="15" borderId="12" xfId="0" applyNumberFormat="1" applyFont="1" applyFill="1" applyBorder="1" applyAlignment="1">
      <alignment horizontal="center" vertical="center"/>
    </xf>
    <xf numFmtId="164" fontId="1" fillId="15" borderId="14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1" fontId="1" fillId="0" borderId="55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2" fontId="2" fillId="4" borderId="23" xfId="0" quotePrefix="1" applyNumberFormat="1" applyFont="1" applyFill="1" applyBorder="1" applyAlignment="1">
      <alignment horizontal="center" vertical="center"/>
    </xf>
    <xf numFmtId="0" fontId="0" fillId="0" borderId="6" xfId="0" applyBorder="1"/>
    <xf numFmtId="0" fontId="9" fillId="5" borderId="49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0" fillId="15" borderId="3" xfId="0" applyFill="1" applyBorder="1"/>
    <xf numFmtId="0" fontId="1" fillId="15" borderId="2" xfId="0" applyFont="1" applyFill="1" applyBorder="1" applyAlignment="1">
      <alignment horizontal="center" vertical="center"/>
    </xf>
    <xf numFmtId="0" fontId="0" fillId="15" borderId="7" xfId="0" applyFill="1" applyBorder="1"/>
    <xf numFmtId="0" fontId="1" fillId="15" borderId="5" xfId="0" applyFont="1" applyFill="1" applyBorder="1" applyAlignment="1" applyProtection="1">
      <alignment horizontal="center" vertical="center"/>
      <protection locked="0"/>
    </xf>
    <xf numFmtId="0" fontId="0" fillId="15" borderId="5" xfId="0" applyFill="1" applyBorder="1"/>
    <xf numFmtId="0" fontId="1" fillId="15" borderId="5" xfId="0" applyFont="1" applyFill="1" applyBorder="1" applyAlignment="1">
      <alignment horizontal="center" vertical="center"/>
    </xf>
    <xf numFmtId="0" fontId="1" fillId="15" borderId="46" xfId="0" applyFont="1" applyFill="1" applyBorder="1" applyAlignment="1">
      <alignment horizontal="center" vertical="center"/>
    </xf>
    <xf numFmtId="0" fontId="10" fillId="8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/>
    <xf numFmtId="0" fontId="1" fillId="17" borderId="21" xfId="0" applyFont="1" applyFill="1" applyBorder="1" applyAlignment="1" applyProtection="1">
      <alignment horizontal="center" vertical="center"/>
      <protection locked="0"/>
    </xf>
    <xf numFmtId="0" fontId="2" fillId="17" borderId="21" xfId="0" applyFont="1" applyFill="1" applyBorder="1" applyAlignment="1">
      <alignment horizontal="center" vertical="center"/>
    </xf>
    <xf numFmtId="0" fontId="1" fillId="17" borderId="59" xfId="0" applyFont="1" applyFill="1" applyBorder="1" applyAlignment="1">
      <alignment horizontal="center" vertical="center"/>
    </xf>
    <xf numFmtId="0" fontId="1" fillId="17" borderId="2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24" xfId="0" applyBorder="1"/>
    <xf numFmtId="1" fontId="2" fillId="17" borderId="59" xfId="0" applyNumberFormat="1" applyFont="1" applyFill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0" fontId="0" fillId="0" borderId="13" xfId="0" applyBorder="1"/>
    <xf numFmtId="0" fontId="1" fillId="17" borderId="47" xfId="0" applyFont="1" applyFill="1" applyBorder="1" applyAlignment="1">
      <alignment horizontal="left" vertical="center" wrapText="1"/>
    </xf>
    <xf numFmtId="0" fontId="0" fillId="0" borderId="37" xfId="0" applyBorder="1"/>
    <xf numFmtId="0" fontId="1" fillId="17" borderId="15" xfId="0" applyFont="1" applyFill="1" applyBorder="1" applyAlignment="1" applyProtection="1">
      <alignment horizontal="center" vertical="center"/>
      <protection locked="0"/>
    </xf>
    <xf numFmtId="0" fontId="1" fillId="17" borderId="12" xfId="0" applyFont="1" applyFill="1" applyBorder="1" applyAlignment="1" applyProtection="1">
      <alignment horizontal="center" vertical="center"/>
      <protection locked="0"/>
    </xf>
    <xf numFmtId="0" fontId="10" fillId="17" borderId="8" xfId="0" applyFont="1" applyFill="1" applyBorder="1" applyAlignment="1" applyProtection="1">
      <alignment horizontal="center" vertical="center"/>
      <protection locked="0"/>
    </xf>
    <xf numFmtId="0" fontId="1" fillId="17" borderId="12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0" fillId="8" borderId="16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0" fillId="22" borderId="21" xfId="0" applyFill="1" applyBorder="1"/>
    <xf numFmtId="0" fontId="1" fillId="22" borderId="21" xfId="0" applyFont="1" applyFill="1" applyBorder="1" applyAlignment="1">
      <alignment vertical="center"/>
    </xf>
    <xf numFmtId="0" fontId="2" fillId="22" borderId="21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/>
    </xf>
    <xf numFmtId="0" fontId="1" fillId="22" borderId="45" xfId="0" applyFont="1" applyFill="1" applyBorder="1" applyAlignment="1">
      <alignment horizontal="center" vertical="center"/>
    </xf>
    <xf numFmtId="0" fontId="2" fillId="22" borderId="48" xfId="0" applyFont="1" applyFill="1" applyBorder="1" applyAlignment="1">
      <alignment horizontal="left" vertical="center" wrapText="1"/>
    </xf>
    <xf numFmtId="1" fontId="2" fillId="22" borderId="54" xfId="0" applyNumberFormat="1" applyFont="1" applyFill="1" applyBorder="1" applyAlignment="1">
      <alignment horizontal="center" vertical="center"/>
    </xf>
    <xf numFmtId="0" fontId="2" fillId="22" borderId="48" xfId="0" applyFont="1" applyFill="1" applyBorder="1" applyAlignment="1">
      <alignment vertical="center"/>
    </xf>
    <xf numFmtId="0" fontId="2" fillId="22" borderId="19" xfId="0" applyFont="1" applyFill="1" applyBorder="1" applyAlignment="1">
      <alignment vertical="center"/>
    </xf>
    <xf numFmtId="0" fontId="2" fillId="22" borderId="1" xfId="0" applyFont="1" applyFill="1" applyBorder="1" applyAlignment="1">
      <alignment vertical="center"/>
    </xf>
    <xf numFmtId="1" fontId="1" fillId="22" borderId="1" xfId="0" applyNumberFormat="1" applyFont="1" applyFill="1" applyBorder="1" applyAlignment="1" applyProtection="1">
      <alignment vertical="center" wrapText="1"/>
      <protection locked="0"/>
    </xf>
    <xf numFmtId="2" fontId="2" fillId="22" borderId="12" xfId="0" quotePrefix="1" applyNumberFormat="1" applyFont="1" applyFill="1" applyBorder="1" applyAlignment="1">
      <alignment vertical="center"/>
    </xf>
    <xf numFmtId="1" fontId="1" fillId="22" borderId="1" xfId="0" applyNumberFormat="1" applyFont="1" applyFill="1" applyBorder="1" applyAlignment="1">
      <alignment horizontal="center" vertical="center"/>
    </xf>
    <xf numFmtId="2" fontId="2" fillId="22" borderId="1" xfId="0" quotePrefix="1" applyNumberFormat="1" applyFont="1" applyFill="1" applyBorder="1" applyAlignment="1">
      <alignment vertical="center"/>
    </xf>
    <xf numFmtId="1" fontId="1" fillId="22" borderId="1" xfId="0" applyNumberFormat="1" applyFont="1" applyFill="1" applyBorder="1" applyAlignment="1">
      <alignment vertical="center"/>
    </xf>
    <xf numFmtId="0" fontId="1" fillId="22" borderId="1" xfId="0" applyFont="1" applyFill="1" applyBorder="1" applyAlignment="1">
      <alignment vertical="center"/>
    </xf>
    <xf numFmtId="164" fontId="1" fillId="22" borderId="1" xfId="0" applyNumberFormat="1" applyFont="1" applyFill="1" applyBorder="1" applyAlignment="1">
      <alignment vertical="center"/>
    </xf>
    <xf numFmtId="0" fontId="0" fillId="22" borderId="20" xfId="0" applyFill="1" applyBorder="1"/>
    <xf numFmtId="0" fontId="0" fillId="22" borderId="3" xfId="0" applyFill="1" applyBorder="1"/>
    <xf numFmtId="0" fontId="0" fillId="22" borderId="1" xfId="0" applyFill="1" applyBorder="1"/>
    <xf numFmtId="0" fontId="1" fillId="22" borderId="1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1" fontId="2" fillId="22" borderId="57" xfId="0" applyNumberFormat="1" applyFont="1" applyFill="1" applyBorder="1" applyAlignment="1">
      <alignment horizontal="center" vertical="center"/>
    </xf>
    <xf numFmtId="2" fontId="2" fillId="22" borderId="13" xfId="0" quotePrefix="1" applyNumberFormat="1" applyFont="1" applyFill="1" applyBorder="1" applyAlignment="1">
      <alignment vertical="center"/>
    </xf>
    <xf numFmtId="0" fontId="1" fillId="11" borderId="21" xfId="0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1" fontId="2" fillId="11" borderId="54" xfId="0" applyNumberFormat="1" applyFont="1" applyFill="1" applyBorder="1" applyAlignment="1">
      <alignment horizontal="center" vertical="center"/>
    </xf>
    <xf numFmtId="0" fontId="2" fillId="11" borderId="47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1" fillId="11" borderId="21" xfId="0" applyFont="1" applyFill="1" applyBorder="1" applyAlignment="1" applyProtection="1">
      <alignment horizontal="center" vertical="center"/>
      <protection locked="0"/>
    </xf>
    <xf numFmtId="0" fontId="1" fillId="11" borderId="45" xfId="0" applyFont="1" applyFill="1" applyBorder="1" applyAlignment="1" applyProtection="1">
      <alignment horizontal="center" vertical="center"/>
      <protection locked="0"/>
    </xf>
    <xf numFmtId="1" fontId="1" fillId="11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11" borderId="59" xfId="0" quotePrefix="1" applyNumberFormat="1" applyFont="1" applyFill="1" applyBorder="1" applyAlignment="1">
      <alignment horizontal="center" vertical="center"/>
    </xf>
    <xf numFmtId="1" fontId="1" fillId="11" borderId="21" xfId="0" applyNumberFormat="1" applyFont="1" applyFill="1" applyBorder="1" applyAlignment="1">
      <alignment horizontal="center" vertical="center"/>
    </xf>
    <xf numFmtId="2" fontId="2" fillId="11" borderId="21" xfId="0" quotePrefix="1" applyNumberFormat="1" applyFont="1" applyFill="1" applyBorder="1" applyAlignment="1">
      <alignment horizontal="center" vertical="center"/>
    </xf>
    <xf numFmtId="164" fontId="1" fillId="11" borderId="21" xfId="0" applyNumberFormat="1" applyFont="1" applyFill="1" applyBorder="1" applyAlignment="1">
      <alignment horizontal="center" vertical="center"/>
    </xf>
    <xf numFmtId="164" fontId="1" fillId="11" borderId="22" xfId="0" applyNumberFormat="1" applyFont="1" applyFill="1" applyBorder="1" applyAlignment="1">
      <alignment horizontal="center" vertical="center"/>
    </xf>
    <xf numFmtId="0" fontId="0" fillId="0" borderId="61" xfId="0" applyBorder="1"/>
    <xf numFmtId="0" fontId="1" fillId="8" borderId="62" xfId="0" applyFont="1" applyFill="1" applyBorder="1" applyAlignment="1">
      <alignment horizontal="center" vertical="center"/>
    </xf>
    <xf numFmtId="0" fontId="1" fillId="8" borderId="62" xfId="0" quotePrefix="1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 vertical="center" wrapText="1"/>
    </xf>
    <xf numFmtId="1" fontId="1" fillId="0" borderId="3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1" fontId="1" fillId="0" borderId="61" xfId="0" applyNumberFormat="1" applyFont="1" applyBorder="1" applyAlignment="1">
      <alignment horizontal="center" vertical="center" wrapText="1"/>
    </xf>
    <xf numFmtId="1" fontId="1" fillId="0" borderId="6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 wrapText="1"/>
    </xf>
    <xf numFmtId="1" fontId="1" fillId="0" borderId="65" xfId="0" applyNumberFormat="1" applyFont="1" applyBorder="1" applyAlignment="1">
      <alignment horizontal="center" vertical="center" wrapText="1"/>
    </xf>
    <xf numFmtId="2" fontId="2" fillId="3" borderId="64" xfId="0" quotePrefix="1" applyNumberFormat="1" applyFont="1" applyFill="1" applyBorder="1" applyAlignment="1">
      <alignment horizontal="center" vertical="center"/>
    </xf>
    <xf numFmtId="1" fontId="1" fillId="3" borderId="62" xfId="0" applyNumberFormat="1" applyFont="1" applyFill="1" applyBorder="1" applyAlignment="1">
      <alignment horizontal="center" vertical="center"/>
    </xf>
    <xf numFmtId="2" fontId="2" fillId="3" borderId="62" xfId="0" quotePrefix="1" applyNumberFormat="1" applyFont="1" applyFill="1" applyBorder="1" applyAlignment="1">
      <alignment horizontal="center" vertical="center"/>
    </xf>
    <xf numFmtId="1" fontId="1" fillId="6" borderId="62" xfId="0" applyNumberFormat="1" applyFont="1" applyFill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" fillId="12" borderId="62" xfId="0" applyFont="1" applyFill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>
      <alignment horizontal="center" vertical="center"/>
    </xf>
    <xf numFmtId="0" fontId="0" fillId="0" borderId="65" xfId="0" applyBorder="1"/>
    <xf numFmtId="0" fontId="1" fillId="8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0" fillId="0" borderId="64" xfId="0" applyBorder="1"/>
    <xf numFmtId="0" fontId="1" fillId="8" borderId="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5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2" fontId="1" fillId="8" borderId="2" xfId="0" quotePrefix="1" applyNumberFormat="1" applyFont="1" applyFill="1" applyBorder="1" applyAlignment="1">
      <alignment horizontal="left" vertical="center" wrapText="1"/>
    </xf>
    <xf numFmtId="0" fontId="1" fillId="9" borderId="2" xfId="0" quotePrefix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8" borderId="0" xfId="1" applyFont="1" applyFill="1" applyAlignment="1" applyProtection="1">
      <alignment horizontal="center" vertical="center" wrapText="1"/>
      <protection locked="0"/>
    </xf>
    <xf numFmtId="0" fontId="2" fillId="12" borderId="0" xfId="1" applyFont="1" applyFill="1" applyAlignment="1" applyProtection="1">
      <alignment horizontal="center" vertical="center" wrapText="1"/>
      <protection locked="0"/>
    </xf>
    <xf numFmtId="0" fontId="2" fillId="8" borderId="0" xfId="1" applyFont="1" applyFill="1" applyAlignment="1" applyProtection="1">
      <alignment vertical="justify" wrapText="1"/>
      <protection locked="0"/>
    </xf>
    <xf numFmtId="0" fontId="20" fillId="8" borderId="0" xfId="0" applyFont="1" applyFill="1"/>
    <xf numFmtId="0" fontId="2" fillId="8" borderId="0" xfId="1" applyFont="1" applyFill="1" applyAlignment="1">
      <alignment vertical="center" wrapText="1"/>
    </xf>
    <xf numFmtId="0" fontId="23" fillId="0" borderId="0" xfId="0" applyFont="1" applyProtection="1">
      <protection hidden="1"/>
    </xf>
    <xf numFmtId="0" fontId="24" fillId="0" borderId="0" xfId="0" applyFont="1" applyProtection="1">
      <protection hidden="1"/>
    </xf>
    <xf numFmtId="165" fontId="25" fillId="0" borderId="1" xfId="0" applyNumberFormat="1" applyFont="1" applyBorder="1" applyAlignment="1" applyProtection="1">
      <alignment horizontal="center" vertical="center" textRotation="90"/>
      <protection hidden="1"/>
    </xf>
    <xf numFmtId="0" fontId="25" fillId="0" borderId="1" xfId="0" applyFont="1" applyBorder="1" applyAlignment="1" applyProtection="1">
      <alignment horizontal="center" vertical="center" textRotation="90"/>
      <protection hidden="1"/>
    </xf>
    <xf numFmtId="0" fontId="25" fillId="0" borderId="1" xfId="0" applyFont="1" applyBorder="1" applyAlignment="1" applyProtection="1">
      <alignment horizontal="left" vertical="center" textRotation="90"/>
      <protection hidden="1"/>
    </xf>
    <xf numFmtId="16" fontId="25" fillId="0" borderId="1" xfId="0" applyNumberFormat="1" applyFont="1" applyBorder="1" applyAlignment="1" applyProtection="1">
      <alignment horizontal="center" vertical="center" textRotation="90"/>
      <protection hidden="1"/>
    </xf>
    <xf numFmtId="1" fontId="27" fillId="0" borderId="16" xfId="0" applyNumberFormat="1" applyFont="1" applyBorder="1" applyAlignment="1" applyProtection="1">
      <alignment horizontal="center" vertical="center" shrinkToFit="1"/>
      <protection hidden="1"/>
    </xf>
    <xf numFmtId="1" fontId="24" fillId="0" borderId="16" xfId="0" applyNumberFormat="1" applyFont="1" applyBorder="1" applyAlignment="1" applyProtection="1">
      <alignment horizontal="center" vertical="center" textRotation="90" shrinkToFit="1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49" fontId="17" fillId="0" borderId="12" xfId="0" applyNumberFormat="1" applyFont="1" applyBorder="1" applyAlignment="1" applyProtection="1">
      <alignment horizontal="center" vertical="center" textRotation="90"/>
      <protection locked="0"/>
    </xf>
    <xf numFmtId="49" fontId="17" fillId="7" borderId="12" xfId="0" applyNumberFormat="1" applyFont="1" applyFill="1" applyBorder="1" applyAlignment="1" applyProtection="1">
      <alignment horizontal="center" vertical="center"/>
      <protection locked="0"/>
    </xf>
    <xf numFmtId="1" fontId="28" fillId="0" borderId="5" xfId="0" applyNumberFormat="1" applyFont="1" applyBorder="1" applyAlignment="1" applyProtection="1">
      <alignment horizontal="center" vertical="center" textRotation="90" shrinkToFi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49" fontId="17" fillId="7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5" xfId="0" applyNumberFormat="1" applyFont="1" applyBorder="1" applyAlignment="1" applyProtection="1">
      <alignment horizontal="center" vertical="center" textRotation="90" shrinkToFit="1"/>
      <protection hidden="1"/>
    </xf>
    <xf numFmtId="49" fontId="17" fillId="24" borderId="5" xfId="0" applyNumberFormat="1" applyFont="1" applyFill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center" vertical="center"/>
      <protection hidden="1"/>
    </xf>
    <xf numFmtId="49" fontId="29" fillId="6" borderId="16" xfId="0" applyNumberFormat="1" applyFont="1" applyFill="1" applyBorder="1" applyAlignment="1" applyProtection="1">
      <alignment vertical="center"/>
      <protection locked="0"/>
    </xf>
    <xf numFmtId="49" fontId="17" fillId="7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textRotation="90"/>
    </xf>
    <xf numFmtId="49" fontId="17" fillId="27" borderId="1" xfId="0" applyNumberFormat="1" applyFont="1" applyFill="1" applyBorder="1" applyAlignment="1" applyProtection="1">
      <alignment horizontal="center"/>
      <protection locked="0"/>
    </xf>
    <xf numFmtId="49" fontId="29" fillId="6" borderId="5" xfId="0" applyNumberFormat="1" applyFont="1" applyFill="1" applyBorder="1" applyAlignment="1" applyProtection="1">
      <alignment vertical="center"/>
      <protection locked="0"/>
    </xf>
    <xf numFmtId="49" fontId="17" fillId="7" borderId="21" xfId="0" applyNumberFormat="1" applyFont="1" applyFill="1" applyBorder="1" applyAlignment="1" applyProtection="1">
      <alignment horizontal="center" vertical="center"/>
      <protection locked="0"/>
    </xf>
    <xf numFmtId="49" fontId="30" fillId="29" borderId="8" xfId="0" applyNumberFormat="1" applyFont="1" applyFill="1" applyBorder="1" applyAlignment="1" applyProtection="1">
      <alignment vertical="center"/>
      <protection locked="0"/>
    </xf>
    <xf numFmtId="49" fontId="17" fillId="3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49" fontId="29" fillId="0" borderId="0" xfId="0" applyNumberFormat="1" applyFont="1" applyProtection="1">
      <protection hidden="1"/>
    </xf>
    <xf numFmtId="49" fontId="23" fillId="0" borderId="0" xfId="0" applyNumberFormat="1" applyFont="1" applyProtection="1">
      <protection hidden="1"/>
    </xf>
    <xf numFmtId="49" fontId="17" fillId="0" borderId="1" xfId="0" applyNumberFormat="1" applyFont="1" applyBorder="1" applyAlignment="1" applyProtection="1">
      <alignment horizontal="center" vertical="center"/>
      <protection hidden="1"/>
    </xf>
    <xf numFmtId="49" fontId="31" fillId="0" borderId="0" xfId="0" applyNumberFormat="1" applyFont="1" applyAlignment="1" applyProtection="1">
      <alignment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0" fontId="29" fillId="0" borderId="0" xfId="0" applyFont="1" applyAlignment="1">
      <alignment vertical="center"/>
    </xf>
    <xf numFmtId="49" fontId="17" fillId="26" borderId="1" xfId="0" applyNumberFormat="1" applyFont="1" applyFill="1" applyBorder="1" applyAlignment="1" applyProtection="1">
      <alignment horizontal="center" vertical="center"/>
      <protection hidden="1"/>
    </xf>
    <xf numFmtId="49" fontId="17" fillId="25" borderId="1" xfId="0" applyNumberFormat="1" applyFont="1" applyFill="1" applyBorder="1" applyAlignment="1" applyProtection="1">
      <alignment horizontal="center" vertical="center"/>
      <protection hidden="1"/>
    </xf>
    <xf numFmtId="49" fontId="31" fillId="0" borderId="0" xfId="0" applyNumberFormat="1" applyFont="1" applyProtection="1">
      <protection hidden="1"/>
    </xf>
    <xf numFmtId="0" fontId="3" fillId="0" borderId="0" xfId="0" applyFont="1" applyAlignment="1">
      <alignment vertical="top" wrapText="1"/>
    </xf>
    <xf numFmtId="2" fontId="23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 vertical="center"/>
      <protection hidden="1"/>
    </xf>
    <xf numFmtId="49" fontId="17" fillId="3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49" fontId="17" fillId="27" borderId="1" xfId="0" applyNumberFormat="1" applyFont="1" applyFill="1" applyBorder="1" applyAlignment="1" applyProtection="1">
      <alignment horizontal="center" vertical="center"/>
      <protection locked="0"/>
    </xf>
    <xf numFmtId="49" fontId="29" fillId="6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shrinkToFit="1"/>
      <protection hidden="1"/>
    </xf>
    <xf numFmtId="0" fontId="23" fillId="0" borderId="0" xfId="0" applyFont="1"/>
    <xf numFmtId="0" fontId="17" fillId="0" borderId="0" xfId="0" applyFont="1" applyAlignment="1">
      <alignment horizontal="center" vertical="center"/>
    </xf>
    <xf numFmtId="0" fontId="29" fillId="0" borderId="0" xfId="2" applyFont="1"/>
    <xf numFmtId="0" fontId="29" fillId="0" borderId="0" xfId="0" applyFont="1"/>
    <xf numFmtId="0" fontId="29" fillId="0" borderId="0" xfId="0" applyFont="1" applyAlignment="1">
      <alignment vertical="top" wrapText="1"/>
    </xf>
    <xf numFmtId="49" fontId="17" fillId="24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 wrapText="1"/>
    </xf>
    <xf numFmtId="0" fontId="22" fillId="0" borderId="0" xfId="0" applyFont="1"/>
    <xf numFmtId="0" fontId="3" fillId="0" borderId="0" xfId="2" applyFont="1" applyAlignment="1">
      <alignment horizontal="left" vertical="top" wrapText="1"/>
    </xf>
    <xf numFmtId="0" fontId="2" fillId="8" borderId="0" xfId="1" applyFont="1" applyFill="1" applyAlignment="1" applyProtection="1">
      <alignment vertical="center" wrapText="1"/>
      <protection locked="0"/>
    </xf>
    <xf numFmtId="0" fontId="23" fillId="0" borderId="0" xfId="0" applyFont="1" applyBorder="1" applyProtection="1"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49" fontId="17" fillId="0" borderId="21" xfId="0" applyNumberFormat="1" applyFont="1" applyBorder="1" applyAlignment="1" applyProtection="1">
      <alignment horizontal="center" vertical="center" textRotation="90"/>
      <protection locked="0"/>
    </xf>
    <xf numFmtId="49" fontId="17" fillId="3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shrinkToFit="1"/>
      <protection hidden="1"/>
    </xf>
    <xf numFmtId="1" fontId="17" fillId="0" borderId="21" xfId="0" applyNumberFormat="1" applyFont="1" applyBorder="1" applyAlignment="1" applyProtection="1">
      <alignment horizontal="center"/>
      <protection hidden="1"/>
    </xf>
    <xf numFmtId="1" fontId="17" fillId="0" borderId="22" xfId="0" applyNumberFormat="1" applyFont="1" applyBorder="1" applyAlignment="1" applyProtection="1">
      <alignment horizontal="center" shrinkToFit="1"/>
      <protection hidden="1"/>
    </xf>
    <xf numFmtId="0" fontId="17" fillId="8" borderId="26" xfId="0" applyFont="1" applyFill="1" applyBorder="1" applyAlignment="1">
      <alignment horizontal="center" vertical="center" wrapText="1"/>
    </xf>
    <xf numFmtId="1" fontId="1" fillId="9" borderId="19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14" borderId="19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17" borderId="19" xfId="0" applyNumberFormat="1" applyFont="1" applyFill="1" applyBorder="1" applyAlignment="1" applyProtection="1">
      <alignment horizontal="center" vertical="center"/>
      <protection locked="0"/>
    </xf>
    <xf numFmtId="1" fontId="1" fillId="15" borderId="59" xfId="0" applyNumberFormat="1" applyFont="1" applyFill="1" applyBorder="1" applyAlignment="1">
      <alignment horizontal="center" vertical="center"/>
    </xf>
    <xf numFmtId="1" fontId="1" fillId="15" borderId="13" xfId="0" applyNumberFormat="1" applyFont="1" applyFill="1" applyBorder="1" applyAlignment="1">
      <alignment horizontal="center" vertical="center"/>
    </xf>
    <xf numFmtId="1" fontId="1" fillId="6" borderId="60" xfId="0" applyNumberFormat="1" applyFont="1" applyFill="1" applyBorder="1" applyAlignment="1">
      <alignment horizontal="center" vertical="center"/>
    </xf>
    <xf numFmtId="1" fontId="1" fillId="11" borderId="59" xfId="0" applyNumberFormat="1" applyFont="1" applyFill="1" applyBorder="1" applyAlignment="1">
      <alignment horizontal="center" vertical="center"/>
    </xf>
    <xf numFmtId="1" fontId="1" fillId="6" borderId="64" xfId="0" applyNumberFormat="1" applyFont="1" applyFill="1" applyBorder="1" applyAlignment="1">
      <alignment horizontal="center" vertical="center"/>
    </xf>
    <xf numFmtId="1" fontId="1" fillId="9" borderId="2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14" borderId="2" xfId="0" applyNumberFormat="1" applyFont="1" applyFill="1" applyBorder="1" applyAlignment="1">
      <alignment horizontal="center" vertical="center"/>
    </xf>
    <xf numFmtId="1" fontId="1" fillId="17" borderId="2" xfId="0" applyNumberFormat="1" applyFont="1" applyFill="1" applyBorder="1" applyAlignment="1" applyProtection="1">
      <alignment horizontal="center" vertical="center"/>
      <protection locked="0"/>
    </xf>
    <xf numFmtId="1" fontId="1" fillId="15" borderId="45" xfId="0" applyNumberFormat="1" applyFont="1" applyFill="1" applyBorder="1" applyAlignment="1">
      <alignment horizontal="center" vertical="center"/>
    </xf>
    <xf numFmtId="1" fontId="1" fillId="15" borderId="24" xfId="0" applyNumberFormat="1" applyFont="1" applyFill="1" applyBorder="1" applyAlignment="1">
      <alignment horizontal="center" vertical="center"/>
    </xf>
    <xf numFmtId="1" fontId="1" fillId="11" borderId="45" xfId="0" applyNumberFormat="1" applyFont="1" applyFill="1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/>
    </xf>
    <xf numFmtId="164" fontId="1" fillId="14" borderId="4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 applyProtection="1">
      <alignment horizontal="center" vertical="center"/>
      <protection locked="0"/>
    </xf>
    <xf numFmtId="164" fontId="1" fillId="17" borderId="4" xfId="0" applyNumberFormat="1" applyFont="1" applyFill="1" applyBorder="1" applyAlignment="1">
      <alignment horizontal="center" vertical="center"/>
    </xf>
    <xf numFmtId="0" fontId="1" fillId="12" borderId="61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>
      <alignment vertical="center"/>
    </xf>
    <xf numFmtId="0" fontId="2" fillId="32" borderId="1" xfId="0" applyFont="1" applyFill="1" applyBorder="1" applyAlignment="1">
      <alignment vertical="center"/>
    </xf>
    <xf numFmtId="1" fontId="1" fillId="32" borderId="1" xfId="0" applyNumberFormat="1" applyFont="1" applyFill="1" applyBorder="1" applyAlignment="1" applyProtection="1">
      <alignment vertical="center" wrapText="1"/>
      <protection locked="0"/>
    </xf>
    <xf numFmtId="1" fontId="1" fillId="32" borderId="19" xfId="0" applyNumberFormat="1" applyFont="1" applyFill="1" applyBorder="1" applyAlignment="1">
      <alignment vertical="center"/>
    </xf>
    <xf numFmtId="1" fontId="1" fillId="32" borderId="1" xfId="0" applyNumberFormat="1" applyFont="1" applyFill="1" applyBorder="1" applyAlignment="1">
      <alignment vertical="center"/>
    </xf>
    <xf numFmtId="1" fontId="1" fillId="32" borderId="2" xfId="0" applyNumberFormat="1" applyFont="1" applyFill="1" applyBorder="1" applyAlignment="1">
      <alignment vertical="center"/>
    </xf>
    <xf numFmtId="0" fontId="1" fillId="32" borderId="1" xfId="0" applyFont="1" applyFill="1" applyBorder="1" applyAlignment="1">
      <alignment horizontal="center" vertical="center"/>
    </xf>
    <xf numFmtId="1" fontId="2" fillId="32" borderId="57" xfId="0" applyNumberFormat="1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2" xfId="0" quotePrefix="1" applyFont="1" applyFill="1" applyBorder="1" applyAlignment="1">
      <alignment horizontal="left" vertical="center"/>
    </xf>
    <xf numFmtId="0" fontId="1" fillId="13" borderId="2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16" borderId="2" xfId="0" applyFont="1" applyFill="1" applyBorder="1" applyAlignment="1">
      <alignment horizontal="left" vertical="center" wrapText="1"/>
    </xf>
    <xf numFmtId="0" fontId="2" fillId="15" borderId="45" xfId="0" applyFont="1" applyFill="1" applyBorder="1" applyAlignment="1">
      <alignment horizontal="left" vertical="center"/>
    </xf>
    <xf numFmtId="0" fontId="2" fillId="15" borderId="24" xfId="0" applyFont="1" applyFill="1" applyBorder="1" applyAlignment="1">
      <alignment horizontal="left" vertical="center"/>
    </xf>
    <xf numFmtId="0" fontId="1" fillId="15" borderId="2" xfId="0" applyFont="1" applyFill="1" applyBorder="1" applyAlignment="1">
      <alignment horizontal="left" vertical="center"/>
    </xf>
    <xf numFmtId="0" fontId="1" fillId="15" borderId="46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left" vertical="center"/>
    </xf>
    <xf numFmtId="0" fontId="2" fillId="11" borderId="45" xfId="0" applyFont="1" applyFill="1" applyBorder="1" applyAlignment="1">
      <alignment horizontal="left" vertical="center"/>
    </xf>
    <xf numFmtId="0" fontId="1" fillId="8" borderId="63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" fillId="17" borderId="2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8" borderId="0" xfId="0" applyFont="1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2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2" xfId="0" applyNumberFormat="1" applyFont="1" applyFill="1" applyBorder="1" applyAlignment="1" applyProtection="1">
      <alignment horizontal="center" vertical="center"/>
      <protection locked="0"/>
    </xf>
    <xf numFmtId="1" fontId="1" fillId="8" borderId="16" xfId="0" applyNumberFormat="1" applyFont="1" applyFill="1" applyBorder="1" applyAlignment="1">
      <alignment horizontal="center" vertical="center"/>
    </xf>
    <xf numFmtId="1" fontId="1" fillId="8" borderId="62" xfId="0" applyNumberFormat="1" applyFont="1" applyFill="1" applyBorder="1" applyAlignment="1">
      <alignment horizontal="center" vertical="center"/>
    </xf>
    <xf numFmtId="1" fontId="1" fillId="8" borderId="63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1" fillId="8" borderId="1" xfId="0" applyFont="1" applyFill="1" applyBorder="1" applyAlignment="1" applyProtection="1">
      <alignment horizontal="center" vertical="center"/>
      <protection locked="0"/>
    </xf>
    <xf numFmtId="1" fontId="2" fillId="8" borderId="60" xfId="0" applyNumberFormat="1" applyFont="1" applyFill="1" applyBorder="1" applyAlignment="1">
      <alignment horizontal="center" vertical="center" wrapText="1"/>
    </xf>
    <xf numFmtId="1" fontId="2" fillId="8" borderId="16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1" fontId="1" fillId="17" borderId="12" xfId="0" applyNumberFormat="1" applyFont="1" applyFill="1" applyBorder="1" applyAlignment="1" applyProtection="1">
      <alignment horizontal="center" vertical="center"/>
      <protection locked="0"/>
    </xf>
    <xf numFmtId="1" fontId="1" fillId="6" borderId="3" xfId="0" applyNumberFormat="1" applyFont="1" applyFill="1" applyBorder="1" applyAlignment="1" applyProtection="1">
      <alignment horizontal="center" vertical="center"/>
      <protection locked="0"/>
    </xf>
    <xf numFmtId="1" fontId="1" fillId="6" borderId="17" xfId="0" applyNumberFormat="1" applyFont="1" applyFill="1" applyBorder="1" applyAlignment="1" applyProtection="1">
      <alignment horizontal="center" vertical="center"/>
      <protection locked="0"/>
    </xf>
    <xf numFmtId="1" fontId="1" fillId="6" borderId="16" xfId="0" applyNumberFormat="1" applyFont="1" applyFill="1" applyBorder="1" applyAlignment="1" applyProtection="1">
      <alignment horizontal="center" vertical="center"/>
      <protection locked="0"/>
    </xf>
    <xf numFmtId="1" fontId="2" fillId="8" borderId="25" xfId="0" applyNumberFormat="1" applyFont="1" applyFill="1" applyBorder="1" applyAlignment="1">
      <alignment horizontal="center" vertical="center" wrapText="1"/>
    </xf>
    <xf numFmtId="1" fontId="1" fillId="6" borderId="1" xfId="1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center"/>
    </xf>
    <xf numFmtId="1" fontId="1" fillId="8" borderId="1" xfId="1" applyNumberFormat="1" applyFont="1" applyFill="1" applyBorder="1"/>
    <xf numFmtId="1" fontId="1" fillId="8" borderId="2" xfId="1" applyNumberFormat="1" applyFont="1" applyFill="1" applyBorder="1"/>
    <xf numFmtId="1" fontId="0" fillId="13" borderId="19" xfId="0" applyNumberFormat="1" applyFill="1" applyBorder="1"/>
    <xf numFmtId="1" fontId="0" fillId="13" borderId="1" xfId="0" applyNumberFormat="1" applyFill="1" applyBorder="1"/>
    <xf numFmtId="1" fontId="0" fillId="13" borderId="2" xfId="0" applyNumberFormat="1" applyFill="1" applyBorder="1"/>
    <xf numFmtId="1" fontId="1" fillId="16" borderId="1" xfId="0" applyNumberFormat="1" applyFont="1" applyFill="1" applyBorder="1" applyAlignment="1">
      <alignment horizontal="left" vertical="center" wrapText="1"/>
    </xf>
    <xf numFmtId="1" fontId="12" fillId="8" borderId="0" xfId="0" applyNumberFormat="1" applyFont="1" applyFill="1" applyBorder="1"/>
    <xf numFmtId="1" fontId="0" fillId="8" borderId="19" xfId="0" applyNumberFormat="1" applyFill="1" applyBorder="1"/>
    <xf numFmtId="1" fontId="0" fillId="8" borderId="1" xfId="0" applyNumberFormat="1" applyFill="1" applyBorder="1"/>
    <xf numFmtId="1" fontId="0" fillId="8" borderId="2" xfId="0" applyNumberFormat="1" applyFill="1" applyBorder="1"/>
    <xf numFmtId="164" fontId="2" fillId="3" borderId="51" xfId="0" quotePrefix="1" applyNumberFormat="1" applyFont="1" applyFill="1" applyBorder="1" applyAlignment="1">
      <alignment horizontal="center" vertical="center"/>
    </xf>
    <xf numFmtId="164" fontId="2" fillId="9" borderId="48" xfId="0" applyNumberFormat="1" applyFont="1" applyFill="1" applyBorder="1" applyAlignment="1">
      <alignment horizontal="center" vertical="center"/>
    </xf>
    <xf numFmtId="164" fontId="2" fillId="3" borderId="3" xfId="0" quotePrefix="1" applyNumberFormat="1" applyFont="1" applyFill="1" applyBorder="1" applyAlignment="1">
      <alignment horizontal="center" vertical="center"/>
    </xf>
    <xf numFmtId="164" fontId="2" fillId="3" borderId="48" xfId="0" quotePrefix="1" applyNumberFormat="1" applyFont="1" applyFill="1" applyBorder="1" applyAlignment="1">
      <alignment horizontal="center" vertical="center"/>
    </xf>
    <xf numFmtId="164" fontId="2" fillId="9" borderId="48" xfId="0" quotePrefix="1" applyNumberFormat="1" applyFont="1" applyFill="1" applyBorder="1" applyAlignment="1">
      <alignment horizontal="center" vertical="center"/>
    </xf>
    <xf numFmtId="164" fontId="0" fillId="13" borderId="48" xfId="0" applyNumberFormat="1" applyFill="1" applyBorder="1"/>
    <xf numFmtId="164" fontId="2" fillId="14" borderId="48" xfId="0" quotePrefix="1" applyNumberFormat="1" applyFont="1" applyFill="1" applyBorder="1" applyAlignment="1">
      <alignment horizontal="center" vertical="center"/>
    </xf>
    <xf numFmtId="164" fontId="1" fillId="32" borderId="4" xfId="0" applyNumberFormat="1" applyFont="1" applyFill="1" applyBorder="1" applyAlignment="1">
      <alignment horizontal="center" vertical="center"/>
    </xf>
    <xf numFmtId="164" fontId="2" fillId="32" borderId="48" xfId="0" quotePrefix="1" applyNumberFormat="1" applyFont="1" applyFill="1" applyBorder="1" applyAlignment="1">
      <alignment vertical="center"/>
    </xf>
    <xf numFmtId="164" fontId="2" fillId="17" borderId="48" xfId="0" quotePrefix="1" applyNumberFormat="1" applyFont="1" applyFill="1" applyBorder="1" applyAlignment="1">
      <alignment horizontal="center" vertical="center"/>
    </xf>
    <xf numFmtId="164" fontId="2" fillId="15" borderId="20" xfId="0" quotePrefix="1" applyNumberFormat="1" applyFont="1" applyFill="1" applyBorder="1" applyAlignment="1">
      <alignment horizontal="center" vertical="center"/>
    </xf>
    <xf numFmtId="164" fontId="2" fillId="15" borderId="47" xfId="0" quotePrefix="1" applyNumberFormat="1" applyFont="1" applyFill="1" applyBorder="1" applyAlignment="1">
      <alignment horizontal="center" vertical="center"/>
    </xf>
    <xf numFmtId="164" fontId="2" fillId="15" borderId="15" xfId="0" quotePrefix="1" applyNumberFormat="1" applyFont="1" applyFill="1" applyBorder="1" applyAlignment="1">
      <alignment horizontal="center" vertical="center"/>
    </xf>
    <xf numFmtId="164" fontId="2" fillId="15" borderId="51" xfId="0" quotePrefix="1" applyNumberFormat="1" applyFont="1" applyFill="1" applyBorder="1" applyAlignment="1">
      <alignment horizontal="center" vertical="center"/>
    </xf>
    <xf numFmtId="164" fontId="2" fillId="3" borderId="49" xfId="0" quotePrefix="1" applyNumberFormat="1" applyFont="1" applyFill="1" applyBorder="1" applyAlignment="1">
      <alignment horizontal="center" vertical="center"/>
    </xf>
    <xf numFmtId="164" fontId="2" fillId="11" borderId="20" xfId="0" quotePrefix="1" applyNumberFormat="1" applyFont="1" applyFill="1" applyBorder="1" applyAlignment="1">
      <alignment horizontal="center" vertical="center"/>
    </xf>
    <xf numFmtId="164" fontId="2" fillId="11" borderId="47" xfId="0" quotePrefix="1" applyNumberFormat="1" applyFont="1" applyFill="1" applyBorder="1" applyAlignment="1">
      <alignment horizontal="center" vertical="center"/>
    </xf>
    <xf numFmtId="164" fontId="12" fillId="8" borderId="0" xfId="0" applyNumberFormat="1" applyFont="1" applyFill="1" applyBorder="1"/>
    <xf numFmtId="164" fontId="2" fillId="19" borderId="20" xfId="0" quotePrefix="1" applyNumberFormat="1" applyFont="1" applyFill="1" applyBorder="1" applyAlignment="1">
      <alignment horizontal="center" vertical="center"/>
    </xf>
    <xf numFmtId="164" fontId="2" fillId="19" borderId="22" xfId="0" quotePrefix="1" applyNumberFormat="1" applyFont="1" applyFill="1" applyBorder="1" applyAlignment="1">
      <alignment horizontal="center" vertical="center"/>
    </xf>
    <xf numFmtId="164" fontId="2" fillId="3" borderId="17" xfId="0" quotePrefix="1" applyNumberFormat="1" applyFont="1" applyFill="1" applyBorder="1" applyAlignment="1">
      <alignment horizontal="center" vertical="center"/>
    </xf>
    <xf numFmtId="164" fontId="2" fillId="17" borderId="19" xfId="0" quotePrefix="1" applyNumberFormat="1" applyFont="1" applyFill="1" applyBorder="1" applyAlignment="1">
      <alignment horizontal="center" vertical="center"/>
    </xf>
    <xf numFmtId="164" fontId="2" fillId="3" borderId="19" xfId="0" quotePrefix="1" applyNumberFormat="1" applyFont="1" applyFill="1" applyBorder="1" applyAlignment="1">
      <alignment horizontal="center" vertical="center"/>
    </xf>
    <xf numFmtId="164" fontId="0" fillId="11" borderId="47" xfId="0" applyNumberFormat="1" applyFill="1" applyBorder="1"/>
    <xf numFmtId="0" fontId="1" fillId="14" borderId="1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2" borderId="2" xfId="0" applyFont="1" applyFill="1" applyBorder="1" applyAlignment="1">
      <alignment vertical="center"/>
    </xf>
    <xf numFmtId="164" fontId="0" fillId="11" borderId="59" xfId="0" applyNumberFormat="1" applyFill="1" applyBorder="1"/>
    <xf numFmtId="164" fontId="2" fillId="9" borderId="19" xfId="0" quotePrefix="1" applyNumberFormat="1" applyFont="1" applyFill="1" applyBorder="1" applyAlignment="1">
      <alignment horizontal="center" vertical="center"/>
    </xf>
    <xf numFmtId="164" fontId="2" fillId="3" borderId="13" xfId="0" quotePrefix="1" applyNumberFormat="1" applyFont="1" applyFill="1" applyBorder="1" applyAlignment="1">
      <alignment horizontal="center" vertical="center"/>
    </xf>
    <xf numFmtId="164" fontId="2" fillId="9" borderId="19" xfId="0" applyNumberFormat="1" applyFont="1" applyFill="1" applyBorder="1" applyAlignment="1">
      <alignment horizontal="center" vertical="center"/>
    </xf>
    <xf numFmtId="164" fontId="0" fillId="13" borderId="19" xfId="0" applyNumberFormat="1" applyFill="1" applyBorder="1"/>
    <xf numFmtId="164" fontId="2" fillId="14" borderId="19" xfId="0" quotePrefix="1" applyNumberFormat="1" applyFont="1" applyFill="1" applyBorder="1" applyAlignment="1">
      <alignment horizontal="center" vertical="center"/>
    </xf>
    <xf numFmtId="164" fontId="2" fillId="32" borderId="13" xfId="0" quotePrefix="1" applyNumberFormat="1" applyFont="1" applyFill="1" applyBorder="1" applyAlignment="1">
      <alignment vertical="center"/>
    </xf>
    <xf numFmtId="164" fontId="1" fillId="16" borderId="19" xfId="0" applyNumberFormat="1" applyFont="1" applyFill="1" applyBorder="1" applyAlignment="1">
      <alignment horizontal="left" vertical="center" wrapText="1"/>
    </xf>
    <xf numFmtId="0" fontId="0" fillId="11" borderId="45" xfId="0" applyFill="1" applyBorder="1"/>
    <xf numFmtId="1" fontId="1" fillId="32" borderId="3" xfId="0" applyNumberFormat="1" applyFont="1" applyFill="1" applyBorder="1" applyAlignment="1" applyProtection="1">
      <alignment vertical="center" wrapText="1"/>
      <protection locked="0"/>
    </xf>
    <xf numFmtId="1" fontId="1" fillId="32" borderId="4" xfId="0" applyNumberFormat="1" applyFont="1" applyFill="1" applyBorder="1" applyAlignment="1" applyProtection="1">
      <alignment vertical="center" wrapText="1"/>
      <protection locked="0"/>
    </xf>
    <xf numFmtId="0" fontId="1" fillId="16" borderId="4" xfId="0" applyFont="1" applyFill="1" applyBorder="1" applyAlignment="1">
      <alignment horizontal="left" vertical="center" wrapText="1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25" xfId="0" applyNumberFormat="1" applyFont="1" applyBorder="1" applyAlignment="1" applyProtection="1">
      <alignment horizontal="center" vertical="center" wrapText="1"/>
      <protection locked="0"/>
    </xf>
    <xf numFmtId="1" fontId="1" fillId="0" borderId="18" xfId="0" applyNumberFormat="1" applyFont="1" applyBorder="1" applyAlignment="1" applyProtection="1">
      <alignment horizontal="center" vertical="center" wrapText="1"/>
      <protection locked="0"/>
    </xf>
    <xf numFmtId="1" fontId="2" fillId="16" borderId="57" xfId="0" applyNumberFormat="1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horizontal="center" vertical="center"/>
    </xf>
    <xf numFmtId="1" fontId="2" fillId="15" borderId="57" xfId="0" applyNumberFormat="1" applyFont="1" applyFill="1" applyBorder="1" applyAlignment="1">
      <alignment horizontal="center" vertical="center"/>
    </xf>
    <xf numFmtId="1" fontId="1" fillId="15" borderId="3" xfId="0" applyNumberFormat="1" applyFont="1" applyFill="1" applyBorder="1" applyAlignment="1">
      <alignment horizontal="center" vertical="center" wrapText="1"/>
    </xf>
    <xf numFmtId="1" fontId="1" fillId="15" borderId="1" xfId="0" applyNumberFormat="1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>
      <alignment horizontal="center" vertical="center" wrapText="1"/>
    </xf>
    <xf numFmtId="1" fontId="1" fillId="15" borderId="2" xfId="0" applyNumberFormat="1" applyFont="1" applyFill="1" applyBorder="1" applyAlignment="1">
      <alignment horizontal="center" vertical="center" wrapText="1"/>
    </xf>
    <xf numFmtId="164" fontId="2" fillId="15" borderId="3" xfId="0" quotePrefix="1" applyNumberFormat="1" applyFont="1" applyFill="1" applyBorder="1" applyAlignment="1">
      <alignment horizontal="center" vertical="center"/>
    </xf>
    <xf numFmtId="164" fontId="2" fillId="15" borderId="48" xfId="0" quotePrefix="1" applyNumberFormat="1" applyFont="1" applyFill="1" applyBorder="1" applyAlignment="1">
      <alignment horizontal="center" vertical="center"/>
    </xf>
    <xf numFmtId="1" fontId="1" fillId="15" borderId="19" xfId="0" applyNumberFormat="1" applyFont="1" applyFill="1" applyBorder="1" applyAlignment="1">
      <alignment horizontal="center" vertical="center"/>
    </xf>
    <xf numFmtId="1" fontId="1" fillId="15" borderId="2" xfId="0" applyNumberFormat="1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1" fontId="1" fillId="15" borderId="7" xfId="0" applyNumberFormat="1" applyFont="1" applyFill="1" applyBorder="1" applyAlignment="1">
      <alignment horizontal="center" vertical="center" wrapText="1"/>
    </xf>
    <xf numFmtId="1" fontId="1" fillId="15" borderId="5" xfId="0" applyNumberFormat="1" applyFont="1" applyFill="1" applyBorder="1" applyAlignment="1">
      <alignment horizontal="center" vertical="center" wrapText="1"/>
    </xf>
    <xf numFmtId="1" fontId="6" fillId="15" borderId="5" xfId="0" applyNumberFormat="1" applyFont="1" applyFill="1" applyBorder="1" applyAlignment="1">
      <alignment horizontal="center" vertical="center" wrapText="1"/>
    </xf>
    <xf numFmtId="1" fontId="6" fillId="15" borderId="46" xfId="0" applyNumberFormat="1" applyFont="1" applyFill="1" applyBorder="1" applyAlignment="1">
      <alignment horizontal="center" vertical="center" wrapText="1"/>
    </xf>
    <xf numFmtId="1" fontId="1" fillId="15" borderId="46" xfId="0" applyNumberFormat="1" applyFont="1" applyFill="1" applyBorder="1" applyAlignment="1">
      <alignment horizontal="center" vertical="center" wrapText="1"/>
    </xf>
    <xf numFmtId="1" fontId="1" fillId="15" borderId="23" xfId="0" applyNumberFormat="1" applyFont="1" applyFill="1" applyBorder="1" applyAlignment="1">
      <alignment horizontal="center" vertical="center"/>
    </xf>
    <xf numFmtId="1" fontId="1" fillId="15" borderId="5" xfId="0" applyNumberFormat="1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1" fontId="1" fillId="17" borderId="12" xfId="0" applyNumberFormat="1" applyFont="1" applyFill="1" applyBorder="1" applyAlignment="1">
      <alignment horizontal="center" vertical="center"/>
    </xf>
    <xf numFmtId="0" fontId="1" fillId="17" borderId="51" xfId="0" applyFont="1" applyFill="1" applyBorder="1" applyAlignment="1">
      <alignment horizontal="left" vertical="center" wrapText="1"/>
    </xf>
    <xf numFmtId="1" fontId="2" fillId="17" borderId="13" xfId="0" applyNumberFormat="1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4" xfId="0" applyFont="1" applyFill="1" applyBorder="1" applyAlignment="1" applyProtection="1">
      <alignment horizontal="center" vertical="center"/>
      <protection locked="0"/>
    </xf>
    <xf numFmtId="1" fontId="1" fillId="17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17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17" borderId="12" xfId="0" applyNumberFormat="1" applyFont="1" applyFill="1" applyBorder="1" applyAlignment="1">
      <alignment horizontal="center" vertical="center"/>
    </xf>
    <xf numFmtId="0" fontId="15" fillId="0" borderId="18" xfId="0" applyFont="1" applyBorder="1"/>
    <xf numFmtId="0" fontId="16" fillId="0" borderId="67" xfId="0" applyFont="1" applyBorder="1" applyAlignment="1">
      <alignment horizontal="center" vertical="center"/>
    </xf>
    <xf numFmtId="0" fontId="18" fillId="0" borderId="0" xfId="0" applyFont="1"/>
    <xf numFmtId="0" fontId="37" fillId="0" borderId="19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2" xfId="0" applyFont="1" applyBorder="1" applyAlignment="1">
      <alignment horizontal="left" vertical="center" wrapText="1"/>
    </xf>
    <xf numFmtId="0" fontId="2" fillId="9" borderId="57" xfId="0" applyFont="1" applyFill="1" applyBorder="1" applyAlignment="1">
      <alignment horizontal="left" vertical="center" wrapText="1"/>
    </xf>
    <xf numFmtId="0" fontId="1" fillId="33" borderId="57" xfId="0" applyFont="1" applyFill="1" applyBorder="1" applyAlignment="1">
      <alignment horizontal="left" vertical="center" wrapText="1"/>
    </xf>
    <xf numFmtId="0" fontId="1" fillId="5" borderId="57" xfId="0" applyFont="1" applyFill="1" applyBorder="1" applyAlignment="1">
      <alignment horizontal="left" vertical="center" wrapText="1"/>
    </xf>
    <xf numFmtId="0" fontId="8" fillId="9" borderId="57" xfId="0" applyFont="1" applyFill="1" applyBorder="1" applyAlignment="1">
      <alignment horizontal="left" vertical="center" wrapText="1"/>
    </xf>
    <xf numFmtId="0" fontId="2" fillId="13" borderId="57" xfId="0" applyFont="1" applyFill="1" applyBorder="1" applyAlignment="1">
      <alignment horizontal="left" vertical="center" wrapText="1"/>
    </xf>
    <xf numFmtId="0" fontId="2" fillId="14" borderId="57" xfId="0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left" vertical="center" wrapText="1"/>
    </xf>
    <xf numFmtId="0" fontId="1" fillId="17" borderId="57" xfId="0" applyFont="1" applyFill="1" applyBorder="1" applyAlignment="1">
      <alignment horizontal="left" vertical="center" wrapText="1"/>
    </xf>
    <xf numFmtId="0" fontId="2" fillId="17" borderId="57" xfId="0" applyFont="1" applyFill="1" applyBorder="1" applyAlignment="1">
      <alignment horizontal="left" vertical="center" wrapText="1"/>
    </xf>
    <xf numFmtId="0" fontId="2" fillId="16" borderId="57" xfId="0" applyFont="1" applyFill="1" applyBorder="1" applyAlignment="1">
      <alignment horizontal="left" vertical="center" wrapText="1"/>
    </xf>
    <xf numFmtId="0" fontId="2" fillId="15" borderId="54" xfId="0" applyFont="1" applyFill="1" applyBorder="1" applyAlignment="1">
      <alignment horizontal="left" vertical="center" wrapText="1"/>
    </xf>
    <xf numFmtId="0" fontId="2" fillId="11" borderId="54" xfId="0" applyFont="1" applyFill="1" applyBorder="1" applyAlignment="1">
      <alignment horizontal="left" vertical="center" wrapTex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0" fillId="8" borderId="0" xfId="0" applyFill="1"/>
    <xf numFmtId="0" fontId="17" fillId="8" borderId="28" xfId="0" applyFont="1" applyFill="1" applyBorder="1" applyAlignment="1">
      <alignment horizontal="center" vertical="center"/>
    </xf>
    <xf numFmtId="1" fontId="1" fillId="6" borderId="60" xfId="0" applyNumberFormat="1" applyFont="1" applyFill="1" applyBorder="1" applyAlignment="1" applyProtection="1">
      <alignment horizontal="center" vertical="center"/>
      <protection locked="0"/>
    </xf>
    <xf numFmtId="1" fontId="1" fillId="8" borderId="19" xfId="0" applyNumberFormat="1" applyFont="1" applyFill="1" applyBorder="1" applyAlignment="1">
      <alignment horizontal="center" vertical="center"/>
    </xf>
    <xf numFmtId="1" fontId="1" fillId="8" borderId="19" xfId="0" applyNumberFormat="1" applyFont="1" applyFill="1" applyBorder="1" applyAlignment="1" applyProtection="1">
      <alignment horizontal="center" vertical="center"/>
      <protection locked="0"/>
    </xf>
    <xf numFmtId="1" fontId="1" fillId="8" borderId="60" xfId="0" applyNumberFormat="1" applyFont="1" applyFill="1" applyBorder="1" applyAlignment="1">
      <alignment horizontal="center" vertical="center"/>
    </xf>
    <xf numFmtId="1" fontId="1" fillId="8" borderId="64" xfId="0" applyNumberFormat="1" applyFont="1" applyFill="1" applyBorder="1" applyAlignment="1">
      <alignment horizontal="center" vertical="center"/>
    </xf>
    <xf numFmtId="1" fontId="1" fillId="8" borderId="52" xfId="0" applyNumberFormat="1" applyFont="1" applyFill="1" applyBorder="1" applyAlignment="1">
      <alignment horizontal="center" vertical="center"/>
    </xf>
    <xf numFmtId="1" fontId="1" fillId="8" borderId="0" xfId="0" applyNumberFormat="1" applyFont="1" applyFill="1" applyBorder="1" applyAlignment="1">
      <alignment horizontal="center" vertical="center"/>
    </xf>
    <xf numFmtId="1" fontId="1" fillId="15" borderId="52" xfId="0" applyNumberFormat="1" applyFont="1" applyFill="1" applyBorder="1" applyAlignment="1">
      <alignment horizontal="center" vertical="center"/>
    </xf>
    <xf numFmtId="1" fontId="1" fillId="15" borderId="53" xfId="0" applyNumberFormat="1" applyFont="1" applyFill="1" applyBorder="1" applyAlignment="1">
      <alignment horizontal="center" vertical="center"/>
    </xf>
    <xf numFmtId="1" fontId="1" fillId="8" borderId="72" xfId="0" applyNumberFormat="1" applyFont="1" applyFill="1" applyBorder="1" applyAlignment="1">
      <alignment horizontal="center" vertical="center"/>
    </xf>
    <xf numFmtId="1" fontId="1" fillId="11" borderId="71" xfId="0" applyNumberFormat="1" applyFont="1" applyFill="1" applyBorder="1" applyAlignment="1">
      <alignment horizontal="center" vertical="center"/>
    </xf>
    <xf numFmtId="1" fontId="1" fillId="8" borderId="30" xfId="0" applyNumberFormat="1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 textRotation="90" wrapText="1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52" xfId="0" applyNumberFormat="1" applyFont="1" applyFill="1" applyBorder="1" applyAlignment="1">
      <alignment horizontal="center" vertical="center"/>
    </xf>
    <xf numFmtId="1" fontId="1" fillId="3" borderId="72" xfId="0" applyNumberFormat="1" applyFont="1" applyFill="1" applyBorder="1" applyAlignment="1">
      <alignment horizontal="center" vertical="center"/>
    </xf>
    <xf numFmtId="1" fontId="2" fillId="19" borderId="45" xfId="0" applyNumberFormat="1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 textRotation="90" wrapText="1"/>
    </xf>
    <xf numFmtId="0" fontId="17" fillId="8" borderId="62" xfId="0" applyFont="1" applyFill="1" applyBorder="1" applyAlignment="1">
      <alignment horizontal="center" vertical="center" textRotation="90" wrapText="1"/>
    </xf>
    <xf numFmtId="1" fontId="1" fillId="3" borderId="2" xfId="0" applyNumberFormat="1" applyFont="1" applyFill="1" applyBorder="1" applyAlignment="1">
      <alignment horizontal="center" vertical="center"/>
    </xf>
    <xf numFmtId="1" fontId="1" fillId="17" borderId="2" xfId="0" applyNumberFormat="1" applyFont="1" applyFill="1" applyBorder="1" applyAlignment="1">
      <alignment horizontal="center" vertical="center"/>
    </xf>
    <xf numFmtId="1" fontId="1" fillId="16" borderId="2" xfId="0" applyNumberFormat="1" applyFont="1" applyFill="1" applyBorder="1" applyAlignment="1">
      <alignment horizontal="left" vertical="center" wrapText="1"/>
    </xf>
    <xf numFmtId="1" fontId="1" fillId="3" borderId="25" xfId="0" applyNumberFormat="1" applyFont="1" applyFill="1" applyBorder="1" applyAlignment="1">
      <alignment horizontal="center" vertical="center"/>
    </xf>
    <xf numFmtId="1" fontId="1" fillId="16" borderId="19" xfId="0" applyNumberFormat="1" applyFont="1" applyFill="1" applyBorder="1" applyAlignment="1">
      <alignment horizontal="left" vertical="center" wrapText="1"/>
    </xf>
    <xf numFmtId="164" fontId="1" fillId="16" borderId="48" xfId="0" applyNumberFormat="1" applyFont="1" applyFill="1" applyBorder="1" applyAlignment="1">
      <alignment horizontal="left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10" fillId="8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0" xfId="0" quotePrefix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64" fontId="2" fillId="3" borderId="0" xfId="0" quotePrefix="1" applyNumberFormat="1" applyFont="1" applyFill="1" applyBorder="1" applyAlignment="1">
      <alignment horizontal="center" vertical="center"/>
    </xf>
    <xf numFmtId="1" fontId="1" fillId="6" borderId="0" xfId="0" applyNumberFormat="1" applyFont="1" applyFill="1" applyBorder="1" applyAlignment="1">
      <alignment horizontal="center" vertical="center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" fontId="2" fillId="4" borderId="56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2" fillId="34" borderId="1" xfId="0" applyFont="1" applyFill="1" applyBorder="1" applyAlignment="1" applyProtection="1">
      <alignment horizontal="center" vertical="center"/>
      <protection locked="0"/>
    </xf>
    <xf numFmtId="0" fontId="39" fillId="34" borderId="1" xfId="0" applyFont="1" applyFill="1" applyBorder="1" applyAlignment="1" applyProtection="1">
      <alignment horizontal="center" vertical="center"/>
      <protection locked="0"/>
    </xf>
    <xf numFmtId="0" fontId="38" fillId="34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 vertical="center"/>
    </xf>
    <xf numFmtId="0" fontId="2" fillId="34" borderId="1" xfId="0" quotePrefix="1" applyFont="1" applyFill="1" applyBorder="1" applyAlignment="1">
      <alignment horizontal="center" vertical="center"/>
    </xf>
    <xf numFmtId="1" fontId="2" fillId="34" borderId="1" xfId="0" applyNumberFormat="1" applyFont="1" applyFill="1" applyBorder="1" applyAlignment="1">
      <alignment horizontal="center" vertical="center"/>
    </xf>
    <xf numFmtId="1" fontId="2" fillId="34" borderId="1" xfId="0" applyNumberFormat="1" applyFont="1" applyFill="1" applyBorder="1" applyAlignment="1">
      <alignment horizontal="center" vertical="center" wrapText="1"/>
    </xf>
    <xf numFmtId="0" fontId="14" fillId="3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 applyProtection="1">
      <alignment horizontal="center" vertical="center"/>
      <protection locked="0"/>
    </xf>
    <xf numFmtId="1" fontId="2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left"/>
    </xf>
    <xf numFmtId="0" fontId="15" fillId="8" borderId="0" xfId="0" applyFont="1" applyFill="1" applyAlignment="1">
      <alignment horizontal="center" vertical="center"/>
    </xf>
    <xf numFmtId="0" fontId="32" fillId="8" borderId="0" xfId="0" applyFont="1" applyFill="1" applyProtection="1">
      <protection locked="0"/>
    </xf>
    <xf numFmtId="1" fontId="32" fillId="8" borderId="0" xfId="0" applyNumberFormat="1" applyFont="1" applyFill="1" applyAlignment="1" applyProtection="1">
      <alignment horizontal="center" vertical="center"/>
      <protection locked="0"/>
    </xf>
    <xf numFmtId="1" fontId="32" fillId="8" borderId="0" xfId="0" applyNumberFormat="1" applyFont="1" applyFill="1" applyProtection="1">
      <protection locked="0"/>
    </xf>
    <xf numFmtId="0" fontId="32" fillId="8" borderId="0" xfId="1" applyFont="1" applyFill="1" applyProtection="1">
      <protection locked="0"/>
    </xf>
    <xf numFmtId="49" fontId="32" fillId="8" borderId="0" xfId="0" applyNumberFormat="1" applyFont="1" applyFill="1" applyAlignment="1" applyProtection="1">
      <alignment horizontal="left" vertical="top" wrapText="1"/>
      <protection locked="0"/>
    </xf>
    <xf numFmtId="49" fontId="32" fillId="8" borderId="0" xfId="0" applyNumberFormat="1" applyFont="1" applyFill="1" applyAlignment="1" applyProtection="1">
      <alignment horizontal="center" vertical="center" wrapText="1"/>
      <protection locked="0"/>
    </xf>
    <xf numFmtId="1" fontId="32" fillId="8" borderId="0" xfId="0" applyNumberFormat="1" applyFont="1" applyFill="1" applyAlignment="1" applyProtection="1">
      <alignment horizontal="left" vertical="center"/>
      <protection locked="0"/>
    </xf>
    <xf numFmtId="1" fontId="2" fillId="34" borderId="2" xfId="0" applyNumberFormat="1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left"/>
    </xf>
    <xf numFmtId="1" fontId="2" fillId="34" borderId="2" xfId="0" applyNumberFormat="1" applyFont="1" applyFill="1" applyBorder="1" applyAlignment="1">
      <alignment horizontal="center" vertical="center"/>
    </xf>
    <xf numFmtId="0" fontId="2" fillId="3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" fontId="2" fillId="34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/>
    </xf>
    <xf numFmtId="1" fontId="1" fillId="8" borderId="48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2" fillId="34" borderId="3" xfId="0" applyFont="1" applyFill="1" applyBorder="1" applyAlignment="1" applyProtection="1">
      <alignment horizontal="center" vertical="center"/>
      <protection locked="0"/>
    </xf>
    <xf numFmtId="1" fontId="2" fillId="34" borderId="48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1" fontId="2" fillId="34" borderId="3" xfId="0" applyNumberFormat="1" applyFont="1" applyFill="1" applyBorder="1" applyAlignment="1">
      <alignment horizontal="center" vertical="center"/>
    </xf>
    <xf numFmtId="1" fontId="2" fillId="34" borderId="4" xfId="0" applyNumberFormat="1" applyFont="1" applyFill="1" applyBorder="1" applyAlignment="1">
      <alignment horizontal="center" vertical="center"/>
    </xf>
    <xf numFmtId="1" fontId="2" fillId="34" borderId="3" xfId="0" applyNumberFormat="1" applyFont="1" applyFill="1" applyBorder="1" applyAlignment="1">
      <alignment horizontal="center" vertical="center" wrapText="1"/>
    </xf>
    <xf numFmtId="164" fontId="2" fillId="34" borderId="48" xfId="0" quotePrefix="1" applyNumberFormat="1" applyFont="1" applyFill="1" applyBorder="1" applyAlignment="1">
      <alignment horizontal="center" vertical="center"/>
    </xf>
    <xf numFmtId="1" fontId="2" fillId="34" borderId="4" xfId="0" applyNumberFormat="1" applyFont="1" applyFill="1" applyBorder="1" applyAlignment="1">
      <alignment horizontal="center" vertical="center" wrapText="1"/>
    </xf>
    <xf numFmtId="164" fontId="2" fillId="17" borderId="15" xfId="0" quotePrefix="1" applyNumberFormat="1" applyFont="1" applyFill="1" applyBorder="1" applyAlignment="1">
      <alignment horizontal="center" vertical="center"/>
    </xf>
    <xf numFmtId="164" fontId="2" fillId="17" borderId="14" xfId="0" quotePrefix="1" applyNumberFormat="1" applyFont="1" applyFill="1" applyBorder="1" applyAlignment="1">
      <alignment horizontal="center" vertical="center"/>
    </xf>
    <xf numFmtId="1" fontId="1" fillId="17" borderId="15" xfId="0" applyNumberFormat="1" applyFont="1" applyFill="1" applyBorder="1" applyAlignment="1" applyProtection="1">
      <alignment horizontal="center" vertical="center"/>
      <protection locked="0"/>
    </xf>
    <xf numFmtId="164" fontId="1" fillId="17" borderId="14" xfId="0" applyNumberFormat="1" applyFont="1" applyFill="1" applyBorder="1" applyAlignment="1">
      <alignment horizontal="center" vertical="center"/>
    </xf>
    <xf numFmtId="0" fontId="1" fillId="12" borderId="4" xfId="1" applyFont="1" applyFill="1" applyBorder="1" applyAlignment="1" applyProtection="1">
      <alignment horizontal="center" vertical="center"/>
      <protection locked="0"/>
    </xf>
    <xf numFmtId="1" fontId="1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12" borderId="18" xfId="1" applyFont="1" applyFill="1" applyBorder="1" applyAlignment="1" applyProtection="1">
      <alignment horizontal="center" vertical="center"/>
      <protection locked="0"/>
    </xf>
    <xf numFmtId="0" fontId="4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32" borderId="12" xfId="0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left" vertical="center"/>
    </xf>
    <xf numFmtId="1" fontId="2" fillId="32" borderId="56" xfId="0" applyNumberFormat="1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1" fontId="1" fillId="32" borderId="15" xfId="0" applyNumberFormat="1" applyFont="1" applyFill="1" applyBorder="1" applyAlignment="1" applyProtection="1">
      <alignment vertical="center" wrapText="1"/>
      <protection locked="0"/>
    </xf>
    <xf numFmtId="1" fontId="1" fillId="32" borderId="12" xfId="0" applyNumberFormat="1" applyFont="1" applyFill="1" applyBorder="1" applyAlignment="1" applyProtection="1">
      <alignment vertical="center" wrapText="1"/>
      <protection locked="0"/>
    </xf>
    <xf numFmtId="1" fontId="1" fillId="32" borderId="14" xfId="0" applyNumberFormat="1" applyFont="1" applyFill="1" applyBorder="1" applyAlignment="1" applyProtection="1">
      <alignment vertical="center" wrapText="1"/>
      <protection locked="0"/>
    </xf>
    <xf numFmtId="1" fontId="1" fillId="32" borderId="12" xfId="0" applyNumberFormat="1" applyFont="1" applyFill="1" applyBorder="1" applyAlignment="1">
      <alignment horizontal="center" vertical="center"/>
    </xf>
    <xf numFmtId="1" fontId="1" fillId="32" borderId="24" xfId="0" applyNumberFormat="1" applyFont="1" applyFill="1" applyBorder="1" applyAlignment="1">
      <alignment horizontal="center" vertical="center"/>
    </xf>
    <xf numFmtId="164" fontId="2" fillId="32" borderId="51" xfId="0" quotePrefix="1" applyNumberFormat="1" applyFont="1" applyFill="1" applyBorder="1" applyAlignment="1">
      <alignment vertical="center"/>
    </xf>
    <xf numFmtId="1" fontId="1" fillId="32" borderId="13" xfId="0" applyNumberFormat="1" applyFont="1" applyFill="1" applyBorder="1" applyAlignment="1">
      <alignment vertical="center"/>
    </xf>
    <xf numFmtId="1" fontId="1" fillId="32" borderId="12" xfId="0" applyNumberFormat="1" applyFont="1" applyFill="1" applyBorder="1" applyAlignment="1">
      <alignment vertical="center"/>
    </xf>
    <xf numFmtId="1" fontId="1" fillId="32" borderId="24" xfId="0" applyNumberFormat="1" applyFont="1" applyFill="1" applyBorder="1" applyAlignment="1">
      <alignment vertical="center"/>
    </xf>
    <xf numFmtId="164" fontId="1" fillId="32" borderId="14" xfId="0" applyNumberFormat="1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8" borderId="19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43" fillId="11" borderId="13" xfId="0" applyFont="1" applyFill="1" applyBorder="1"/>
    <xf numFmtId="0" fontId="43" fillId="11" borderId="12" xfId="0" applyFont="1" applyFill="1" applyBorder="1"/>
    <xf numFmtId="0" fontId="43" fillId="11" borderId="24" xfId="0" applyFont="1" applyFill="1" applyBorder="1"/>
    <xf numFmtId="0" fontId="43" fillId="13" borderId="19" xfId="0" applyFont="1" applyFill="1" applyBorder="1"/>
    <xf numFmtId="0" fontId="43" fillId="13" borderId="1" xfId="0" applyFont="1" applyFill="1" applyBorder="1"/>
    <xf numFmtId="0" fontId="43" fillId="13" borderId="2" xfId="0" applyFont="1" applyFill="1" applyBorder="1"/>
    <xf numFmtId="0" fontId="1" fillId="15" borderId="19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43" fillId="8" borderId="0" xfId="0" applyFont="1" applyFill="1" applyBorder="1"/>
    <xf numFmtId="0" fontId="43" fillId="0" borderId="1" xfId="0" applyFont="1" applyBorder="1"/>
    <xf numFmtId="0" fontId="43" fillId="0" borderId="4" xfId="0" applyFont="1" applyBorder="1"/>
    <xf numFmtId="0" fontId="43" fillId="0" borderId="16" xfId="0" applyFont="1" applyBorder="1"/>
    <xf numFmtId="0" fontId="43" fillId="0" borderId="18" xfId="0" applyFont="1" applyBorder="1"/>
    <xf numFmtId="0" fontId="43" fillId="8" borderId="0" xfId="0" applyFont="1" applyFill="1"/>
    <xf numFmtId="0" fontId="43" fillId="0" borderId="0" xfId="0" applyFont="1"/>
    <xf numFmtId="0" fontId="2" fillId="0" borderId="48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0" fontId="8" fillId="32" borderId="51" xfId="0" applyFont="1" applyFill="1" applyBorder="1" applyAlignment="1">
      <alignment horizontal="left" vertical="center" wrapText="1"/>
    </xf>
    <xf numFmtId="0" fontId="8" fillId="32" borderId="48" xfId="0" applyFont="1" applyFill="1" applyBorder="1" applyAlignment="1">
      <alignment horizontal="left" vertical="center" wrapText="1"/>
    </xf>
    <xf numFmtId="0" fontId="8" fillId="17" borderId="48" xfId="0" applyFont="1" applyFill="1" applyBorder="1" applyAlignment="1">
      <alignment horizontal="left" vertical="center" wrapText="1"/>
    </xf>
    <xf numFmtId="0" fontId="8" fillId="16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33" fillId="31" borderId="0" xfId="0" applyFont="1" applyFill="1" applyAlignment="1">
      <alignment vertical="center" wrapText="1"/>
    </xf>
    <xf numFmtId="0" fontId="0" fillId="0" borderId="1" xfId="0" quotePrefix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3" fillId="8" borderId="0" xfId="0" applyFont="1" applyFill="1" applyProtection="1">
      <protection hidden="1"/>
    </xf>
    <xf numFmtId="0" fontId="23" fillId="8" borderId="0" xfId="0" applyFont="1" applyFill="1" applyAlignment="1" applyProtection="1">
      <alignment horizontal="center"/>
      <protection hidden="1"/>
    </xf>
    <xf numFmtId="0" fontId="24" fillId="8" borderId="0" xfId="0" applyFont="1" applyFill="1" applyProtection="1">
      <protection hidden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0" fillId="13" borderId="1" xfId="0" quotePrefix="1" applyFill="1" applyBorder="1" applyAlignment="1">
      <alignment horizontal="center" vertical="center"/>
    </xf>
    <xf numFmtId="0" fontId="0" fillId="14" borderId="12" xfId="0" quotePrefix="1" applyFill="1" applyBorder="1" applyAlignment="1">
      <alignment horizontal="center" vertical="center"/>
    </xf>
    <xf numFmtId="0" fontId="0" fillId="32" borderId="12" xfId="0" quotePrefix="1" applyFill="1" applyBorder="1" applyAlignment="1">
      <alignment horizontal="center" vertical="center"/>
    </xf>
    <xf numFmtId="0" fontId="1" fillId="17" borderId="1" xfId="0" quotePrefix="1" applyFont="1" applyFill="1" applyBorder="1" applyAlignment="1" applyProtection="1">
      <alignment horizontal="center" vertical="center"/>
      <protection locked="0"/>
    </xf>
    <xf numFmtId="0" fontId="1" fillId="16" borderId="1" xfId="0" quotePrefix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48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3" fillId="35" borderId="73" xfId="0" applyNumberFormat="1" applyFont="1" applyFill="1" applyBorder="1" applyAlignment="1">
      <alignment horizontal="center" vertical="center"/>
    </xf>
    <xf numFmtId="1" fontId="13" fillId="0" borderId="73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1" fontId="13" fillId="0" borderId="74" xfId="0" applyNumberFormat="1" applyFont="1" applyBorder="1" applyAlignment="1">
      <alignment horizontal="center" vertical="center" wrapText="1"/>
    </xf>
    <xf numFmtId="1" fontId="13" fillId="0" borderId="73" xfId="0" applyNumberFormat="1" applyFont="1" applyBorder="1" applyAlignment="1">
      <alignment horizontal="center" vertical="center" wrapText="1"/>
    </xf>
    <xf numFmtId="1" fontId="13" fillId="35" borderId="74" xfId="0" applyNumberFormat="1" applyFont="1" applyFill="1" applyBorder="1" applyAlignment="1">
      <alignment horizontal="center" vertical="center"/>
    </xf>
    <xf numFmtId="0" fontId="13" fillId="31" borderId="73" xfId="0" applyFont="1" applyFill="1" applyBorder="1" applyAlignment="1">
      <alignment horizontal="center" vertical="center"/>
    </xf>
    <xf numFmtId="1" fontId="13" fillId="31" borderId="7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8" borderId="1" xfId="0" quotePrefix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2" xfId="0" applyNumberFormat="1" applyFont="1" applyFill="1" applyBorder="1" applyAlignment="1" applyProtection="1">
      <alignment horizontal="center" vertical="center"/>
      <protection locked="0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8" borderId="12" xfId="0" quotePrefix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2" xfId="0" applyNumberFormat="1" applyFont="1" applyFill="1" applyBorder="1" applyAlignment="1" applyProtection="1">
      <alignment horizontal="center" vertical="center"/>
      <protection locked="0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>
      <alignment horizontal="center" vertical="center"/>
    </xf>
    <xf numFmtId="16" fontId="1" fillId="8" borderId="1" xfId="0" quotePrefix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left" vertical="center" wrapText="1"/>
    </xf>
    <xf numFmtId="1" fontId="1" fillId="9" borderId="19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4" borderId="48" xfId="0" applyFont="1" applyFill="1" applyBorder="1" applyAlignment="1" applyProtection="1">
      <alignment horizontal="center" vertical="center"/>
      <protection locked="0"/>
    </xf>
    <xf numFmtId="0" fontId="1" fillId="12" borderId="48" xfId="0" applyFont="1" applyFill="1" applyBorder="1" applyAlignment="1" applyProtection="1">
      <alignment horizontal="center" vertical="center"/>
      <protection locked="0"/>
    </xf>
    <xf numFmtId="164" fontId="1" fillId="15" borderId="19" xfId="0" applyNumberFormat="1" applyFont="1" applyFill="1" applyBorder="1" applyAlignment="1">
      <alignment horizontal="center" vertical="center"/>
    </xf>
    <xf numFmtId="164" fontId="1" fillId="11" borderId="59" xfId="0" applyNumberFormat="1" applyFont="1" applyFill="1" applyBorder="1" applyAlignment="1">
      <alignment horizontal="center" vertical="center"/>
    </xf>
    <xf numFmtId="0" fontId="1" fillId="15" borderId="50" xfId="0" applyFont="1" applyFill="1" applyBorder="1" applyAlignment="1" applyProtection="1">
      <alignment horizontal="center" vertical="center"/>
      <protection locked="0"/>
    </xf>
    <xf numFmtId="0" fontId="1" fillId="11" borderId="47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15" borderId="59" xfId="0" applyNumberFormat="1" applyFont="1" applyFill="1" applyBorder="1" applyAlignment="1">
      <alignment horizontal="center" vertical="center"/>
    </xf>
    <xf numFmtId="164" fontId="1" fillId="15" borderId="13" xfId="0" applyNumberFormat="1" applyFont="1" applyFill="1" applyBorder="1" applyAlignment="1">
      <alignment horizontal="center" vertical="center"/>
    </xf>
    <xf numFmtId="0" fontId="1" fillId="12" borderId="51" xfId="0" applyFont="1" applyFill="1" applyBorder="1" applyAlignment="1" applyProtection="1">
      <alignment horizontal="center" vertical="center"/>
      <protection locked="0"/>
    </xf>
    <xf numFmtId="0" fontId="1" fillId="15" borderId="47" xfId="0" applyFont="1" applyFill="1" applyBorder="1" applyAlignment="1" applyProtection="1">
      <alignment horizontal="center" vertical="center"/>
      <protection locked="0"/>
    </xf>
    <xf numFmtId="0" fontId="1" fillId="15" borderId="51" xfId="0" applyFont="1" applyFill="1" applyBorder="1" applyAlignment="1" applyProtection="1">
      <alignment horizontal="center" vertical="center"/>
      <protection locked="0"/>
    </xf>
    <xf numFmtId="0" fontId="1" fillId="15" borderId="48" xfId="0" applyFont="1" applyFill="1" applyBorder="1" applyAlignment="1" applyProtection="1">
      <alignment horizontal="center" vertical="center"/>
      <protection locked="0"/>
    </xf>
    <xf numFmtId="164" fontId="1" fillId="17" borderId="19" xfId="0" applyNumberFormat="1" applyFont="1" applyFill="1" applyBorder="1" applyAlignment="1">
      <alignment horizontal="center" vertical="center"/>
    </xf>
    <xf numFmtId="0" fontId="1" fillId="17" borderId="48" xfId="0" applyFont="1" applyFill="1" applyBorder="1" applyAlignment="1" applyProtection="1">
      <alignment horizontal="center" vertical="center"/>
      <protection locked="0"/>
    </xf>
    <xf numFmtId="164" fontId="1" fillId="32" borderId="19" xfId="0" applyNumberFormat="1" applyFont="1" applyFill="1" applyBorder="1" applyAlignment="1">
      <alignment vertical="center"/>
    </xf>
    <xf numFmtId="0" fontId="1" fillId="12" borderId="48" xfId="0" applyFont="1" applyFill="1" applyBorder="1" applyAlignment="1" applyProtection="1">
      <alignment horizontal="center" vertical="center"/>
      <protection locked="0"/>
    </xf>
    <xf numFmtId="0" fontId="1" fillId="32" borderId="48" xfId="0" applyFont="1" applyFill="1" applyBorder="1" applyAlignment="1">
      <alignment vertical="center"/>
    </xf>
    <xf numFmtId="164" fontId="1" fillId="32" borderId="13" xfId="0" applyNumberFormat="1" applyFont="1" applyFill="1" applyBorder="1" applyAlignment="1">
      <alignment vertical="center"/>
    </xf>
    <xf numFmtId="0" fontId="1" fillId="32" borderId="51" xfId="0" applyFont="1" applyFill="1" applyBorder="1" applyAlignment="1">
      <alignment vertical="center"/>
    </xf>
    <xf numFmtId="164" fontId="1" fillId="14" borderId="19" xfId="0" applyNumberFormat="1" applyFont="1" applyFill="1" applyBorder="1" applyAlignment="1">
      <alignment horizontal="center" vertical="center"/>
    </xf>
    <xf numFmtId="0" fontId="1" fillId="14" borderId="48" xfId="0" applyFont="1" applyFill="1" applyBorder="1" applyAlignment="1">
      <alignment horizontal="center" vertical="center"/>
    </xf>
    <xf numFmtId="164" fontId="1" fillId="9" borderId="19" xfId="0" applyNumberFormat="1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0" fillId="11" borderId="59" xfId="0" applyFill="1" applyBorder="1"/>
    <xf numFmtId="1" fontId="13" fillId="0" borderId="19" xfId="0" applyNumberFormat="1" applyFont="1" applyBorder="1" applyAlignment="1">
      <alignment horizontal="center" vertical="center" wrapText="1"/>
    </xf>
    <xf numFmtId="1" fontId="13" fillId="31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31" borderId="77" xfId="0" applyFont="1" applyFill="1" applyBorder="1" applyAlignment="1">
      <alignment horizontal="center" vertical="center"/>
    </xf>
    <xf numFmtId="1" fontId="1" fillId="0" borderId="76" xfId="0" applyNumberFormat="1" applyFont="1" applyBorder="1" applyAlignment="1" applyProtection="1">
      <alignment horizontal="center" vertical="center" wrapText="1"/>
      <protection locked="0"/>
    </xf>
    <xf numFmtId="1" fontId="13" fillId="0" borderId="79" xfId="0" applyNumberFormat="1" applyFont="1" applyBorder="1" applyAlignment="1">
      <alignment horizontal="center" vertical="center" wrapText="1"/>
    </xf>
    <xf numFmtId="1" fontId="13" fillId="0" borderId="75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 applyProtection="1">
      <alignment horizontal="center" vertical="center" wrapText="1"/>
      <protection locked="0"/>
    </xf>
    <xf numFmtId="1" fontId="13" fillId="0" borderId="80" xfId="0" applyNumberFormat="1" applyFont="1" applyBorder="1" applyAlignment="1">
      <alignment horizontal="center" vertical="center" wrapText="1"/>
    </xf>
    <xf numFmtId="1" fontId="13" fillId="0" borderId="81" xfId="0" applyNumberFormat="1" applyFont="1" applyBorder="1" applyAlignment="1">
      <alignment horizontal="center" vertical="center" wrapText="1"/>
    </xf>
    <xf numFmtId="1" fontId="1" fillId="32" borderId="76" xfId="0" applyNumberFormat="1" applyFont="1" applyFill="1" applyBorder="1" applyAlignment="1" applyProtection="1">
      <alignment vertical="center" wrapText="1"/>
      <protection locked="0"/>
    </xf>
    <xf numFmtId="1" fontId="13" fillId="0" borderId="82" xfId="0" applyNumberFormat="1" applyFont="1" applyBorder="1" applyAlignment="1">
      <alignment horizontal="center" vertical="center" wrapText="1"/>
    </xf>
    <xf numFmtId="1" fontId="1" fillId="17" borderId="76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12" xfId="0" quotePrefix="1" applyFont="1" applyFill="1" applyBorder="1" applyAlignment="1">
      <alignment horizontal="center" vertical="center"/>
    </xf>
    <xf numFmtId="1" fontId="13" fillId="35" borderId="83" xfId="0" applyNumberFormat="1" applyFont="1" applyFill="1" applyBorder="1" applyAlignment="1">
      <alignment horizontal="center" vertical="center"/>
    </xf>
    <xf numFmtId="49" fontId="30" fillId="29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33" fillId="31" borderId="0" xfId="0" applyFont="1" applyFill="1" applyAlignment="1">
      <alignment horizontal="right" vertical="center" wrapText="1"/>
    </xf>
    <xf numFmtId="0" fontId="33" fillId="31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8" borderId="0" xfId="1" applyFont="1" applyFill="1" applyAlignment="1" applyProtection="1">
      <alignment horizontal="center" vertical="center" wrapText="1"/>
      <protection locked="0"/>
    </xf>
    <xf numFmtId="49" fontId="17" fillId="27" borderId="5" xfId="0" applyNumberFormat="1" applyFont="1" applyFill="1" applyBorder="1" applyAlignment="1" applyProtection="1">
      <alignment horizontal="center" vertical="center"/>
      <protection locked="0"/>
    </xf>
    <xf numFmtId="49" fontId="17" fillId="27" borderId="8" xfId="0" applyNumberFormat="1" applyFont="1" applyFill="1" applyBorder="1" applyAlignment="1" applyProtection="1">
      <alignment horizontal="center" vertical="center"/>
      <protection locked="0"/>
    </xf>
    <xf numFmtId="49" fontId="17" fillId="27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66" xfId="0" applyNumberFormat="1" applyFont="1" applyBorder="1" applyAlignment="1" applyProtection="1">
      <alignment horizontal="center" vertical="center" textRotation="90"/>
      <protection locked="0"/>
    </xf>
    <xf numFmtId="49" fontId="17" fillId="0" borderId="12" xfId="0" applyNumberFormat="1" applyFont="1" applyBorder="1" applyAlignment="1" applyProtection="1">
      <alignment horizontal="center" vertical="center" textRotation="90"/>
      <protection locked="0"/>
    </xf>
    <xf numFmtId="1" fontId="17" fillId="0" borderId="66" xfId="0" applyNumberFormat="1" applyFont="1" applyBorder="1" applyAlignment="1" applyProtection="1">
      <alignment horizontal="center" vertical="center" textRotation="90" shrinkToFit="1"/>
      <protection hidden="1"/>
    </xf>
    <xf numFmtId="1" fontId="17" fillId="0" borderId="8" xfId="0" applyNumberFormat="1" applyFont="1" applyBorder="1" applyAlignment="1" applyProtection="1">
      <alignment horizontal="center" vertical="center" textRotation="90" shrinkToFit="1"/>
      <protection hidden="1"/>
    </xf>
    <xf numFmtId="1" fontId="17" fillId="0" borderId="62" xfId="0" applyNumberFormat="1" applyFont="1" applyBorder="1" applyAlignment="1" applyProtection="1">
      <alignment horizontal="center" vertical="center" textRotation="90" shrinkToFit="1"/>
      <protection hidden="1"/>
    </xf>
    <xf numFmtId="1" fontId="17" fillId="0" borderId="69" xfId="0" applyNumberFormat="1" applyFont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1" fontId="24" fillId="0" borderId="5" xfId="0" applyNumberFormat="1" applyFont="1" applyBorder="1" applyAlignment="1" applyProtection="1">
      <alignment horizontal="center" vertical="center" textRotation="90" shrinkToFit="1"/>
      <protection hidden="1"/>
    </xf>
    <xf numFmtId="1" fontId="24" fillId="0" borderId="8" xfId="0" applyNumberFormat="1" applyFont="1" applyBorder="1" applyAlignment="1" applyProtection="1">
      <alignment horizontal="center" vertical="center" textRotation="90" shrinkToFit="1"/>
      <protection hidden="1"/>
    </xf>
    <xf numFmtId="1" fontId="24" fillId="0" borderId="12" xfId="0" applyNumberFormat="1" applyFont="1" applyBorder="1" applyAlignment="1" applyProtection="1">
      <alignment horizontal="center" vertical="center" textRotation="90" shrinkToFit="1"/>
      <protection hidden="1"/>
    </xf>
    <xf numFmtId="49" fontId="17" fillId="25" borderId="8" xfId="0" applyNumberFormat="1" applyFont="1" applyFill="1" applyBorder="1" applyAlignment="1" applyProtection="1">
      <alignment horizontal="center" vertical="center"/>
      <protection locked="0"/>
    </xf>
    <xf numFmtId="49" fontId="17" fillId="25" borderId="62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 textRotation="90"/>
      <protection locked="0"/>
    </xf>
    <xf numFmtId="49" fontId="17" fillId="0" borderId="8" xfId="0" applyNumberFormat="1" applyFont="1" applyBorder="1" applyAlignment="1" applyProtection="1">
      <alignment horizontal="center" vertical="center" textRotation="90"/>
      <protection locked="0"/>
    </xf>
    <xf numFmtId="49" fontId="17" fillId="24" borderId="5" xfId="0" applyNumberFormat="1" applyFont="1" applyFill="1" applyBorder="1" applyAlignment="1" applyProtection="1">
      <alignment horizontal="center" vertical="center"/>
      <protection locked="0"/>
    </xf>
    <xf numFmtId="49" fontId="17" fillId="24" borderId="8" xfId="0" applyNumberFormat="1" applyFont="1" applyFill="1" applyBorder="1" applyAlignment="1" applyProtection="1">
      <alignment horizontal="center" vertical="center"/>
      <protection locked="0"/>
    </xf>
    <xf numFmtId="49" fontId="17" fillId="24" borderId="12" xfId="0" applyNumberFormat="1" applyFont="1" applyFill="1" applyBorder="1" applyAlignment="1" applyProtection="1">
      <alignment horizontal="center" vertical="center"/>
      <protection locked="0"/>
    </xf>
    <xf numFmtId="49" fontId="17" fillId="25" borderId="5" xfId="0" applyNumberFormat="1" applyFont="1" applyFill="1" applyBorder="1" applyAlignment="1" applyProtection="1">
      <alignment horizontal="center" vertical="center"/>
      <protection locked="0"/>
    </xf>
    <xf numFmtId="49" fontId="17" fillId="20" borderId="5" xfId="0" applyNumberFormat="1" applyFont="1" applyFill="1" applyBorder="1" applyAlignment="1" applyProtection="1">
      <alignment horizontal="center" vertical="center"/>
      <protection locked="0"/>
    </xf>
    <xf numFmtId="49" fontId="17" fillId="20" borderId="8" xfId="0" applyNumberFormat="1" applyFont="1" applyFill="1" applyBorder="1" applyAlignment="1" applyProtection="1">
      <alignment horizontal="center" vertical="center"/>
      <protection locked="0"/>
    </xf>
    <xf numFmtId="49" fontId="17" fillId="20" borderId="12" xfId="0" applyNumberFormat="1" applyFont="1" applyFill="1" applyBorder="1" applyAlignment="1" applyProtection="1">
      <alignment horizontal="center" vertical="center"/>
      <protection locked="0"/>
    </xf>
    <xf numFmtId="49" fontId="17" fillId="25" borderId="66" xfId="0" applyNumberFormat="1" applyFont="1" applyFill="1" applyBorder="1" applyAlignment="1" applyProtection="1">
      <alignment horizontal="center" vertical="center"/>
      <protection locked="0"/>
    </xf>
    <xf numFmtId="1" fontId="17" fillId="0" borderId="66" xfId="0" applyNumberFormat="1" applyFont="1" applyBorder="1" applyAlignment="1" applyProtection="1">
      <alignment horizontal="center" vertical="center" shrinkToFit="1"/>
      <protection hidden="1"/>
    </xf>
    <xf numFmtId="1" fontId="17" fillId="0" borderId="8" xfId="0" applyNumberFormat="1" applyFont="1" applyBorder="1" applyAlignment="1" applyProtection="1">
      <alignment horizontal="center" vertical="center" shrinkToFit="1"/>
      <protection hidden="1"/>
    </xf>
    <xf numFmtId="1" fontId="17" fillId="0" borderId="62" xfId="0" applyNumberFormat="1" applyFont="1" applyBorder="1" applyAlignment="1" applyProtection="1">
      <alignment horizontal="center" vertical="center" shrinkToFit="1"/>
      <protection hidden="1"/>
    </xf>
    <xf numFmtId="49" fontId="30" fillId="29" borderId="66" xfId="0" applyNumberFormat="1" applyFont="1" applyFill="1" applyBorder="1" applyAlignment="1" applyProtection="1">
      <alignment horizontal="center" vertical="center"/>
      <protection locked="0"/>
    </xf>
    <xf numFmtId="49" fontId="30" fillId="29" borderId="8" xfId="0" applyNumberFormat="1" applyFont="1" applyFill="1" applyBorder="1" applyAlignment="1" applyProtection="1">
      <alignment horizontal="center" vertical="center"/>
      <protection locked="0"/>
    </xf>
    <xf numFmtId="49" fontId="30" fillId="29" borderId="12" xfId="0" applyNumberFormat="1" applyFont="1" applyFill="1" applyBorder="1" applyAlignment="1" applyProtection="1">
      <alignment horizontal="center" vertical="center"/>
      <protection locked="0"/>
    </xf>
    <xf numFmtId="49" fontId="17" fillId="30" borderId="66" xfId="0" applyNumberFormat="1" applyFont="1" applyFill="1" applyBorder="1" applyAlignment="1" applyProtection="1">
      <alignment horizontal="center" vertical="center"/>
      <protection locked="0"/>
    </xf>
    <xf numFmtId="49" fontId="17" fillId="30" borderId="8" xfId="0" applyNumberFormat="1" applyFont="1" applyFill="1" applyBorder="1" applyAlignment="1" applyProtection="1">
      <alignment horizontal="center" vertical="center"/>
      <protection locked="0"/>
    </xf>
    <xf numFmtId="49" fontId="17" fillId="30" borderId="12" xfId="0" applyNumberFormat="1" applyFont="1" applyFill="1" applyBorder="1" applyAlignment="1" applyProtection="1">
      <alignment horizontal="center" vertical="center"/>
      <protection locked="0"/>
    </xf>
    <xf numFmtId="49" fontId="17" fillId="28" borderId="66" xfId="0" applyNumberFormat="1" applyFont="1" applyFill="1" applyBorder="1" applyAlignment="1" applyProtection="1">
      <alignment horizontal="center" vertical="center"/>
      <protection locked="0"/>
    </xf>
    <xf numFmtId="49" fontId="17" fillId="28" borderId="8" xfId="0" applyNumberFormat="1" applyFont="1" applyFill="1" applyBorder="1" applyAlignment="1" applyProtection="1">
      <alignment horizontal="center" vertical="center"/>
      <protection locked="0"/>
    </xf>
    <xf numFmtId="49" fontId="17" fillId="28" borderId="12" xfId="0" applyNumberFormat="1" applyFont="1" applyFill="1" applyBorder="1" applyAlignment="1" applyProtection="1">
      <alignment horizontal="center" vertical="center"/>
      <protection locked="0"/>
    </xf>
    <xf numFmtId="49" fontId="17" fillId="8" borderId="66" xfId="0" applyNumberFormat="1" applyFont="1" applyFill="1" applyBorder="1" applyAlignment="1" applyProtection="1">
      <alignment horizontal="center" vertical="center" textRotation="90"/>
      <protection locked="0"/>
    </xf>
    <xf numFmtId="49" fontId="17" fillId="8" borderId="8" xfId="0" applyNumberFormat="1" applyFont="1" applyFill="1" applyBorder="1" applyAlignment="1" applyProtection="1">
      <alignment horizontal="center" vertical="center" textRotation="90"/>
      <protection locked="0"/>
    </xf>
    <xf numFmtId="49" fontId="17" fillId="8" borderId="12" xfId="0" applyNumberFormat="1" applyFont="1" applyFill="1" applyBorder="1" applyAlignment="1" applyProtection="1">
      <alignment horizontal="center" vertical="center" textRotation="90"/>
      <protection locked="0"/>
    </xf>
    <xf numFmtId="49" fontId="17" fillId="24" borderId="66" xfId="0" applyNumberFormat="1" applyFont="1" applyFill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61" xfId="0" applyFont="1" applyBorder="1" applyAlignment="1" applyProtection="1">
      <alignment horizontal="center" vertical="center"/>
      <protection hidden="1"/>
    </xf>
    <xf numFmtId="49" fontId="17" fillId="27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2" xfId="0" applyBorder="1"/>
    <xf numFmtId="0" fontId="17" fillId="0" borderId="66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62" xfId="0" applyFont="1" applyBorder="1" applyAlignment="1" applyProtection="1">
      <alignment horizontal="center" vertical="center"/>
      <protection hidden="1"/>
    </xf>
    <xf numFmtId="49" fontId="17" fillId="25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 textRotation="90" shrinkToFit="1"/>
      <protection hidden="1"/>
    </xf>
    <xf numFmtId="49" fontId="17" fillId="26" borderId="66" xfId="0" applyNumberFormat="1" applyFont="1" applyFill="1" applyBorder="1" applyAlignment="1" applyProtection="1">
      <alignment horizontal="center" vertical="center"/>
      <protection locked="0"/>
    </xf>
    <xf numFmtId="49" fontId="17" fillId="26" borderId="8" xfId="0" applyNumberFormat="1" applyFont="1" applyFill="1" applyBorder="1" applyAlignment="1" applyProtection="1">
      <alignment horizontal="center" vertical="center"/>
      <protection locked="0"/>
    </xf>
    <xf numFmtId="49" fontId="17" fillId="26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textRotation="90" wrapText="1" shrinkToFit="1"/>
      <protection hidden="1"/>
    </xf>
    <xf numFmtId="0" fontId="17" fillId="0" borderId="62" xfId="0" applyFont="1" applyBorder="1" applyAlignment="1" applyProtection="1">
      <alignment horizontal="center" vertical="center" textRotation="90" wrapText="1" shrinkToFit="1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1" fillId="8" borderId="0" xfId="0" applyFont="1" applyFill="1" applyAlignment="1">
      <alignment horizontal="center" vertical="center" wrapText="1"/>
    </xf>
    <xf numFmtId="0" fontId="23" fillId="0" borderId="5" xfId="0" applyFont="1" applyBorder="1" applyAlignment="1" applyProtection="1">
      <alignment horizontal="center" vertical="center" textRotation="90"/>
      <protection hidden="1"/>
    </xf>
    <xf numFmtId="0" fontId="23" fillId="0" borderId="12" xfId="0" applyFont="1" applyBorder="1" applyAlignment="1" applyProtection="1">
      <alignment horizontal="center" vertical="center" textRotation="90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52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 textRotation="90" shrinkToFit="1"/>
      <protection hidden="1"/>
    </xf>
    <xf numFmtId="0" fontId="17" fillId="0" borderId="62" xfId="0" applyFont="1" applyBorder="1" applyAlignment="1" applyProtection="1">
      <alignment horizontal="center" vertical="center" textRotation="90" shrinkToFit="1"/>
      <protection hidden="1"/>
    </xf>
    <xf numFmtId="0" fontId="17" fillId="0" borderId="5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8" borderId="5" xfId="0" applyNumberFormat="1" applyFont="1" applyFill="1" applyBorder="1" applyAlignment="1">
      <alignment horizontal="center" vertical="center"/>
    </xf>
    <xf numFmtId="1" fontId="1" fillId="8" borderId="12" xfId="0" applyNumberFormat="1" applyFont="1" applyFill="1" applyBorder="1" applyAlignment="1">
      <alignment horizontal="center" vertical="center"/>
    </xf>
    <xf numFmtId="1" fontId="1" fillId="18" borderId="5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2" fontId="2" fillId="3" borderId="5" xfId="0" quotePrefix="1" applyNumberFormat="1" applyFont="1" applyFill="1" applyBorder="1" applyAlignment="1">
      <alignment horizontal="center" vertical="center"/>
    </xf>
    <xf numFmtId="2" fontId="2" fillId="3" borderId="12" xfId="0" quotePrefix="1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5" xfId="0" quotePrefix="1" applyFont="1" applyFill="1" applyBorder="1" applyAlignment="1">
      <alignment horizontal="center" vertical="center" wrapText="1"/>
    </xf>
    <xf numFmtId="0" fontId="1" fillId="8" borderId="12" xfId="0" quotePrefix="1" applyFont="1" applyFill="1" applyBorder="1" applyAlignment="1">
      <alignment horizontal="center" vertical="center" wrapText="1"/>
    </xf>
    <xf numFmtId="0" fontId="1" fillId="8" borderId="5" xfId="0" quotePrefix="1" applyFont="1" applyFill="1" applyBorder="1" applyAlignment="1">
      <alignment horizontal="center" vertical="center"/>
    </xf>
    <xf numFmtId="0" fontId="1" fillId="8" borderId="12" xfId="0" quotePrefix="1" applyFont="1" applyFill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2" fontId="2" fillId="3" borderId="7" xfId="0" quotePrefix="1" applyNumberFormat="1" applyFont="1" applyFill="1" applyBorder="1" applyAlignment="1">
      <alignment horizontal="center" vertical="center"/>
    </xf>
    <xf numFmtId="2" fontId="2" fillId="3" borderId="15" xfId="0" quotePrefix="1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2" fontId="2" fillId="3" borderId="11" xfId="0" quotePrefix="1" applyNumberFormat="1" applyFont="1" applyFill="1" applyBorder="1" applyAlignment="1">
      <alignment horizontal="center" vertical="center"/>
    </xf>
    <xf numFmtId="2" fontId="2" fillId="3" borderId="19" xfId="0" quotePrefix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2" fillId="3" borderId="8" xfId="0" quotePrefix="1" applyNumberFormat="1" applyFont="1" applyFill="1" applyBorder="1" applyAlignment="1">
      <alignment horizontal="center" vertical="center"/>
    </xf>
    <xf numFmtId="2" fontId="2" fillId="3" borderId="1" xfId="0" quotePrefix="1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5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0" fontId="10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49" fontId="1" fillId="8" borderId="5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8" borderId="8" xfId="0" applyNumberFormat="1" applyFont="1" applyFill="1" applyBorder="1" applyAlignment="1">
      <alignment horizontal="center" vertical="center"/>
    </xf>
    <xf numFmtId="164" fontId="1" fillId="8" borderId="12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 textRotation="90" wrapText="1"/>
    </xf>
    <xf numFmtId="0" fontId="17" fillId="8" borderId="41" xfId="0" applyFont="1" applyFill="1" applyBorder="1" applyAlignment="1">
      <alignment horizontal="center" vertical="center" textRotation="90" wrapText="1"/>
    </xf>
    <xf numFmtId="0" fontId="17" fillId="8" borderId="39" xfId="0" applyFont="1" applyFill="1" applyBorder="1" applyAlignment="1">
      <alignment horizontal="center" vertical="center" textRotation="90" wrapText="1"/>
    </xf>
    <xf numFmtId="0" fontId="17" fillId="8" borderId="36" xfId="0" applyFont="1" applyFill="1" applyBorder="1" applyAlignment="1">
      <alignment horizontal="center" vertical="center" textRotation="90" wrapText="1"/>
    </xf>
    <xf numFmtId="0" fontId="17" fillId="8" borderId="37" xfId="0" applyFont="1" applyFill="1" applyBorder="1" applyAlignment="1">
      <alignment horizontal="center" vertical="center" textRotation="90" wrapText="1"/>
    </xf>
    <xf numFmtId="0" fontId="17" fillId="8" borderId="44" xfId="0" applyFont="1" applyFill="1" applyBorder="1" applyAlignment="1">
      <alignment horizontal="center" vertical="center" textRotation="90" wrapText="1"/>
    </xf>
    <xf numFmtId="0" fontId="17" fillId="8" borderId="36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1" fillId="6" borderId="19" xfId="0" applyNumberFormat="1" applyFont="1" applyFill="1" applyBorder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164" fontId="2" fillId="3" borderId="50" xfId="0" quotePrefix="1" applyNumberFormat="1" applyFont="1" applyFill="1" applyBorder="1" applyAlignment="1">
      <alignment horizontal="center" vertical="center"/>
    </xf>
    <xf numFmtId="164" fontId="2" fillId="3" borderId="51" xfId="0" quotePrefix="1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 applyProtection="1">
      <alignment horizontal="center" vertical="center"/>
      <protection locked="0"/>
    </xf>
    <xf numFmtId="0" fontId="1" fillId="12" borderId="48" xfId="0" applyFont="1" applyFill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>
      <alignment horizontal="center" vertical="center"/>
    </xf>
    <xf numFmtId="1" fontId="1" fillId="3" borderId="46" xfId="0" applyNumberFormat="1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2" fillId="3" borderId="23" xfId="0" quotePrefix="1" applyNumberFormat="1" applyFont="1" applyFill="1" applyBorder="1" applyAlignment="1">
      <alignment horizontal="center" vertical="center"/>
    </xf>
    <xf numFmtId="164" fontId="2" fillId="3" borderId="13" xfId="0" quotePrefix="1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" fontId="1" fillId="0" borderId="76" xfId="0" applyNumberFormat="1" applyFont="1" applyBorder="1" applyAlignment="1" applyProtection="1">
      <alignment horizontal="center" vertical="center" wrapText="1"/>
      <protection locked="0"/>
    </xf>
    <xf numFmtId="0" fontId="1" fillId="12" borderId="48" xfId="0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3" borderId="70" xfId="0" applyNumberFormat="1" applyFont="1" applyFill="1" applyBorder="1" applyAlignment="1">
      <alignment horizontal="center" vertical="center"/>
    </xf>
    <xf numFmtId="164" fontId="2" fillId="3" borderId="44" xfId="0" quotePrefix="1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6" borderId="23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" fontId="1" fillId="8" borderId="46" xfId="0" applyNumberFormat="1" applyFont="1" applyFill="1" applyBorder="1" applyAlignment="1">
      <alignment horizontal="center" vertical="center"/>
    </xf>
    <xf numFmtId="1" fontId="1" fillId="8" borderId="24" xfId="0" applyNumberFormat="1" applyFont="1" applyFill="1" applyBorder="1" applyAlignment="1">
      <alignment horizontal="center" vertical="center"/>
    </xf>
    <xf numFmtId="164" fontId="2" fillId="3" borderId="9" xfId="0" quotePrefix="1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1" fontId="32" fillId="8" borderId="0" xfId="0" applyNumberFormat="1" applyFont="1" applyFill="1" applyAlignment="1" applyProtection="1">
      <alignment horizontal="left"/>
      <protection locked="0"/>
    </xf>
    <xf numFmtId="164" fontId="1" fillId="0" borderId="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3" borderId="7" xfId="0" quotePrefix="1" applyNumberFormat="1" applyFont="1" applyFill="1" applyBorder="1" applyAlignment="1">
      <alignment horizontal="center" vertical="center"/>
    </xf>
    <xf numFmtId="164" fontId="2" fillId="3" borderId="15" xfId="0" quotePrefix="1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15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1" fontId="1" fillId="8" borderId="14" xfId="0" applyNumberFormat="1" applyFont="1" applyFill="1" applyBorder="1" applyAlignment="1">
      <alignment horizontal="center" vertical="center"/>
    </xf>
    <xf numFmtId="0" fontId="1" fillId="12" borderId="50" xfId="0" applyFont="1" applyFill="1" applyBorder="1" applyAlignment="1" applyProtection="1">
      <alignment horizontal="center" vertical="center"/>
      <protection locked="0"/>
    </xf>
    <xf numFmtId="0" fontId="1" fillId="12" borderId="51" xfId="0" applyFont="1" applyFill="1" applyBorder="1" applyAlignment="1" applyProtection="1">
      <alignment horizontal="center" vertical="center"/>
      <protection locked="0"/>
    </xf>
    <xf numFmtId="1" fontId="32" fillId="8" borderId="0" xfId="0" applyNumberFormat="1" applyFont="1" applyFill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quotePrefix="1" applyFont="1" applyFill="1" applyBorder="1" applyAlignment="1">
      <alignment horizontal="center" vertical="center"/>
    </xf>
    <xf numFmtId="0" fontId="1" fillId="8" borderId="8" xfId="0" quotePrefix="1" applyFont="1" applyFill="1" applyBorder="1" applyAlignment="1">
      <alignment horizontal="center" vertical="center" wrapText="1"/>
    </xf>
    <xf numFmtId="1" fontId="2" fillId="14" borderId="84" xfId="0" applyNumberFormat="1" applyFont="1" applyFill="1" applyBorder="1" applyAlignment="1">
      <alignment horizontal="center" vertical="center"/>
    </xf>
    <xf numFmtId="1" fontId="2" fillId="14" borderId="57" xfId="0" applyNumberFormat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10" xfId="1"/>
    <cellStyle name="Обычный 4" xfId="2"/>
  </cellStyles>
  <dxfs count="51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99CCFF"/>
      <color rgb="FFF3CCFC"/>
      <color rgb="FFE373AE"/>
      <color rgb="FFA9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Фокина Мария Ивановна" id="{CC341007-8102-44C0-B53E-EB1E96283F9D}" userId="Фокина Мария Ивановна" providerId="Non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38" dT="2022-02-25T09:01:12.51" personId="{CC341007-8102-44C0-B53E-EB1E96283F9D}" id="{10BCADFA-999E-4D28-914A-B1660B70442F}">
    <text>выбирают из модулей и майнеров какие-то 2 на 18 ЗЕ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"/>
  <sheetViews>
    <sheetView view="pageBreakPreview" zoomScale="90" zoomScaleNormal="100" zoomScaleSheetLayoutView="90" workbookViewId="0">
      <selection activeCell="A5" sqref="A5:BK6"/>
    </sheetView>
  </sheetViews>
  <sheetFormatPr defaultRowHeight="15" x14ac:dyDescent="0.25"/>
  <cols>
    <col min="1" max="6" width="4.85546875" customWidth="1"/>
    <col min="7" max="9" width="4.85546875" hidden="1" customWidth="1"/>
    <col min="10" max="13" width="4" hidden="1" customWidth="1"/>
    <col min="14" max="20" width="4" customWidth="1"/>
    <col min="21" max="48" width="4.85546875" customWidth="1"/>
    <col min="49" max="60" width="4.85546875" hidden="1" customWidth="1"/>
    <col min="61" max="65" width="4.85546875" customWidth="1"/>
  </cols>
  <sheetData>
    <row r="1" spans="1:63" ht="57" customHeight="1" x14ac:dyDescent="0.25">
      <c r="A1" s="1346" t="s">
        <v>380</v>
      </c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46"/>
      <c r="Q1" s="1346"/>
      <c r="R1" s="1346"/>
      <c r="S1" s="1346"/>
      <c r="T1" s="1346"/>
      <c r="U1" s="1346"/>
      <c r="V1" s="1346"/>
      <c r="W1" s="1346"/>
      <c r="X1" s="1346"/>
      <c r="Y1" s="1346"/>
      <c r="Z1" s="1346"/>
      <c r="AA1" s="1346"/>
      <c r="AB1" s="1346"/>
      <c r="AC1" s="1346"/>
      <c r="AD1" s="1346"/>
      <c r="AE1" s="1346"/>
      <c r="AF1" s="1346"/>
      <c r="AG1" s="1346"/>
      <c r="AH1" s="1346"/>
      <c r="AI1" s="1346"/>
      <c r="AJ1" s="1346"/>
      <c r="AK1" s="1346"/>
      <c r="AL1" s="1346"/>
      <c r="AM1" s="1346"/>
      <c r="AN1" s="1346"/>
      <c r="AO1" s="1346"/>
      <c r="AP1" s="1346"/>
      <c r="AQ1" s="1346"/>
      <c r="AR1" s="1346"/>
      <c r="AS1" s="1346"/>
      <c r="AT1" s="1346"/>
      <c r="AU1" s="1346"/>
      <c r="AV1" s="1346"/>
      <c r="AW1" s="1346"/>
      <c r="AX1" s="1346"/>
      <c r="AY1" s="1346"/>
      <c r="AZ1" s="1346"/>
      <c r="BA1" s="1346"/>
      <c r="BB1" s="1346"/>
      <c r="BC1" s="1346"/>
      <c r="BD1" s="1346"/>
      <c r="BE1" s="1346"/>
      <c r="BF1" s="1346"/>
      <c r="BG1" s="1346"/>
      <c r="BH1" s="1346"/>
      <c r="BI1" s="1346"/>
      <c r="BJ1" s="1346"/>
      <c r="BK1" s="1346"/>
    </row>
    <row r="2" spans="1:63" ht="84" customHeight="1" x14ac:dyDescent="0.25">
      <c r="A2" s="1347" t="s">
        <v>382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  <c r="W2" s="1347"/>
      <c r="X2" s="1347"/>
      <c r="Y2" s="1347"/>
      <c r="Z2" s="1347"/>
      <c r="AA2" s="1347"/>
      <c r="AB2" s="1347"/>
      <c r="AC2" s="1347"/>
      <c r="AD2" s="1347"/>
      <c r="AE2" s="1347"/>
      <c r="AF2" s="1347"/>
      <c r="AG2" s="1347"/>
      <c r="AH2" s="1347"/>
      <c r="AI2" s="1347"/>
      <c r="AJ2" s="1347"/>
      <c r="AK2" s="1347"/>
      <c r="AL2" s="1347"/>
      <c r="AM2" s="1347"/>
      <c r="AN2" s="1347"/>
      <c r="AO2" s="1347"/>
      <c r="AP2" s="1347"/>
      <c r="AQ2" s="1347"/>
      <c r="AR2" s="1347"/>
      <c r="AS2" s="1347"/>
      <c r="AT2" s="1347"/>
      <c r="AU2" s="1347"/>
      <c r="AV2" s="1347"/>
      <c r="AW2" s="1347"/>
      <c r="AX2" s="1347"/>
      <c r="AY2" s="1347"/>
      <c r="AZ2" s="1347"/>
      <c r="BA2" s="1347"/>
      <c r="BB2" s="1347"/>
      <c r="BC2" s="1347"/>
      <c r="BD2" s="1347"/>
      <c r="BE2" s="1347"/>
      <c r="BF2" s="1347"/>
      <c r="BG2" s="1347"/>
      <c r="BH2" s="1347"/>
      <c r="BI2" s="1347"/>
      <c r="BJ2" s="1347"/>
      <c r="BK2" s="1347"/>
    </row>
    <row r="3" spans="1:63" ht="15.75" x14ac:dyDescent="0.25">
      <c r="A3" s="1349"/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9"/>
      <c r="T3" s="1349"/>
      <c r="U3" s="1349"/>
      <c r="V3" s="1349"/>
      <c r="W3" s="1349"/>
      <c r="X3" s="1349"/>
      <c r="Y3" s="1349"/>
      <c r="Z3" s="1349"/>
      <c r="AA3" s="1349"/>
      <c r="AB3" s="1349"/>
      <c r="AC3" s="1349"/>
      <c r="AD3" s="1349"/>
      <c r="AE3" s="1349"/>
      <c r="AF3" s="1349"/>
      <c r="AG3" s="1349"/>
      <c r="AH3" s="1349"/>
      <c r="AI3" s="1349"/>
      <c r="AJ3" s="1349"/>
      <c r="AK3" s="1349"/>
      <c r="AL3" s="1349"/>
      <c r="AM3" s="1349"/>
      <c r="AN3" s="1349"/>
      <c r="AO3" s="1349"/>
      <c r="AP3" s="1349"/>
      <c r="AQ3" s="1349"/>
      <c r="AR3" s="1349"/>
      <c r="AS3" s="1349"/>
      <c r="AT3" s="1349"/>
      <c r="AU3" s="1349"/>
      <c r="AV3" s="1349"/>
      <c r="AW3" s="1349"/>
      <c r="AX3" s="1349"/>
      <c r="AY3" s="1349"/>
      <c r="AZ3" s="1349"/>
      <c r="BA3" s="1349"/>
      <c r="BB3" s="1349"/>
      <c r="BC3" s="1349"/>
      <c r="BD3" s="1349"/>
      <c r="BE3" s="1349"/>
      <c r="BF3" s="1349"/>
      <c r="BG3" s="1349"/>
      <c r="BH3" s="1349"/>
      <c r="BI3" s="1349"/>
      <c r="BJ3" s="1349"/>
      <c r="BK3" s="1349"/>
    </row>
    <row r="4" spans="1:63" ht="15.75" x14ac:dyDescent="0.25">
      <c r="A4" s="1349" t="s">
        <v>543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  <c r="U4" s="1349"/>
      <c r="V4" s="1349"/>
      <c r="W4" s="1349"/>
      <c r="X4" s="1349"/>
      <c r="Y4" s="1349"/>
      <c r="Z4" s="1349"/>
      <c r="AA4" s="1349"/>
      <c r="AB4" s="1349"/>
      <c r="AC4" s="1349"/>
      <c r="AD4" s="1349"/>
      <c r="AE4" s="1349"/>
      <c r="AF4" s="1349"/>
      <c r="AG4" s="1349"/>
      <c r="AH4" s="1349"/>
      <c r="AI4" s="1349"/>
      <c r="AJ4" s="1349"/>
      <c r="AK4" s="1349"/>
      <c r="AL4" s="1349"/>
      <c r="AM4" s="1349"/>
      <c r="AN4" s="1349"/>
      <c r="AO4" s="1349"/>
      <c r="AP4" s="1349"/>
      <c r="AQ4" s="1349"/>
      <c r="AR4" s="1349"/>
      <c r="AS4" s="1349"/>
      <c r="AT4" s="1349"/>
      <c r="AU4" s="1349"/>
      <c r="AV4" s="1349"/>
      <c r="AW4" s="1349"/>
      <c r="AX4" s="1349"/>
      <c r="AY4" s="1349"/>
      <c r="AZ4" s="1349"/>
      <c r="BA4" s="1349"/>
      <c r="BB4" s="1349"/>
      <c r="BC4" s="1349"/>
      <c r="BD4" s="1349"/>
      <c r="BE4" s="1349"/>
      <c r="BF4" s="1349"/>
      <c r="BG4" s="1349"/>
      <c r="BH4" s="1349"/>
      <c r="BI4" s="1349"/>
      <c r="BJ4" s="1349"/>
      <c r="BK4" s="1349"/>
    </row>
    <row r="5" spans="1:63" ht="15.75" customHeight="1" x14ac:dyDescent="0.25">
      <c r="A5" s="1348" t="s">
        <v>544</v>
      </c>
      <c r="B5" s="134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1348" t="s">
        <v>381</v>
      </c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348"/>
      <c r="AJ5" s="1348"/>
      <c r="AK5" s="1348"/>
      <c r="AL5" s="1348"/>
      <c r="AM5" s="1348"/>
      <c r="AN5" s="1348"/>
      <c r="AO5" s="1348"/>
      <c r="AP5" s="1348"/>
      <c r="AQ5" s="1348"/>
      <c r="AR5" s="1348"/>
      <c r="AS5" s="1348"/>
      <c r="AT5" s="1348"/>
      <c r="AU5" s="1348"/>
      <c r="AV5" s="1348"/>
      <c r="AW5" s="1348"/>
      <c r="AX5" s="1348"/>
      <c r="AY5" s="1348"/>
      <c r="AZ5" s="1348"/>
      <c r="BA5" s="1348"/>
      <c r="BB5" s="1348"/>
      <c r="BC5" s="1348"/>
      <c r="BD5" s="1348"/>
      <c r="BE5" s="1348"/>
      <c r="BF5" s="1348"/>
      <c r="BG5" s="1348"/>
      <c r="BH5" s="1348"/>
      <c r="BI5" s="1348"/>
      <c r="BJ5" s="1348"/>
      <c r="BK5" s="1348"/>
    </row>
    <row r="6" spans="1:63" ht="15.75" x14ac:dyDescent="0.25">
      <c r="A6" s="1349" t="s">
        <v>545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  <c r="Q6" s="1349"/>
      <c r="R6" s="1349"/>
      <c r="S6" s="1349"/>
      <c r="T6" s="1349"/>
      <c r="U6" s="1349"/>
      <c r="V6" s="1349"/>
      <c r="W6" s="1349"/>
      <c r="X6" s="1349"/>
      <c r="Y6" s="1349"/>
      <c r="Z6" s="1349"/>
      <c r="AA6" s="1349"/>
      <c r="AB6" s="1349"/>
      <c r="AC6" s="1349"/>
      <c r="AD6" s="1349"/>
      <c r="AE6" s="1349"/>
      <c r="AF6" s="1349"/>
      <c r="AG6" s="1349"/>
      <c r="AH6" s="1349"/>
      <c r="AI6" s="1349"/>
      <c r="AJ6" s="1349"/>
      <c r="AK6" s="1349"/>
      <c r="AL6" s="1349"/>
      <c r="AM6" s="1349"/>
      <c r="AN6" s="1349"/>
      <c r="AO6" s="1349"/>
      <c r="AP6" s="1349"/>
      <c r="AQ6" s="1349"/>
      <c r="AR6" s="1349"/>
      <c r="AS6" s="1349"/>
      <c r="AT6" s="1349"/>
      <c r="AU6" s="1349"/>
      <c r="AV6" s="1349"/>
      <c r="AW6" s="1349"/>
      <c r="AX6" s="1349"/>
      <c r="AY6" s="1349"/>
      <c r="AZ6" s="1349"/>
      <c r="BA6" s="1349"/>
      <c r="BB6" s="1349"/>
      <c r="BC6" s="1349"/>
      <c r="BD6" s="1349"/>
      <c r="BE6" s="1349"/>
      <c r="BF6" s="1349"/>
      <c r="BG6" s="1349"/>
      <c r="BH6" s="1349"/>
      <c r="BI6" s="1349"/>
      <c r="BJ6" s="1349"/>
      <c r="BK6" s="1349"/>
    </row>
    <row r="7" spans="1:63" ht="15.75" x14ac:dyDescent="0.25">
      <c r="A7" s="703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703"/>
      <c r="AL7" s="703"/>
      <c r="AM7" s="703"/>
      <c r="AN7" s="703"/>
      <c r="AO7" s="703"/>
      <c r="AP7" s="703"/>
      <c r="AQ7" s="703"/>
      <c r="AR7" s="703"/>
      <c r="AS7" s="703"/>
      <c r="AT7" s="703"/>
      <c r="AU7" s="703"/>
      <c r="AV7" s="703"/>
      <c r="AW7" s="703"/>
      <c r="AX7" s="703"/>
      <c r="AY7" s="703"/>
      <c r="AZ7" s="703"/>
      <c r="BA7" s="703"/>
      <c r="BB7" s="703"/>
      <c r="BC7" s="703"/>
      <c r="BD7" s="703"/>
      <c r="BE7" s="703"/>
      <c r="BF7" s="703"/>
      <c r="BG7" s="703"/>
      <c r="BH7" s="703"/>
      <c r="BI7" s="703"/>
      <c r="BJ7" s="703"/>
      <c r="BK7" s="703"/>
    </row>
    <row r="8" spans="1:63" ht="15.75" x14ac:dyDescent="0.25">
      <c r="A8" s="1348" t="s">
        <v>383</v>
      </c>
      <c r="B8" s="1348"/>
      <c r="C8" s="1348"/>
      <c r="D8" s="1348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1348"/>
      <c r="X8" s="1348"/>
      <c r="Y8" s="1348"/>
      <c r="Z8" s="1348"/>
      <c r="AA8" s="1348"/>
      <c r="AB8" s="1348"/>
      <c r="AC8" s="1348"/>
      <c r="AD8" s="1348"/>
      <c r="AE8" s="1348"/>
      <c r="AF8" s="1348"/>
      <c r="AG8" s="1348"/>
      <c r="AH8" s="1348"/>
      <c r="AI8" s="1348"/>
      <c r="AJ8" s="1348"/>
      <c r="AK8" s="1348"/>
      <c r="AL8" s="1348"/>
      <c r="AM8" s="1348"/>
      <c r="AN8" s="1348"/>
      <c r="AO8" s="1348"/>
      <c r="AP8" s="1348"/>
      <c r="AQ8" s="1348"/>
      <c r="AR8" s="1348"/>
      <c r="AS8" s="1348"/>
      <c r="AT8" s="1348"/>
      <c r="AU8" s="1348"/>
      <c r="AV8" s="1348"/>
      <c r="AW8" s="1348"/>
      <c r="AX8" s="1348"/>
      <c r="AY8" s="1348"/>
      <c r="AZ8" s="1348"/>
      <c r="BA8" s="1348"/>
      <c r="BB8" s="1348"/>
      <c r="BC8" s="1348"/>
      <c r="BD8" s="1348"/>
      <c r="BE8" s="1348"/>
      <c r="BF8" s="1348"/>
      <c r="BG8" s="1348"/>
      <c r="BH8" s="1348"/>
      <c r="BI8" s="1348"/>
      <c r="BJ8" s="1348"/>
      <c r="BK8" s="1348"/>
    </row>
    <row r="9" spans="1:63" ht="15.75" x14ac:dyDescent="0.25">
      <c r="A9" s="1153"/>
      <c r="B9" s="1153"/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3"/>
      <c r="P9" s="1153"/>
      <c r="Q9" s="1153"/>
      <c r="R9" s="1153"/>
      <c r="S9" s="1153"/>
      <c r="T9" s="1153"/>
      <c r="U9" s="1153"/>
      <c r="V9" s="1153"/>
      <c r="W9" s="1153"/>
      <c r="X9" s="1153"/>
      <c r="Y9" s="1153"/>
      <c r="Z9" s="1153"/>
      <c r="AA9" s="1153"/>
      <c r="AB9" s="1153"/>
      <c r="AC9" s="1153"/>
      <c r="AD9" s="1153"/>
      <c r="AE9" s="1153"/>
      <c r="AF9" s="1153"/>
      <c r="AG9" s="1153"/>
      <c r="AH9" s="1153"/>
      <c r="AI9" s="1153"/>
      <c r="AJ9" s="1153"/>
      <c r="AK9" s="1153"/>
      <c r="AL9" s="1153"/>
      <c r="AM9" s="1153"/>
      <c r="AN9" s="1153"/>
      <c r="AO9" s="1153"/>
      <c r="AP9" s="1153"/>
      <c r="AQ9" s="1153"/>
      <c r="AR9" s="1153"/>
      <c r="AS9" s="1153"/>
      <c r="AT9" s="1153"/>
      <c r="AU9" s="1153"/>
      <c r="AV9" s="1153"/>
      <c r="AW9" s="1153"/>
      <c r="AX9" s="1153"/>
      <c r="AY9" s="1153"/>
      <c r="AZ9" s="1153"/>
      <c r="BA9" s="1153"/>
      <c r="BB9" s="1153"/>
      <c r="BC9" s="1153"/>
      <c r="BD9" s="1153"/>
      <c r="BE9" s="1153"/>
      <c r="BF9" s="1153"/>
      <c r="BG9" s="1153"/>
      <c r="BH9" s="1153"/>
      <c r="BI9" s="1153"/>
      <c r="BJ9" s="1153"/>
      <c r="BK9" s="1153"/>
    </row>
    <row r="10" spans="1:63" ht="15" customHeight="1" x14ac:dyDescent="0.25">
      <c r="A10" s="1344" t="s">
        <v>536</v>
      </c>
      <c r="B10" s="1344"/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5" t="s">
        <v>538</v>
      </c>
      <c r="AE10" s="1345"/>
      <c r="AF10" s="1345"/>
      <c r="AG10" s="1345"/>
      <c r="AH10" s="1345"/>
      <c r="AI10" s="1345"/>
      <c r="AJ10" s="1161"/>
      <c r="AK10" s="1161"/>
      <c r="AL10" s="1161"/>
      <c r="AM10" s="1161"/>
      <c r="AN10" s="1161"/>
      <c r="AO10" s="1161"/>
      <c r="AP10" s="1161"/>
      <c r="AQ10" s="1161"/>
      <c r="AR10" s="1161"/>
      <c r="AS10" s="1161"/>
      <c r="AT10" s="1161"/>
      <c r="AU10" s="1161"/>
      <c r="AV10" s="1161"/>
      <c r="AW10" s="1161"/>
      <c r="AX10" s="1161"/>
      <c r="AY10" s="1161"/>
      <c r="AZ10" s="1161"/>
      <c r="BA10" s="1161"/>
      <c r="BB10" s="1161"/>
      <c r="BC10" s="1161"/>
      <c r="BD10" s="1161"/>
      <c r="BE10" s="1161"/>
      <c r="BF10" s="1161"/>
      <c r="BG10" s="1161"/>
      <c r="BH10" s="1161"/>
      <c r="BI10" s="1161"/>
      <c r="BJ10" s="1161"/>
      <c r="BK10" s="1161"/>
    </row>
    <row r="11" spans="1:63" ht="15.75" x14ac:dyDescent="0.25">
      <c r="A11" s="703"/>
      <c r="B11" s="704"/>
      <c r="C11" s="704"/>
      <c r="D11" s="704"/>
      <c r="E11" s="704"/>
      <c r="F11" s="703"/>
      <c r="G11" s="705"/>
      <c r="H11" s="703"/>
      <c r="I11" s="703"/>
      <c r="J11" s="703"/>
      <c r="K11" s="703"/>
      <c r="L11" s="705"/>
      <c r="M11" s="706"/>
      <c r="N11" s="706"/>
      <c r="O11" s="706"/>
      <c r="P11" s="706"/>
      <c r="Q11" s="706"/>
      <c r="R11" s="706"/>
      <c r="S11" s="706"/>
      <c r="T11" s="706"/>
      <c r="U11" s="705"/>
      <c r="V11" s="706"/>
      <c r="W11" s="706"/>
      <c r="X11" s="706"/>
      <c r="Y11" s="706"/>
      <c r="Z11" s="706"/>
      <c r="AA11" s="705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3"/>
      <c r="AT11" s="703"/>
      <c r="AU11" s="703"/>
      <c r="AV11" s="704"/>
      <c r="AW11" s="704"/>
      <c r="AX11" s="704"/>
      <c r="AY11" s="704"/>
      <c r="AZ11" s="704"/>
      <c r="BA11" s="704"/>
      <c r="BB11" s="704"/>
      <c r="BC11" s="704"/>
      <c r="BD11" s="704"/>
      <c r="BE11" s="704"/>
      <c r="BF11" s="704"/>
      <c r="BG11" s="704"/>
      <c r="BH11" s="704"/>
      <c r="BI11" s="704"/>
      <c r="BJ11" s="704"/>
      <c r="BK11" s="704"/>
    </row>
    <row r="12" spans="1:63" ht="15.75" x14ac:dyDescent="0.25">
      <c r="A12" s="703"/>
      <c r="B12" s="704"/>
      <c r="C12" s="704"/>
      <c r="D12" s="704"/>
      <c r="E12" s="704"/>
      <c r="F12" s="703"/>
      <c r="G12" s="705"/>
      <c r="H12" s="703"/>
      <c r="I12" s="703"/>
      <c r="J12" s="703"/>
      <c r="K12" s="703"/>
      <c r="L12" s="705"/>
      <c r="M12" s="706"/>
      <c r="N12" s="706"/>
      <c r="O12" s="706"/>
      <c r="P12" s="706"/>
      <c r="Q12" s="706"/>
      <c r="R12" s="706"/>
      <c r="S12" s="706"/>
      <c r="T12" s="706"/>
      <c r="U12" s="705"/>
      <c r="V12" s="707"/>
      <c r="W12" s="706"/>
      <c r="X12" s="706"/>
      <c r="Y12" s="706"/>
      <c r="Z12" s="706"/>
      <c r="AA12" s="705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3"/>
      <c r="AT12" s="703"/>
      <c r="AU12" s="703"/>
      <c r="AV12" s="704"/>
      <c r="AW12" s="704"/>
      <c r="AX12" s="704"/>
      <c r="AY12" s="704"/>
      <c r="AZ12" s="704"/>
      <c r="BA12" s="704"/>
      <c r="BB12" s="704"/>
      <c r="BC12" s="704"/>
      <c r="BD12" s="704"/>
      <c r="BE12" s="704"/>
      <c r="BF12" s="704"/>
      <c r="BG12" s="704"/>
      <c r="BH12" s="704"/>
      <c r="BI12" s="704"/>
      <c r="BJ12" s="704"/>
      <c r="BK12" s="704"/>
    </row>
    <row r="13" spans="1:63" ht="15.75" x14ac:dyDescent="0.25">
      <c r="A13" s="703"/>
      <c r="B13" s="704"/>
      <c r="C13" s="704"/>
      <c r="D13" s="704"/>
      <c r="E13" s="704"/>
      <c r="F13" s="703"/>
      <c r="G13" s="705"/>
      <c r="H13" s="703"/>
      <c r="I13" s="703"/>
      <c r="J13" s="703"/>
      <c r="K13" s="703"/>
      <c r="L13" s="705"/>
      <c r="M13" s="706"/>
      <c r="N13" s="706"/>
      <c r="O13" s="706"/>
      <c r="P13" s="706"/>
      <c r="Q13" s="706"/>
      <c r="R13" s="706"/>
      <c r="S13" s="706"/>
      <c r="T13" s="706"/>
      <c r="U13" s="705"/>
      <c r="V13" s="707"/>
      <c r="W13" s="706"/>
      <c r="X13" s="706"/>
      <c r="Y13" s="706"/>
      <c r="Z13" s="706"/>
      <c r="AA13" s="705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  <c r="AS13" s="703"/>
      <c r="AT13" s="703"/>
      <c r="AU13" s="703"/>
      <c r="AV13" s="704"/>
      <c r="AW13" s="704"/>
      <c r="AX13" s="704"/>
      <c r="AY13" s="704"/>
      <c r="AZ13" s="704"/>
      <c r="BA13" s="704"/>
      <c r="BB13" s="704"/>
      <c r="BC13" s="704"/>
      <c r="BD13" s="704"/>
      <c r="BE13" s="704"/>
      <c r="BF13" s="704"/>
      <c r="BG13" s="704"/>
      <c r="BH13" s="704"/>
      <c r="BI13" s="704"/>
      <c r="BJ13" s="704"/>
      <c r="BK13" s="704"/>
    </row>
    <row r="14" spans="1:63" ht="15.75" x14ac:dyDescent="0.25">
      <c r="A14" s="703"/>
      <c r="B14" s="704"/>
      <c r="C14" s="704"/>
      <c r="D14" s="704"/>
      <c r="E14" s="704"/>
      <c r="F14" s="703"/>
      <c r="G14" s="705"/>
      <c r="H14" s="703"/>
      <c r="I14" s="703"/>
      <c r="J14" s="703"/>
      <c r="K14" s="703"/>
      <c r="L14" s="705"/>
      <c r="M14" s="706"/>
      <c r="N14" s="706"/>
      <c r="O14" s="706"/>
      <c r="P14" s="706"/>
      <c r="Q14" s="706"/>
      <c r="R14" s="706"/>
      <c r="S14" s="706"/>
      <c r="T14" s="706"/>
      <c r="U14" s="705"/>
      <c r="V14" s="707"/>
      <c r="W14" s="706"/>
      <c r="X14" s="706"/>
      <c r="Y14" s="706"/>
      <c r="Z14" s="706"/>
      <c r="AA14" s="705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3"/>
      <c r="AT14" s="703"/>
      <c r="AU14" s="703"/>
      <c r="AV14" s="704"/>
      <c r="AW14" s="704"/>
      <c r="AX14" s="704"/>
      <c r="AY14" s="704"/>
      <c r="AZ14" s="704"/>
      <c r="BA14" s="704"/>
      <c r="BB14" s="704"/>
      <c r="BC14" s="704"/>
      <c r="BD14" s="704"/>
      <c r="BE14" s="704"/>
      <c r="BF14" s="704"/>
      <c r="BG14" s="704"/>
      <c r="BH14" s="704"/>
      <c r="BI14" s="704"/>
      <c r="BJ14" s="704"/>
      <c r="BK14" s="704"/>
    </row>
    <row r="15" spans="1:63" ht="15.75" x14ac:dyDescent="0.25">
      <c r="A15" s="703"/>
      <c r="B15" s="704"/>
      <c r="C15" s="704"/>
      <c r="D15" s="704"/>
      <c r="E15" s="704"/>
      <c r="F15" s="703"/>
      <c r="G15" s="705"/>
      <c r="H15" s="703"/>
      <c r="I15" s="703"/>
      <c r="J15" s="703"/>
      <c r="K15" s="703"/>
      <c r="L15" s="705"/>
      <c r="M15" s="706"/>
      <c r="N15" s="706"/>
      <c r="O15" s="706"/>
      <c r="P15" s="706"/>
      <c r="Q15" s="706"/>
      <c r="R15" s="706"/>
      <c r="S15" s="706"/>
      <c r="T15" s="706"/>
      <c r="U15" s="705"/>
      <c r="V15" s="706"/>
      <c r="W15" s="706"/>
      <c r="X15" s="706"/>
      <c r="Y15" s="706"/>
      <c r="Z15" s="706"/>
      <c r="AA15" s="705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  <c r="AS15" s="703"/>
      <c r="AT15" s="703"/>
      <c r="AU15" s="703"/>
      <c r="AV15" s="704"/>
      <c r="AW15" s="704"/>
      <c r="AX15" s="704"/>
      <c r="AY15" s="704"/>
      <c r="AZ15" s="704"/>
      <c r="BA15" s="704"/>
      <c r="BB15" s="704"/>
      <c r="BC15" s="704"/>
      <c r="BD15" s="704"/>
      <c r="BE15" s="704"/>
      <c r="BF15" s="704"/>
      <c r="BG15" s="704"/>
      <c r="BH15" s="704"/>
      <c r="BI15" s="704"/>
      <c r="BJ15" s="704"/>
      <c r="BK15" s="704"/>
    </row>
    <row r="16" spans="1:63" ht="15.75" x14ac:dyDescent="0.25">
      <c r="A16" s="703"/>
      <c r="B16" s="704"/>
      <c r="C16" s="704"/>
      <c r="D16" s="704"/>
      <c r="E16" s="704"/>
      <c r="F16" s="703"/>
      <c r="G16" s="705"/>
      <c r="H16" s="703"/>
      <c r="I16" s="703"/>
      <c r="J16" s="703"/>
      <c r="K16" s="703"/>
      <c r="L16" s="705"/>
      <c r="M16" s="706"/>
      <c r="N16" s="706"/>
      <c r="O16" s="706"/>
      <c r="P16" s="706"/>
      <c r="Q16" s="706"/>
      <c r="R16" s="706"/>
      <c r="S16" s="706"/>
      <c r="T16" s="706"/>
      <c r="U16" s="705"/>
      <c r="V16" s="706"/>
      <c r="W16" s="706"/>
      <c r="X16" s="706"/>
      <c r="Y16" s="706"/>
      <c r="Z16" s="706"/>
      <c r="AA16" s="705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6"/>
      <c r="AM16" s="706"/>
      <c r="AN16" s="706"/>
      <c r="AO16" s="706"/>
      <c r="AP16" s="706"/>
      <c r="AQ16" s="706"/>
      <c r="AR16" s="706"/>
      <c r="AS16" s="703"/>
      <c r="AT16" s="703"/>
      <c r="AU16" s="703"/>
      <c r="AV16" s="704"/>
      <c r="AW16" s="704"/>
      <c r="AX16" s="704"/>
      <c r="AY16" s="704"/>
      <c r="AZ16" s="704"/>
      <c r="BA16" s="704"/>
      <c r="BB16" s="704"/>
      <c r="BC16" s="704"/>
      <c r="BD16" s="704"/>
      <c r="BE16" s="704"/>
      <c r="BF16" s="704"/>
      <c r="BG16" s="704"/>
      <c r="BH16" s="704"/>
      <c r="BI16" s="704"/>
      <c r="BJ16" s="704"/>
      <c r="BK16" s="704"/>
    </row>
  </sheetData>
  <mergeCells count="9">
    <mergeCell ref="A10:AC10"/>
    <mergeCell ref="AD10:AI10"/>
    <mergeCell ref="A1:BK1"/>
    <mergeCell ref="A2:BK2"/>
    <mergeCell ref="A5:BK5"/>
    <mergeCell ref="A6:BK6"/>
    <mergeCell ref="A8:BK8"/>
    <mergeCell ref="A3:BK3"/>
    <mergeCell ref="A4:BK4"/>
  </mergeCells>
  <printOptions horizontalCentered="1"/>
  <pageMargins left="0.23622047244094491" right="0.23622047244094491" top="1.5354330708661419" bottom="0.74803149606299213" header="0.31496062992125984" footer="0.31496062992125984"/>
  <pageSetup paperSize="9" scale="69" fitToHeight="0" orientation="landscape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Инфа!$A$1:$A$3</xm:f>
          </x14:formula1>
          <xm:sqref>AD10:AI10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zoomScale="80" zoomScaleNormal="80" workbookViewId="0">
      <pane ySplit="1" topLeftCell="A2" activePane="bottomLeft" state="frozen"/>
      <selection pane="bottomLeft" activeCell="I72" sqref="I72"/>
    </sheetView>
  </sheetViews>
  <sheetFormatPr defaultRowHeight="15" x14ac:dyDescent="0.25"/>
  <cols>
    <col min="1" max="1" width="6.28515625" bestFit="1" customWidth="1"/>
    <col min="3" max="3" width="3.140625" bestFit="1" customWidth="1"/>
    <col min="4" max="6" width="8.85546875" bestFit="1" customWidth="1"/>
    <col min="9" max="9" width="31.140625" customWidth="1"/>
    <col min="10" max="10" width="4.28515625" bestFit="1" customWidth="1"/>
    <col min="11" max="11" width="6.28515625" bestFit="1" customWidth="1"/>
    <col min="12" max="17" width="4.28515625" bestFit="1" customWidth="1"/>
    <col min="19" max="19" width="3.140625" bestFit="1" customWidth="1"/>
    <col min="20" max="20" width="4.28515625" bestFit="1" customWidth="1"/>
    <col min="21" max="21" width="3.140625" bestFit="1" customWidth="1"/>
    <col min="22" max="22" width="8.28515625" bestFit="1" customWidth="1"/>
    <col min="24" max="24" width="7.85546875" bestFit="1" customWidth="1"/>
    <col min="25" max="25" width="5.28515625" bestFit="1" customWidth="1"/>
    <col min="26" max="27" width="4.28515625" bestFit="1" customWidth="1"/>
    <col min="28" max="28" width="5.28515625" bestFit="1" customWidth="1"/>
    <col min="29" max="29" width="8.28515625" bestFit="1" customWidth="1"/>
    <col min="30" max="30" width="5.28515625" bestFit="1" customWidth="1"/>
    <col min="31" max="31" width="3.140625" bestFit="1" customWidth="1"/>
    <col min="32" max="33" width="5.28515625" bestFit="1" customWidth="1"/>
    <col min="34" max="34" width="3.140625" bestFit="1" customWidth="1"/>
    <col min="35" max="36" width="5.28515625" bestFit="1" customWidth="1"/>
    <col min="37" max="37" width="4.28515625" bestFit="1" customWidth="1"/>
    <col min="38" max="39" width="5.28515625" bestFit="1" customWidth="1"/>
    <col min="40" max="40" width="4.28515625" bestFit="1" customWidth="1"/>
    <col min="41" max="41" width="5.28515625" bestFit="1" customWidth="1"/>
    <col min="42" max="42" width="4.28515625" bestFit="1" customWidth="1"/>
    <col min="43" max="43" width="3.140625" bestFit="1" customWidth="1"/>
    <col min="44" max="45" width="4.28515625" bestFit="1" customWidth="1"/>
    <col min="46" max="46" width="3.140625" bestFit="1" customWidth="1"/>
    <col min="47" max="47" width="4.28515625" bestFit="1" customWidth="1"/>
    <col min="48" max="49" width="3.140625" bestFit="1" customWidth="1"/>
    <col min="51" max="52" width="3.140625" bestFit="1" customWidth="1"/>
    <col min="66" max="67" width="9.28515625" bestFit="1" customWidth="1"/>
  </cols>
  <sheetData>
    <row r="1" spans="1:67" ht="47.25" x14ac:dyDescent="0.25">
      <c r="A1" s="95" t="s">
        <v>44</v>
      </c>
      <c r="B1" s="95" t="s">
        <v>45</v>
      </c>
      <c r="C1" s="95" t="s">
        <v>109</v>
      </c>
      <c r="D1" s="95" t="s">
        <v>46</v>
      </c>
      <c r="E1" s="95" t="s">
        <v>50</v>
      </c>
      <c r="F1" s="95" t="s">
        <v>148</v>
      </c>
      <c r="G1" s="95" t="s">
        <v>64</v>
      </c>
      <c r="H1" s="95" t="s">
        <v>149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37"/>
      <c r="T1" s="161"/>
      <c r="U1" s="162"/>
      <c r="V1" s="162"/>
      <c r="W1" s="163"/>
      <c r="X1" s="15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ht="47.25" x14ac:dyDescent="0.25">
      <c r="A2" s="95"/>
      <c r="B2" s="95"/>
      <c r="C2" s="95"/>
      <c r="D2" s="95"/>
      <c r="E2" s="95"/>
      <c r="F2" s="95" t="s">
        <v>143</v>
      </c>
      <c r="G2" s="95"/>
      <c r="H2" s="95"/>
      <c r="I2" s="27" t="s">
        <v>23</v>
      </c>
      <c r="J2" s="35">
        <f>SUM(J3+J14+J10+J17+J18+J20+J32+J29)</f>
        <v>42</v>
      </c>
      <c r="K2" s="26"/>
      <c r="L2" s="26"/>
      <c r="M2" s="26"/>
      <c r="N2" s="26"/>
      <c r="O2" s="26"/>
      <c r="P2" s="26"/>
      <c r="Q2" s="26"/>
      <c r="R2" s="26"/>
      <c r="S2" s="137"/>
      <c r="T2" s="164"/>
      <c r="U2" s="26"/>
      <c r="V2" s="26"/>
      <c r="W2" s="165"/>
      <c r="X2" s="1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ht="15.75" x14ac:dyDescent="0.25">
      <c r="A3" s="18"/>
      <c r="B3" s="18"/>
      <c r="C3" s="18"/>
      <c r="D3" s="18"/>
      <c r="E3" s="18" t="s">
        <v>51</v>
      </c>
      <c r="F3" s="18" t="s">
        <v>125</v>
      </c>
      <c r="G3" s="18"/>
      <c r="H3" s="18"/>
      <c r="I3" s="13" t="s">
        <v>111</v>
      </c>
      <c r="J3" s="16">
        <f>SUM(J4)</f>
        <v>3</v>
      </c>
      <c r="K3" s="101">
        <f>J3*36</f>
        <v>108</v>
      </c>
      <c r="L3" s="18"/>
      <c r="M3" s="18"/>
      <c r="N3" s="18"/>
      <c r="O3" s="18"/>
      <c r="P3" s="18"/>
      <c r="Q3" s="18"/>
      <c r="R3" s="18"/>
      <c r="S3" s="98"/>
      <c r="T3" s="19"/>
      <c r="U3" s="20"/>
      <c r="V3" s="20"/>
      <c r="W3" s="21"/>
      <c r="X3" s="151"/>
      <c r="Y3" s="22"/>
      <c r="Z3" s="22"/>
      <c r="AA3" s="22"/>
      <c r="AB3" s="22"/>
      <c r="AC3" s="10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8"/>
      <c r="BO3" s="23"/>
    </row>
    <row r="4" spans="1:67" ht="47.25" x14ac:dyDescent="0.25">
      <c r="A4" s="249">
        <v>3675</v>
      </c>
      <c r="B4" s="96" t="s">
        <v>76</v>
      </c>
      <c r="C4" s="104" t="s">
        <v>52</v>
      </c>
      <c r="D4" s="1678" t="s">
        <v>54</v>
      </c>
      <c r="E4" s="1519" t="s">
        <v>51</v>
      </c>
      <c r="F4" s="1519" t="s">
        <v>93</v>
      </c>
      <c r="G4" s="1510" t="s">
        <v>65</v>
      </c>
      <c r="H4" s="250">
        <v>1</v>
      </c>
      <c r="I4" s="238" t="s">
        <v>70</v>
      </c>
      <c r="J4" s="1466">
        <v>3</v>
      </c>
      <c r="K4" s="1671">
        <f>J4*36</f>
        <v>108</v>
      </c>
      <c r="L4" s="1466" t="s">
        <v>47</v>
      </c>
      <c r="M4" s="1466" t="s">
        <v>47</v>
      </c>
      <c r="N4" s="1466" t="s">
        <v>47</v>
      </c>
      <c r="O4" s="1466" t="s">
        <v>47</v>
      </c>
      <c r="P4" s="1466"/>
      <c r="Q4" s="1466"/>
      <c r="R4" s="1466"/>
      <c r="S4" s="1521"/>
      <c r="T4" s="1676" t="s">
        <v>48</v>
      </c>
      <c r="U4" s="1466"/>
      <c r="V4" s="1466"/>
      <c r="W4" s="1512"/>
      <c r="X4" s="1673"/>
      <c r="Y4" s="1674"/>
      <c r="Z4" s="1674"/>
      <c r="AA4" s="1674"/>
      <c r="AB4" s="1674"/>
      <c r="AC4" s="1675"/>
      <c r="AD4" s="1522" t="s">
        <v>49</v>
      </c>
      <c r="AE4" s="1522"/>
      <c r="AF4" s="1522" t="s">
        <v>49</v>
      </c>
      <c r="AG4" s="1523" t="s">
        <v>49</v>
      </c>
      <c r="AH4" s="1523"/>
      <c r="AI4" s="1523" t="s">
        <v>49</v>
      </c>
      <c r="AJ4" s="1522" t="s">
        <v>49</v>
      </c>
      <c r="AK4" s="1522"/>
      <c r="AL4" s="1522" t="s">
        <v>49</v>
      </c>
      <c r="AM4" s="1523" t="s">
        <v>49</v>
      </c>
      <c r="AN4" s="1523"/>
      <c r="AO4" s="1523" t="s">
        <v>49</v>
      </c>
      <c r="AP4" s="1672"/>
      <c r="AQ4" s="1672"/>
      <c r="AR4" s="1672"/>
      <c r="AS4" s="1466"/>
      <c r="AT4" s="1466"/>
      <c r="AU4" s="1466"/>
      <c r="AV4" s="1672"/>
      <c r="AW4" s="1672"/>
      <c r="AX4" s="1672"/>
      <c r="AY4" s="1466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 t="s">
        <v>0</v>
      </c>
      <c r="BO4" s="1524">
        <v>29.629629629629626</v>
      </c>
    </row>
    <row r="5" spans="1:67" ht="31.5" x14ac:dyDescent="0.25">
      <c r="A5" s="249">
        <v>3676</v>
      </c>
      <c r="B5" s="96" t="s">
        <v>76</v>
      </c>
      <c r="C5" s="104" t="s">
        <v>52</v>
      </c>
      <c r="D5" s="1678"/>
      <c r="E5" s="1519"/>
      <c r="F5" s="1519"/>
      <c r="G5" s="1510"/>
      <c r="H5" s="250">
        <v>2</v>
      </c>
      <c r="I5" s="238" t="s">
        <v>71</v>
      </c>
      <c r="J5" s="1466"/>
      <c r="K5" s="1671"/>
      <c r="L5" s="1466"/>
      <c r="M5" s="1466"/>
      <c r="N5" s="1466"/>
      <c r="O5" s="1466"/>
      <c r="P5" s="1466"/>
      <c r="Q5" s="1466"/>
      <c r="R5" s="1466"/>
      <c r="S5" s="1521"/>
      <c r="T5" s="1677"/>
      <c r="U5" s="1466"/>
      <c r="V5" s="1466"/>
      <c r="W5" s="1512"/>
      <c r="X5" s="1673"/>
      <c r="Y5" s="1674"/>
      <c r="Z5" s="1674"/>
      <c r="AA5" s="1674"/>
      <c r="AB5" s="1674"/>
      <c r="AC5" s="1675"/>
      <c r="AD5" s="1522"/>
      <c r="AE5" s="1522"/>
      <c r="AF5" s="1522"/>
      <c r="AG5" s="1523"/>
      <c r="AH5" s="1523"/>
      <c r="AI5" s="1523"/>
      <c r="AJ5" s="1522"/>
      <c r="AK5" s="1522"/>
      <c r="AL5" s="1522"/>
      <c r="AM5" s="1523"/>
      <c r="AN5" s="1523"/>
      <c r="AO5" s="1523"/>
      <c r="AP5" s="1672"/>
      <c r="AQ5" s="1672"/>
      <c r="AR5" s="1672"/>
      <c r="AS5" s="1466"/>
      <c r="AT5" s="1466"/>
      <c r="AU5" s="1466"/>
      <c r="AV5" s="1672"/>
      <c r="AW5" s="1672"/>
      <c r="AX5" s="1672"/>
      <c r="AY5" s="1466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524"/>
    </row>
    <row r="6" spans="1:67" ht="47.25" x14ac:dyDescent="0.25">
      <c r="A6" s="249">
        <v>3677</v>
      </c>
      <c r="B6" s="96" t="s">
        <v>76</v>
      </c>
      <c r="C6" s="104" t="s">
        <v>52</v>
      </c>
      <c r="D6" s="1678"/>
      <c r="E6" s="1519"/>
      <c r="F6" s="1519"/>
      <c r="G6" s="1510"/>
      <c r="H6" s="250">
        <v>3</v>
      </c>
      <c r="I6" s="238" t="s">
        <v>72</v>
      </c>
      <c r="J6" s="1466"/>
      <c r="K6" s="1671"/>
      <c r="L6" s="1466"/>
      <c r="M6" s="1466"/>
      <c r="N6" s="1466"/>
      <c r="O6" s="1466"/>
      <c r="P6" s="1466"/>
      <c r="Q6" s="1466"/>
      <c r="R6" s="1466"/>
      <c r="S6" s="1521"/>
      <c r="T6" s="1677"/>
      <c r="U6" s="1466"/>
      <c r="V6" s="1466"/>
      <c r="W6" s="1512"/>
      <c r="X6" s="1673"/>
      <c r="Y6" s="1674"/>
      <c r="Z6" s="1674"/>
      <c r="AA6" s="1674"/>
      <c r="AB6" s="1674"/>
      <c r="AC6" s="1675"/>
      <c r="AD6" s="1522"/>
      <c r="AE6" s="1522"/>
      <c r="AF6" s="1522"/>
      <c r="AG6" s="1523"/>
      <c r="AH6" s="1523"/>
      <c r="AI6" s="1523"/>
      <c r="AJ6" s="1522"/>
      <c r="AK6" s="1522"/>
      <c r="AL6" s="1522"/>
      <c r="AM6" s="1523"/>
      <c r="AN6" s="1523"/>
      <c r="AO6" s="1523"/>
      <c r="AP6" s="1672"/>
      <c r="AQ6" s="1672"/>
      <c r="AR6" s="1672"/>
      <c r="AS6" s="1466"/>
      <c r="AT6" s="1466"/>
      <c r="AU6" s="1466"/>
      <c r="AV6" s="1672"/>
      <c r="AW6" s="1672"/>
      <c r="AX6" s="1672"/>
      <c r="AY6" s="1466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524"/>
    </row>
    <row r="7" spans="1:67" ht="31.5" x14ac:dyDescent="0.25">
      <c r="A7" s="249">
        <v>3678</v>
      </c>
      <c r="B7" s="96" t="s">
        <v>76</v>
      </c>
      <c r="C7" s="104" t="s">
        <v>52</v>
      </c>
      <c r="D7" s="1678"/>
      <c r="E7" s="1519"/>
      <c r="F7" s="1519"/>
      <c r="G7" s="1510"/>
      <c r="H7" s="250">
        <v>4</v>
      </c>
      <c r="I7" s="238" t="s">
        <v>73</v>
      </c>
      <c r="J7" s="1466"/>
      <c r="K7" s="1671"/>
      <c r="L7" s="1466"/>
      <c r="M7" s="1466"/>
      <c r="N7" s="1466"/>
      <c r="O7" s="1466"/>
      <c r="P7" s="1466"/>
      <c r="Q7" s="1466"/>
      <c r="R7" s="1466"/>
      <c r="S7" s="1521"/>
      <c r="T7" s="1677"/>
      <c r="U7" s="1466"/>
      <c r="V7" s="1466"/>
      <c r="W7" s="1512"/>
      <c r="X7" s="1673"/>
      <c r="Y7" s="1674"/>
      <c r="Z7" s="1674"/>
      <c r="AA7" s="1674"/>
      <c r="AB7" s="1674"/>
      <c r="AC7" s="1675"/>
      <c r="AD7" s="1522"/>
      <c r="AE7" s="1522"/>
      <c r="AF7" s="1522"/>
      <c r="AG7" s="1523"/>
      <c r="AH7" s="1523"/>
      <c r="AI7" s="1523"/>
      <c r="AJ7" s="1522"/>
      <c r="AK7" s="1522"/>
      <c r="AL7" s="1522"/>
      <c r="AM7" s="1523"/>
      <c r="AN7" s="1523"/>
      <c r="AO7" s="1523"/>
      <c r="AP7" s="1672"/>
      <c r="AQ7" s="1672"/>
      <c r="AR7" s="1672"/>
      <c r="AS7" s="1466"/>
      <c r="AT7" s="1466"/>
      <c r="AU7" s="1466"/>
      <c r="AV7" s="1672"/>
      <c r="AW7" s="1672"/>
      <c r="AX7" s="1672"/>
      <c r="AY7" s="1466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524"/>
    </row>
    <row r="8" spans="1:67" ht="31.5" x14ac:dyDescent="0.25">
      <c r="A8" s="249">
        <v>3679</v>
      </c>
      <c r="B8" s="96" t="s">
        <v>76</v>
      </c>
      <c r="C8" s="104" t="s">
        <v>52</v>
      </c>
      <c r="D8" s="1678"/>
      <c r="E8" s="1519"/>
      <c r="F8" s="1519"/>
      <c r="G8" s="1510"/>
      <c r="H8" s="250">
        <v>5</v>
      </c>
      <c r="I8" s="238" t="s">
        <v>74</v>
      </c>
      <c r="J8" s="1466"/>
      <c r="K8" s="1671"/>
      <c r="L8" s="1466"/>
      <c r="M8" s="1466"/>
      <c r="N8" s="1466"/>
      <c r="O8" s="1466"/>
      <c r="P8" s="1466"/>
      <c r="Q8" s="1466"/>
      <c r="R8" s="1466"/>
      <c r="S8" s="1521"/>
      <c r="T8" s="1677"/>
      <c r="U8" s="1466"/>
      <c r="V8" s="1466"/>
      <c r="W8" s="1512"/>
      <c r="X8" s="1673"/>
      <c r="Y8" s="1674"/>
      <c r="Z8" s="1674"/>
      <c r="AA8" s="1674"/>
      <c r="AB8" s="1674"/>
      <c r="AC8" s="1675"/>
      <c r="AD8" s="1522"/>
      <c r="AE8" s="1522"/>
      <c r="AF8" s="1522"/>
      <c r="AG8" s="1523"/>
      <c r="AH8" s="1523"/>
      <c r="AI8" s="1523"/>
      <c r="AJ8" s="1522"/>
      <c r="AK8" s="1522"/>
      <c r="AL8" s="1522"/>
      <c r="AM8" s="1523"/>
      <c r="AN8" s="1523"/>
      <c r="AO8" s="1523"/>
      <c r="AP8" s="1672"/>
      <c r="AQ8" s="1672"/>
      <c r="AR8" s="1672"/>
      <c r="AS8" s="1466"/>
      <c r="AT8" s="1466"/>
      <c r="AU8" s="1466"/>
      <c r="AV8" s="1672"/>
      <c r="AW8" s="1672"/>
      <c r="AX8" s="1672"/>
      <c r="AY8" s="1466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524"/>
    </row>
    <row r="9" spans="1:67" ht="31.5" x14ac:dyDescent="0.25">
      <c r="A9" s="249">
        <v>3680</v>
      </c>
      <c r="B9" s="96" t="s">
        <v>76</v>
      </c>
      <c r="C9" s="104" t="s">
        <v>52</v>
      </c>
      <c r="D9" s="1678"/>
      <c r="E9" s="1519"/>
      <c r="F9" s="1519"/>
      <c r="G9" s="1510"/>
      <c r="H9" s="250">
        <v>6</v>
      </c>
      <c r="I9" s="238" t="s">
        <v>75</v>
      </c>
      <c r="J9" s="1466"/>
      <c r="K9" s="1671"/>
      <c r="L9" s="1466"/>
      <c r="M9" s="1466"/>
      <c r="N9" s="1466"/>
      <c r="O9" s="1466"/>
      <c r="P9" s="1466"/>
      <c r="Q9" s="1466"/>
      <c r="R9" s="1466"/>
      <c r="S9" s="1521"/>
      <c r="T9" s="1677"/>
      <c r="U9" s="1466"/>
      <c r="V9" s="1466"/>
      <c r="W9" s="1512"/>
      <c r="X9" s="1673"/>
      <c r="Y9" s="1674"/>
      <c r="Z9" s="1674"/>
      <c r="AA9" s="1674"/>
      <c r="AB9" s="1674"/>
      <c r="AC9" s="1675"/>
      <c r="AD9" s="1522"/>
      <c r="AE9" s="1522"/>
      <c r="AF9" s="1522"/>
      <c r="AG9" s="1523"/>
      <c r="AH9" s="1523"/>
      <c r="AI9" s="1523"/>
      <c r="AJ9" s="1522"/>
      <c r="AK9" s="1522"/>
      <c r="AL9" s="1522"/>
      <c r="AM9" s="1523"/>
      <c r="AN9" s="1523"/>
      <c r="AO9" s="1523"/>
      <c r="AP9" s="1672"/>
      <c r="AQ9" s="1672"/>
      <c r="AR9" s="1672"/>
      <c r="AS9" s="1466"/>
      <c r="AT9" s="1466"/>
      <c r="AU9" s="1466"/>
      <c r="AV9" s="1672"/>
      <c r="AW9" s="1672"/>
      <c r="AX9" s="1672"/>
      <c r="AY9" s="1466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524"/>
    </row>
    <row r="10" spans="1:67" ht="31.5" x14ac:dyDescent="0.25">
      <c r="A10" s="18"/>
      <c r="B10" s="18"/>
      <c r="C10" s="18"/>
      <c r="D10" s="24"/>
      <c r="E10" s="18" t="s">
        <v>51</v>
      </c>
      <c r="F10" s="18" t="s">
        <v>126</v>
      </c>
      <c r="G10" s="18"/>
      <c r="H10" s="18"/>
      <c r="I10" s="13" t="s">
        <v>61</v>
      </c>
      <c r="J10" s="16">
        <f>SUM(J11:J12)</f>
        <v>3</v>
      </c>
      <c r="K10" s="101"/>
      <c r="L10" s="18"/>
      <c r="M10" s="18"/>
      <c r="N10" s="18"/>
      <c r="O10" s="18"/>
      <c r="P10" s="18"/>
      <c r="Q10" s="18"/>
      <c r="R10" s="18"/>
      <c r="S10" s="98"/>
      <c r="T10" s="17"/>
      <c r="U10" s="18"/>
      <c r="V10" s="18"/>
      <c r="W10" s="166"/>
      <c r="X10" s="152"/>
      <c r="Y10" s="18"/>
      <c r="Z10" s="18"/>
      <c r="AA10" s="18"/>
      <c r="AB10" s="18"/>
      <c r="AC10" s="101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23"/>
    </row>
    <row r="11" spans="1:67" ht="63" x14ac:dyDescent="0.25">
      <c r="A11" s="14">
        <v>7</v>
      </c>
      <c r="B11" s="96" t="s">
        <v>76</v>
      </c>
      <c r="C11" s="104" t="s">
        <v>52</v>
      </c>
      <c r="D11" s="103" t="s">
        <v>54</v>
      </c>
      <c r="E11" s="104" t="s">
        <v>51</v>
      </c>
      <c r="F11" s="192" t="s">
        <v>2</v>
      </c>
      <c r="G11" s="103" t="s">
        <v>77</v>
      </c>
      <c r="H11" s="255"/>
      <c r="I11" s="238" t="s">
        <v>1</v>
      </c>
      <c r="J11" s="28">
        <v>2</v>
      </c>
      <c r="K11" s="41">
        <f>J11*36</f>
        <v>72</v>
      </c>
      <c r="L11" s="29" t="s">
        <v>63</v>
      </c>
      <c r="M11" s="29" t="s">
        <v>63</v>
      </c>
      <c r="N11" s="29" t="s">
        <v>63</v>
      </c>
      <c r="O11" s="29" t="s">
        <v>63</v>
      </c>
      <c r="P11" s="29"/>
      <c r="Q11" s="29"/>
      <c r="R11" s="29"/>
      <c r="S11" s="138"/>
      <c r="T11" s="170"/>
      <c r="U11" s="30"/>
      <c r="V11" s="30" t="s">
        <v>48</v>
      </c>
      <c r="W11" s="171"/>
      <c r="X11" s="155">
        <f>Y11+Y11*0.1</f>
        <v>140.80000000000001</v>
      </c>
      <c r="Y11" s="31">
        <f>SUM(Z11:AB11)</f>
        <v>128</v>
      </c>
      <c r="Z11" s="31">
        <f t="shared" ref="Z11:AB12" si="0">AD11+AG11+AJ11+AM11+AP11+AS11+AV11+AY11+BB11+BE11+BH11+BK11</f>
        <v>64</v>
      </c>
      <c r="AA11" s="31">
        <f t="shared" si="0"/>
        <v>0</v>
      </c>
      <c r="AB11" s="31">
        <f t="shared" si="0"/>
        <v>64</v>
      </c>
      <c r="AC11" s="42">
        <f>K11-X11</f>
        <v>-68.800000000000011</v>
      </c>
      <c r="AD11" s="32">
        <v>16</v>
      </c>
      <c r="AE11" s="32"/>
      <c r="AF11" s="32">
        <v>16</v>
      </c>
      <c r="AG11" s="33">
        <v>16</v>
      </c>
      <c r="AH11" s="33"/>
      <c r="AI11" s="33">
        <v>16</v>
      </c>
      <c r="AJ11" s="32">
        <v>16</v>
      </c>
      <c r="AK11" s="32"/>
      <c r="AL11" s="32">
        <v>16</v>
      </c>
      <c r="AM11" s="33">
        <v>16</v>
      </c>
      <c r="AN11" s="33"/>
      <c r="AO11" s="33">
        <v>16</v>
      </c>
      <c r="AP11" s="32"/>
      <c r="AQ11" s="32"/>
      <c r="AR11" s="32"/>
      <c r="AS11" s="33"/>
      <c r="AT11" s="33"/>
      <c r="AU11" s="33"/>
      <c r="AV11" s="32"/>
      <c r="AW11" s="32"/>
      <c r="AX11" s="32"/>
      <c r="AY11" s="33"/>
      <c r="AZ11" s="33"/>
      <c r="BA11" s="33"/>
      <c r="BB11" s="31"/>
      <c r="BC11" s="31"/>
      <c r="BD11" s="31"/>
      <c r="BE11" s="33"/>
      <c r="BF11" s="33"/>
      <c r="BG11" s="33"/>
      <c r="BH11" s="31"/>
      <c r="BI11" s="31"/>
      <c r="BJ11" s="31"/>
      <c r="BK11" s="33"/>
      <c r="BL11" s="33"/>
      <c r="BM11" s="33"/>
      <c r="BN11" s="29" t="s">
        <v>2</v>
      </c>
      <c r="BO11" s="34">
        <f>Y11/K11*100</f>
        <v>177.77777777777777</v>
      </c>
    </row>
    <row r="12" spans="1:67" ht="15.75" x14ac:dyDescent="0.25">
      <c r="A12" s="14">
        <v>8</v>
      </c>
      <c r="B12" s="104" t="s">
        <v>52</v>
      </c>
      <c r="C12" s="104" t="s">
        <v>52</v>
      </c>
      <c r="D12" s="104" t="s">
        <v>52</v>
      </c>
      <c r="E12" s="104" t="s">
        <v>51</v>
      </c>
      <c r="F12" s="192" t="s">
        <v>94</v>
      </c>
      <c r="G12" s="104" t="s">
        <v>52</v>
      </c>
      <c r="H12" s="251"/>
      <c r="I12" s="238" t="s">
        <v>62</v>
      </c>
      <c r="J12" s="28">
        <v>1</v>
      </c>
      <c r="K12" s="41">
        <f>J12*36</f>
        <v>36</v>
      </c>
      <c r="L12" s="29">
        <v>1</v>
      </c>
      <c r="M12" s="29"/>
      <c r="N12" s="29"/>
      <c r="O12" s="29"/>
      <c r="P12" s="29"/>
      <c r="Q12" s="29"/>
      <c r="R12" s="29"/>
      <c r="S12" s="138"/>
      <c r="T12" s="170"/>
      <c r="U12" s="30"/>
      <c r="V12" s="30">
        <v>1</v>
      </c>
      <c r="W12" s="171"/>
      <c r="X12" s="155">
        <f>Y12+Y12*0.1</f>
        <v>39.6</v>
      </c>
      <c r="Y12" s="31">
        <f>SUM(Z12:AB12)</f>
        <v>36</v>
      </c>
      <c r="Z12" s="31">
        <f t="shared" si="0"/>
        <v>0</v>
      </c>
      <c r="AA12" s="31">
        <f t="shared" si="0"/>
        <v>0</v>
      </c>
      <c r="AB12" s="31">
        <f t="shared" si="0"/>
        <v>36</v>
      </c>
      <c r="AC12" s="42">
        <f>K12-X12</f>
        <v>-3.6000000000000014</v>
      </c>
      <c r="AD12" s="32"/>
      <c r="AE12" s="32"/>
      <c r="AF12" s="32">
        <v>36</v>
      </c>
      <c r="AG12" s="33"/>
      <c r="AH12" s="33"/>
      <c r="AI12" s="33"/>
      <c r="AJ12" s="32"/>
      <c r="AK12" s="32"/>
      <c r="AL12" s="32"/>
      <c r="AM12" s="33"/>
      <c r="AN12" s="33"/>
      <c r="AO12" s="33"/>
      <c r="AP12" s="32"/>
      <c r="AQ12" s="32"/>
      <c r="AR12" s="32"/>
      <c r="AS12" s="33"/>
      <c r="AT12" s="33"/>
      <c r="AU12" s="33"/>
      <c r="AV12" s="32"/>
      <c r="AW12" s="32"/>
      <c r="AX12" s="32"/>
      <c r="AY12" s="33"/>
      <c r="AZ12" s="33"/>
      <c r="BA12" s="33"/>
      <c r="BB12" s="31"/>
      <c r="BC12" s="31"/>
      <c r="BD12" s="31"/>
      <c r="BE12" s="33"/>
      <c r="BF12" s="33"/>
      <c r="BG12" s="33"/>
      <c r="BH12" s="31"/>
      <c r="BI12" s="31"/>
      <c r="BJ12" s="31"/>
      <c r="BK12" s="33"/>
      <c r="BL12" s="33"/>
      <c r="BM12" s="33"/>
      <c r="BN12" s="29"/>
      <c r="BO12" s="34"/>
    </row>
    <row r="13" spans="1:67" ht="31.5" x14ac:dyDescent="0.25">
      <c r="A13" s="18"/>
      <c r="B13" s="18"/>
      <c r="C13" s="18"/>
      <c r="D13" s="18"/>
      <c r="E13" s="18" t="s">
        <v>51</v>
      </c>
      <c r="F13" s="18" t="s">
        <v>127</v>
      </c>
      <c r="G13" s="24" t="s">
        <v>77</v>
      </c>
      <c r="H13" s="24"/>
      <c r="I13" s="13" t="s">
        <v>3</v>
      </c>
      <c r="J13" s="16">
        <f>SUM(J14)</f>
        <v>3</v>
      </c>
      <c r="K13" s="101"/>
      <c r="L13" s="18"/>
      <c r="M13" s="18"/>
      <c r="N13" s="18"/>
      <c r="O13" s="18"/>
      <c r="P13" s="18"/>
      <c r="Q13" s="18"/>
      <c r="R13" s="18"/>
      <c r="S13" s="98"/>
      <c r="T13" s="19"/>
      <c r="U13" s="20"/>
      <c r="V13" s="20"/>
      <c r="W13" s="21"/>
      <c r="X13" s="151"/>
      <c r="Y13" s="22"/>
      <c r="Z13" s="22"/>
      <c r="AA13" s="22"/>
      <c r="AB13" s="22"/>
      <c r="AC13" s="10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8"/>
      <c r="BO13" s="23"/>
    </row>
    <row r="14" spans="1:67" ht="31.5" x14ac:dyDescent="0.25">
      <c r="A14" s="14">
        <v>9</v>
      </c>
      <c r="B14" s="96" t="s">
        <v>76</v>
      </c>
      <c r="C14" s="14"/>
      <c r="D14" s="14"/>
      <c r="E14" s="104" t="s">
        <v>51</v>
      </c>
      <c r="F14" s="192" t="s">
        <v>96</v>
      </c>
      <c r="G14" s="103"/>
      <c r="H14" s="255"/>
      <c r="I14" s="239" t="s">
        <v>66</v>
      </c>
      <c r="J14" s="28">
        <v>3</v>
      </c>
      <c r="K14" s="41">
        <f>J14*36</f>
        <v>108</v>
      </c>
      <c r="L14" s="136"/>
      <c r="M14" s="136"/>
      <c r="N14" s="136"/>
      <c r="O14" s="136"/>
      <c r="P14" s="136"/>
      <c r="Q14" s="136"/>
      <c r="R14" s="29"/>
      <c r="S14" s="138"/>
      <c r="T14" s="170"/>
      <c r="U14" s="30"/>
      <c r="V14" s="30">
        <v>123456</v>
      </c>
      <c r="W14" s="171"/>
      <c r="X14" s="155">
        <f>Y14</f>
        <v>72</v>
      </c>
      <c r="Y14" s="31">
        <f>SUM(Z14:AB14)</f>
        <v>72</v>
      </c>
      <c r="Z14" s="31"/>
      <c r="AA14" s="31"/>
      <c r="AB14" s="31">
        <f>AF14+AI14+AL14+AO14+AR14+AU14+AX14+BA14+BD14+BG14+BJ14+BM14</f>
        <v>72</v>
      </c>
      <c r="AC14" s="42"/>
      <c r="AD14" s="32"/>
      <c r="AE14" s="32"/>
      <c r="AF14" s="32">
        <v>12</v>
      </c>
      <c r="AG14" s="33"/>
      <c r="AH14" s="33"/>
      <c r="AI14" s="33">
        <v>12</v>
      </c>
      <c r="AJ14" s="32"/>
      <c r="AK14" s="32"/>
      <c r="AL14" s="32">
        <v>12</v>
      </c>
      <c r="AM14" s="33"/>
      <c r="AN14" s="33"/>
      <c r="AO14" s="33">
        <v>12</v>
      </c>
      <c r="AP14" s="32"/>
      <c r="AQ14" s="32"/>
      <c r="AR14" s="32">
        <v>12</v>
      </c>
      <c r="AS14" s="33"/>
      <c r="AT14" s="33"/>
      <c r="AU14" s="33">
        <v>12</v>
      </c>
      <c r="AV14" s="32"/>
      <c r="AW14" s="32"/>
      <c r="AX14" s="32"/>
      <c r="AY14" s="33"/>
      <c r="AZ14" s="33"/>
      <c r="BA14" s="33"/>
      <c r="BB14" s="31"/>
      <c r="BC14" s="31"/>
      <c r="BD14" s="31"/>
      <c r="BE14" s="33"/>
      <c r="BF14" s="33"/>
      <c r="BG14" s="33"/>
      <c r="BH14" s="31"/>
      <c r="BI14" s="31"/>
      <c r="BJ14" s="31"/>
      <c r="BK14" s="33"/>
      <c r="BL14" s="33"/>
      <c r="BM14" s="33"/>
      <c r="BN14" s="29" t="s">
        <v>4</v>
      </c>
      <c r="BO14" s="34">
        <f>Y14/K14*100</f>
        <v>66.666666666666657</v>
      </c>
    </row>
    <row r="15" spans="1:67" ht="31.5" x14ac:dyDescent="0.25">
      <c r="A15" s="14">
        <v>10</v>
      </c>
      <c r="B15" s="96" t="s">
        <v>76</v>
      </c>
      <c r="C15" s="14"/>
      <c r="D15" s="14"/>
      <c r="E15" s="104" t="s">
        <v>51</v>
      </c>
      <c r="F15" s="194" t="s">
        <v>97</v>
      </c>
      <c r="G15" s="103"/>
      <c r="H15" s="255"/>
      <c r="I15" s="239" t="s">
        <v>67</v>
      </c>
      <c r="J15" s="28"/>
      <c r="K15" s="41"/>
      <c r="L15" s="136"/>
      <c r="M15" s="136"/>
      <c r="N15" s="136"/>
      <c r="O15" s="136"/>
      <c r="P15" s="136"/>
      <c r="Q15" s="136"/>
      <c r="R15" s="29"/>
      <c r="S15" s="138"/>
      <c r="T15" s="170"/>
      <c r="U15" s="30"/>
      <c r="V15" s="30">
        <v>123456</v>
      </c>
      <c r="W15" s="171"/>
      <c r="X15" s="155">
        <f>Y15+Y15*0.1</f>
        <v>360.8</v>
      </c>
      <c r="Y15" s="31">
        <f>SUM(Z15:AB15)</f>
        <v>328</v>
      </c>
      <c r="Z15" s="31">
        <f>AD15+AG15+AJ15+AM15+AP15+AS15+AV15+AY15+BB15+BE15+BH15+BK15</f>
        <v>0</v>
      </c>
      <c r="AA15" s="31"/>
      <c r="AB15" s="31">
        <f>AF15+AI15+AL15+AO15+AR15+AU15+AX15+BA15+BD15+BG15+BJ15+BM15</f>
        <v>328</v>
      </c>
      <c r="AC15" s="42">
        <f>K15-X15</f>
        <v>-360.8</v>
      </c>
      <c r="AD15" s="32"/>
      <c r="AE15" s="32"/>
      <c r="AF15" s="32">
        <v>54</v>
      </c>
      <c r="AG15" s="33"/>
      <c r="AH15" s="33"/>
      <c r="AI15" s="33">
        <v>55</v>
      </c>
      <c r="AJ15" s="32"/>
      <c r="AK15" s="32"/>
      <c r="AL15" s="32">
        <v>54</v>
      </c>
      <c r="AM15" s="33"/>
      <c r="AN15" s="33"/>
      <c r="AO15" s="33">
        <v>55</v>
      </c>
      <c r="AP15" s="32"/>
      <c r="AQ15" s="32"/>
      <c r="AR15" s="32">
        <v>54</v>
      </c>
      <c r="AS15" s="33"/>
      <c r="AT15" s="33"/>
      <c r="AU15" s="33">
        <v>56</v>
      </c>
      <c r="AV15" s="32"/>
      <c r="AW15" s="32"/>
      <c r="AX15" s="32"/>
      <c r="AY15" s="33"/>
      <c r="AZ15" s="33"/>
      <c r="BA15" s="33"/>
      <c r="BB15" s="31"/>
      <c r="BC15" s="31"/>
      <c r="BD15" s="31"/>
      <c r="BE15" s="33"/>
      <c r="BF15" s="33"/>
      <c r="BG15" s="33"/>
      <c r="BH15" s="31"/>
      <c r="BI15" s="31"/>
      <c r="BJ15" s="31"/>
      <c r="BK15" s="33"/>
      <c r="BL15" s="33"/>
      <c r="BM15" s="33"/>
      <c r="BN15" s="29" t="s">
        <v>9</v>
      </c>
      <c r="BO15" s="34" t="e">
        <f>Y15/K15*100</f>
        <v>#DIV/0!</v>
      </c>
    </row>
    <row r="16" spans="1:67" ht="15.75" x14ac:dyDescent="0.25">
      <c r="A16" s="18"/>
      <c r="B16" s="18"/>
      <c r="C16" s="18"/>
      <c r="D16" s="18"/>
      <c r="E16" s="18" t="s">
        <v>51</v>
      </c>
      <c r="F16" s="97" t="s">
        <v>128</v>
      </c>
      <c r="G16" s="97"/>
      <c r="H16" s="97"/>
      <c r="I16" s="13" t="s">
        <v>68</v>
      </c>
      <c r="J16" s="16"/>
      <c r="K16" s="101"/>
      <c r="L16" s="18"/>
      <c r="M16" s="18"/>
      <c r="N16" s="18"/>
      <c r="O16" s="18"/>
      <c r="P16" s="18"/>
      <c r="Q16" s="18"/>
      <c r="R16" s="18"/>
      <c r="S16" s="98"/>
      <c r="T16" s="19"/>
      <c r="U16" s="20"/>
      <c r="V16" s="20"/>
      <c r="W16" s="21"/>
      <c r="X16" s="151"/>
      <c r="Y16" s="22"/>
      <c r="Z16" s="22"/>
      <c r="AA16" s="22"/>
      <c r="AB16" s="22"/>
      <c r="AC16" s="10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8"/>
      <c r="BO16" s="23"/>
    </row>
    <row r="17" spans="1:67" ht="94.5" x14ac:dyDescent="0.25">
      <c r="A17" s="14">
        <v>11</v>
      </c>
      <c r="B17" s="96" t="s">
        <v>76</v>
      </c>
      <c r="C17" s="14"/>
      <c r="D17" s="103" t="s">
        <v>54</v>
      </c>
      <c r="E17" s="14" t="s">
        <v>51</v>
      </c>
      <c r="F17" s="192" t="s">
        <v>98</v>
      </c>
      <c r="G17" s="14"/>
      <c r="H17" s="249"/>
      <c r="I17" s="238" t="s">
        <v>5</v>
      </c>
      <c r="J17" s="28">
        <v>3</v>
      </c>
      <c r="K17" s="41">
        <f>J17*36</f>
        <v>108</v>
      </c>
      <c r="L17" s="29" t="s">
        <v>47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99"/>
      <c r="S17" s="138"/>
      <c r="T17" s="170" t="s">
        <v>69</v>
      </c>
      <c r="U17" s="99"/>
      <c r="V17" s="99"/>
      <c r="W17" s="167"/>
      <c r="X17" s="155">
        <f>Y17+Y17*0.1</f>
        <v>211.2</v>
      </c>
      <c r="Y17" s="31">
        <f>SUM(Z17:AB17)</f>
        <v>192</v>
      </c>
      <c r="Z17" s="31">
        <f>AD17+AG17+AJ17+AM17+AP17+AS17+AV17+AY17+BB17+BE17+BH17+BK17</f>
        <v>96</v>
      </c>
      <c r="AA17" s="31"/>
      <c r="AB17" s="31">
        <f>AF17+AI17+AL17+AO17+AR17+AU17+AX17+BA17+BD17+BG17+BJ17+BM17</f>
        <v>96</v>
      </c>
      <c r="AC17" s="42">
        <f>K17-X17</f>
        <v>-103.19999999999999</v>
      </c>
      <c r="AD17" s="32">
        <v>16</v>
      </c>
      <c r="AE17" s="109"/>
      <c r="AF17" s="32">
        <v>16</v>
      </c>
      <c r="AG17" s="110">
        <v>16</v>
      </c>
      <c r="AH17" s="99"/>
      <c r="AI17" s="110">
        <v>16</v>
      </c>
      <c r="AJ17" s="32">
        <v>16</v>
      </c>
      <c r="AK17" s="32"/>
      <c r="AL17" s="32">
        <v>16</v>
      </c>
      <c r="AM17" s="99">
        <v>16</v>
      </c>
      <c r="AN17" s="99"/>
      <c r="AO17" s="99">
        <v>16</v>
      </c>
      <c r="AP17" s="32">
        <v>16</v>
      </c>
      <c r="AQ17" s="32"/>
      <c r="AR17" s="32">
        <v>16</v>
      </c>
      <c r="AS17" s="99">
        <v>16</v>
      </c>
      <c r="AT17" s="99"/>
      <c r="AU17" s="99">
        <v>16</v>
      </c>
      <c r="AV17" s="32"/>
      <c r="AW17" s="32"/>
      <c r="AX17" s="32"/>
      <c r="AY17" s="99"/>
      <c r="AZ17" s="99"/>
      <c r="BA17" s="99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10" t="s">
        <v>6</v>
      </c>
      <c r="BO17" s="34">
        <f t="shared" ref="BO17:BO31" si="1">Y17/K17*100</f>
        <v>177.77777777777777</v>
      </c>
    </row>
    <row r="18" spans="1:67" ht="31.5" x14ac:dyDescent="0.25">
      <c r="A18" s="18"/>
      <c r="B18" s="18"/>
      <c r="C18" s="18"/>
      <c r="D18" s="18"/>
      <c r="E18" s="18" t="s">
        <v>51</v>
      </c>
      <c r="F18" s="18" t="s">
        <v>129</v>
      </c>
      <c r="G18" s="95" t="s">
        <v>77</v>
      </c>
      <c r="H18" s="95"/>
      <c r="I18" s="13" t="s">
        <v>14</v>
      </c>
      <c r="J18" s="16">
        <f>SUM(J19)</f>
        <v>18</v>
      </c>
      <c r="K18" s="101">
        <f>J18*36</f>
        <v>648</v>
      </c>
      <c r="L18" s="18"/>
      <c r="M18" s="18"/>
      <c r="N18" s="18"/>
      <c r="O18" s="18"/>
      <c r="P18" s="18"/>
      <c r="Q18" s="18"/>
      <c r="R18" s="18"/>
      <c r="S18" s="98"/>
      <c r="T18" s="19"/>
      <c r="U18" s="20"/>
      <c r="V18" s="20"/>
      <c r="W18" s="21"/>
      <c r="X18" s="151"/>
      <c r="Y18" s="22"/>
      <c r="Z18" s="22"/>
      <c r="AA18" s="22"/>
      <c r="AB18" s="22"/>
      <c r="AC18" s="10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  <c r="BO18" s="23"/>
    </row>
    <row r="19" spans="1:67" ht="15.75" x14ac:dyDescent="0.25">
      <c r="A19" s="14">
        <v>12</v>
      </c>
      <c r="B19" s="14"/>
      <c r="C19" s="14"/>
      <c r="D19" s="14"/>
      <c r="E19" s="104" t="s">
        <v>51</v>
      </c>
      <c r="F19" s="192" t="s">
        <v>95</v>
      </c>
      <c r="G19" s="103"/>
      <c r="H19" s="255"/>
      <c r="I19" s="238" t="s">
        <v>14</v>
      </c>
      <c r="J19" s="28">
        <f>L19+M19+N19+O19+P19+Q19+R19+S19</f>
        <v>18</v>
      </c>
      <c r="K19" s="41">
        <f>J19*36</f>
        <v>648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/>
      <c r="S19" s="139"/>
      <c r="T19" s="170"/>
      <c r="U19" s="30"/>
      <c r="V19" s="30">
        <v>123456</v>
      </c>
      <c r="W19" s="171"/>
      <c r="X19" s="155">
        <f>Y19+Y19*0.1</f>
        <v>422.4</v>
      </c>
      <c r="Y19" s="31">
        <f>SUM(Z19:AB19)</f>
        <v>384</v>
      </c>
      <c r="Z19" s="31"/>
      <c r="AA19" s="31"/>
      <c r="AB19" s="31">
        <f>AF19+AI19+AL19+AO19+AR19+AU19+AX19+BA19+BD19+BG19+BJ19+BM19</f>
        <v>384</v>
      </c>
      <c r="AC19" s="42">
        <f>K19-X19</f>
        <v>225.60000000000002</v>
      </c>
      <c r="AD19" s="32"/>
      <c r="AE19" s="32"/>
      <c r="AF19" s="32">
        <v>64</v>
      </c>
      <c r="AG19" s="33"/>
      <c r="AH19" s="33"/>
      <c r="AI19" s="33">
        <v>64</v>
      </c>
      <c r="AJ19" s="32"/>
      <c r="AK19" s="32"/>
      <c r="AL19" s="32">
        <v>64</v>
      </c>
      <c r="AM19" s="33"/>
      <c r="AN19" s="33"/>
      <c r="AO19" s="33">
        <v>64</v>
      </c>
      <c r="AP19" s="32"/>
      <c r="AQ19" s="32"/>
      <c r="AR19" s="32">
        <v>64</v>
      </c>
      <c r="AS19" s="33"/>
      <c r="AT19" s="33"/>
      <c r="AU19" s="33">
        <v>64</v>
      </c>
      <c r="AV19" s="32"/>
      <c r="AW19" s="32"/>
      <c r="AX19" s="32"/>
      <c r="AY19" s="33"/>
      <c r="AZ19" s="33"/>
      <c r="BA19" s="33"/>
      <c r="BB19" s="31"/>
      <c r="BC19" s="31"/>
      <c r="BD19" s="31"/>
      <c r="BE19" s="33"/>
      <c r="BF19" s="33"/>
      <c r="BG19" s="33"/>
      <c r="BH19" s="31"/>
      <c r="BI19" s="31"/>
      <c r="BJ19" s="31"/>
      <c r="BK19" s="33"/>
      <c r="BL19" s="33"/>
      <c r="BM19" s="33"/>
      <c r="BN19" s="29" t="s">
        <v>15</v>
      </c>
      <c r="BO19" s="34">
        <f>Y19/K19*100</f>
        <v>59.259259259259252</v>
      </c>
    </row>
    <row r="20" spans="1:67" ht="15.75" x14ac:dyDescent="0.25">
      <c r="A20" s="18"/>
      <c r="B20" s="18"/>
      <c r="C20" s="18"/>
      <c r="D20" s="18"/>
      <c r="E20" s="97" t="s">
        <v>52</v>
      </c>
      <c r="F20" s="97" t="s">
        <v>130</v>
      </c>
      <c r="G20" s="180"/>
      <c r="H20" s="180"/>
      <c r="I20" s="92" t="s">
        <v>112</v>
      </c>
      <c r="J20" s="16">
        <v>3</v>
      </c>
      <c r="K20" s="101">
        <f>J20*36</f>
        <v>108</v>
      </c>
      <c r="L20" s="18"/>
      <c r="M20" s="18"/>
      <c r="N20" s="18"/>
      <c r="O20" s="18"/>
      <c r="P20" s="18"/>
      <c r="Q20" s="18"/>
      <c r="R20" s="18"/>
      <c r="S20" s="98"/>
      <c r="T20" s="19"/>
      <c r="U20" s="20"/>
      <c r="V20" s="20"/>
      <c r="W20" s="21"/>
      <c r="X20" s="151"/>
      <c r="Y20" s="22"/>
      <c r="Z20" s="22"/>
      <c r="AA20" s="22"/>
      <c r="AB20" s="22"/>
      <c r="AC20" s="10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8"/>
      <c r="BO20" s="23">
        <f t="shared" si="1"/>
        <v>0</v>
      </c>
    </row>
    <row r="21" spans="1:67" ht="31.5" hidden="1" customHeight="1" x14ac:dyDescent="0.25">
      <c r="A21" s="14">
        <v>13</v>
      </c>
      <c r="B21" s="96"/>
      <c r="C21" s="104"/>
      <c r="D21" s="14"/>
      <c r="E21" s="104" t="s">
        <v>51</v>
      </c>
      <c r="F21" s="193" t="s">
        <v>115</v>
      </c>
      <c r="G21" s="181"/>
      <c r="H21" s="250"/>
      <c r="I21" s="93" t="s">
        <v>110</v>
      </c>
      <c r="J21" s="28">
        <v>3</v>
      </c>
      <c r="K21" s="41"/>
      <c r="L21" s="29"/>
      <c r="M21" s="29"/>
      <c r="N21" s="29"/>
      <c r="O21" s="29"/>
      <c r="P21" s="29"/>
      <c r="Q21" s="29"/>
      <c r="R21" s="29"/>
      <c r="S21" s="138"/>
      <c r="T21" s="170">
        <v>1</v>
      </c>
      <c r="U21" s="30"/>
      <c r="V21" s="30"/>
      <c r="W21" s="171"/>
      <c r="X21" s="155">
        <f>Y21+Y21*0.1</f>
        <v>52.8</v>
      </c>
      <c r="Y21" s="31">
        <f>SUM(Z21:AB21)</f>
        <v>48</v>
      </c>
      <c r="Z21" s="31">
        <f t="shared" ref="Z21:AB25" si="2">AD21+AG21+AJ21+AM21+AP21+AS21+AV21+AY21+BB21+BE21+BH21+BK21</f>
        <v>32</v>
      </c>
      <c r="AA21" s="31"/>
      <c r="AB21" s="31">
        <f>AF21+AI21+AL21+AO21+AR21+AU21+AX21+BA21+BD21+BG21+BJ21+BM21</f>
        <v>16</v>
      </c>
      <c r="AC21" s="42">
        <f>K21-X21</f>
        <v>-52.8</v>
      </c>
      <c r="AD21" s="32">
        <v>32</v>
      </c>
      <c r="AE21" s="32"/>
      <c r="AF21" s="32">
        <v>16</v>
      </c>
      <c r="AG21" s="33"/>
      <c r="AH21" s="33"/>
      <c r="AI21" s="33"/>
      <c r="AJ21" s="32"/>
      <c r="AK21" s="32"/>
      <c r="AL21" s="32"/>
      <c r="AM21" s="33"/>
      <c r="AN21" s="33"/>
      <c r="AO21" s="33"/>
      <c r="AP21" s="32"/>
      <c r="AQ21" s="32"/>
      <c r="AR21" s="32"/>
      <c r="AS21" s="33"/>
      <c r="AT21" s="33"/>
      <c r="AU21" s="33"/>
      <c r="AV21" s="32"/>
      <c r="AW21" s="32"/>
      <c r="AX21" s="32"/>
      <c r="AY21" s="33"/>
      <c r="AZ21" s="33"/>
      <c r="BA21" s="33"/>
      <c r="BB21" s="31"/>
      <c r="BC21" s="31"/>
      <c r="BD21" s="31"/>
      <c r="BE21" s="33"/>
      <c r="BF21" s="33"/>
      <c r="BG21" s="33"/>
      <c r="BH21" s="31"/>
      <c r="BI21" s="31"/>
      <c r="BJ21" s="31"/>
      <c r="BK21" s="33"/>
      <c r="BL21" s="33"/>
      <c r="BM21" s="33"/>
      <c r="BN21" s="29" t="s">
        <v>9</v>
      </c>
      <c r="BO21" s="34" t="e">
        <f t="shared" si="1"/>
        <v>#DIV/0!</v>
      </c>
    </row>
    <row r="22" spans="1:67" ht="63" x14ac:dyDescent="0.25">
      <c r="A22" s="14">
        <v>13</v>
      </c>
      <c r="B22" s="96" t="s">
        <v>76</v>
      </c>
      <c r="C22" s="104" t="s">
        <v>51</v>
      </c>
      <c r="D22" s="14"/>
      <c r="E22" s="104" t="s">
        <v>52</v>
      </c>
      <c r="F22" s="194"/>
      <c r="G22" s="181" t="s">
        <v>100</v>
      </c>
      <c r="H22" s="250"/>
      <c r="I22" s="93" t="s">
        <v>84</v>
      </c>
      <c r="J22" s="28">
        <v>3</v>
      </c>
      <c r="K22" s="41"/>
      <c r="L22" s="29">
        <v>3</v>
      </c>
      <c r="M22" s="29"/>
      <c r="N22" s="29"/>
      <c r="O22" s="29"/>
      <c r="P22" s="29"/>
      <c r="Q22" s="29"/>
      <c r="R22" s="29"/>
      <c r="S22" s="138"/>
      <c r="T22" s="170"/>
      <c r="U22" s="30"/>
      <c r="V22" s="30">
        <v>1</v>
      </c>
      <c r="W22" s="171"/>
      <c r="X22" s="155">
        <f>Y22+Y22*0.1</f>
        <v>52.8</v>
      </c>
      <c r="Y22" s="31">
        <f>SUM(Z22:AB22)</f>
        <v>48</v>
      </c>
      <c r="Z22" s="31">
        <f t="shared" si="2"/>
        <v>32</v>
      </c>
      <c r="AA22" s="31"/>
      <c r="AB22" s="31">
        <f t="shared" si="2"/>
        <v>16</v>
      </c>
      <c r="AC22" s="42">
        <f>K22-X22</f>
        <v>-52.8</v>
      </c>
      <c r="AD22" s="32">
        <v>32</v>
      </c>
      <c r="AE22" s="32"/>
      <c r="AF22" s="32">
        <v>16</v>
      </c>
      <c r="AG22" s="33"/>
      <c r="AH22" s="33"/>
      <c r="AI22" s="33"/>
      <c r="AJ22" s="32"/>
      <c r="AK22" s="32"/>
      <c r="AL22" s="32"/>
      <c r="AM22" s="33"/>
      <c r="AN22" s="33"/>
      <c r="AO22" s="33"/>
      <c r="AP22" s="32"/>
      <c r="AQ22" s="32"/>
      <c r="AR22" s="32"/>
      <c r="AS22" s="33"/>
      <c r="AT22" s="33"/>
      <c r="AU22" s="33"/>
      <c r="AV22" s="32"/>
      <c r="AW22" s="32"/>
      <c r="AX22" s="32"/>
      <c r="AY22" s="33"/>
      <c r="AZ22" s="33"/>
      <c r="BA22" s="33"/>
      <c r="BB22" s="31"/>
      <c r="BC22" s="31"/>
      <c r="BD22" s="31"/>
      <c r="BE22" s="33"/>
      <c r="BF22" s="33"/>
      <c r="BG22" s="33"/>
      <c r="BH22" s="31"/>
      <c r="BI22" s="31"/>
      <c r="BJ22" s="31"/>
      <c r="BK22" s="33"/>
      <c r="BL22" s="33"/>
      <c r="BM22" s="33"/>
      <c r="BN22" s="29" t="s">
        <v>9</v>
      </c>
      <c r="BO22" s="34" t="e">
        <f t="shared" si="1"/>
        <v>#DIV/0!</v>
      </c>
    </row>
    <row r="23" spans="1:67" ht="31.5" x14ac:dyDescent="0.25">
      <c r="A23" s="1442">
        <v>14</v>
      </c>
      <c r="B23" s="1440" t="s">
        <v>76</v>
      </c>
      <c r="C23" s="1446" t="s">
        <v>51</v>
      </c>
      <c r="D23" s="1442"/>
      <c r="E23" s="1446" t="s">
        <v>52</v>
      </c>
      <c r="F23" s="1446"/>
      <c r="G23" s="1444" t="s">
        <v>99</v>
      </c>
      <c r="H23" s="247"/>
      <c r="I23" s="93" t="s">
        <v>78</v>
      </c>
      <c r="J23" s="1667">
        <v>3</v>
      </c>
      <c r="K23" s="1495"/>
      <c r="L23" s="1424"/>
      <c r="M23" s="1424">
        <v>3</v>
      </c>
      <c r="N23" s="1424"/>
      <c r="O23" s="1424"/>
      <c r="P23" s="1424"/>
      <c r="Q23" s="1424"/>
      <c r="R23" s="1424"/>
      <c r="S23" s="1454"/>
      <c r="T23" s="1456"/>
      <c r="U23" s="1458"/>
      <c r="V23" s="1458">
        <v>2</v>
      </c>
      <c r="W23" s="1460"/>
      <c r="X23" s="1462">
        <f>Y23+Y23*0.1</f>
        <v>52.8</v>
      </c>
      <c r="Y23" s="1432">
        <f>SUM(Z23:AB23)</f>
        <v>48</v>
      </c>
      <c r="Z23" s="1432">
        <f t="shared" si="2"/>
        <v>32</v>
      </c>
      <c r="AA23" s="1432"/>
      <c r="AB23" s="1432">
        <f t="shared" si="2"/>
        <v>16</v>
      </c>
      <c r="AC23" s="1434">
        <f>K23-X23</f>
        <v>-52.8</v>
      </c>
      <c r="AD23" s="1436"/>
      <c r="AE23" s="1436"/>
      <c r="AF23" s="1436"/>
      <c r="AG23" s="1438">
        <v>32</v>
      </c>
      <c r="AH23" s="1438"/>
      <c r="AI23" s="1438">
        <v>16</v>
      </c>
      <c r="AJ23" s="1436"/>
      <c r="AK23" s="1436"/>
      <c r="AL23" s="1436"/>
      <c r="AM23" s="1438"/>
      <c r="AN23" s="1438"/>
      <c r="AO23" s="1438"/>
      <c r="AP23" s="1436"/>
      <c r="AQ23" s="1436"/>
      <c r="AR23" s="1436"/>
      <c r="AS23" s="1438"/>
      <c r="AT23" s="1438"/>
      <c r="AU23" s="1438"/>
      <c r="AV23" s="1436"/>
      <c r="AW23" s="1436"/>
      <c r="AX23" s="1436"/>
      <c r="AY23" s="1438"/>
      <c r="AZ23" s="1438"/>
      <c r="BA23" s="1438"/>
      <c r="BB23" s="1432"/>
      <c r="BC23" s="1432"/>
      <c r="BD23" s="1432"/>
      <c r="BE23" s="1438"/>
      <c r="BF23" s="1438"/>
      <c r="BG23" s="1438"/>
      <c r="BH23" s="1432"/>
      <c r="BI23" s="1432"/>
      <c r="BJ23" s="1432"/>
      <c r="BK23" s="1438"/>
      <c r="BL23" s="1438"/>
      <c r="BM23" s="1438"/>
      <c r="BN23" s="1424" t="s">
        <v>9</v>
      </c>
      <c r="BO23" s="1426" t="e">
        <f t="shared" si="1"/>
        <v>#DIV/0!</v>
      </c>
    </row>
    <row r="24" spans="1:67" ht="47.25" x14ac:dyDescent="0.25">
      <c r="A24" s="1443"/>
      <c r="B24" s="1441"/>
      <c r="C24" s="1447"/>
      <c r="D24" s="1443"/>
      <c r="E24" s="1447"/>
      <c r="F24" s="1447"/>
      <c r="G24" s="1445"/>
      <c r="H24" s="248"/>
      <c r="I24" s="93" t="s">
        <v>79</v>
      </c>
      <c r="J24" s="1669"/>
      <c r="K24" s="1497"/>
      <c r="L24" s="1425"/>
      <c r="M24" s="1425"/>
      <c r="N24" s="1425"/>
      <c r="O24" s="1425"/>
      <c r="P24" s="1425"/>
      <c r="Q24" s="1425"/>
      <c r="R24" s="1425"/>
      <c r="S24" s="1455"/>
      <c r="T24" s="1457"/>
      <c r="U24" s="1459"/>
      <c r="V24" s="1459"/>
      <c r="W24" s="1461"/>
      <c r="X24" s="1463"/>
      <c r="Y24" s="1433"/>
      <c r="Z24" s="1433"/>
      <c r="AA24" s="1433"/>
      <c r="AB24" s="1433"/>
      <c r="AC24" s="1435"/>
      <c r="AD24" s="1437"/>
      <c r="AE24" s="1437"/>
      <c r="AF24" s="1437"/>
      <c r="AG24" s="1439"/>
      <c r="AH24" s="1439"/>
      <c r="AI24" s="1439"/>
      <c r="AJ24" s="1437"/>
      <c r="AK24" s="1437"/>
      <c r="AL24" s="1437"/>
      <c r="AM24" s="1439"/>
      <c r="AN24" s="1439"/>
      <c r="AO24" s="1439"/>
      <c r="AP24" s="1437"/>
      <c r="AQ24" s="1437"/>
      <c r="AR24" s="1437"/>
      <c r="AS24" s="1439"/>
      <c r="AT24" s="1439"/>
      <c r="AU24" s="1439"/>
      <c r="AV24" s="1437"/>
      <c r="AW24" s="1437"/>
      <c r="AX24" s="1437"/>
      <c r="AY24" s="1439"/>
      <c r="AZ24" s="1439"/>
      <c r="BA24" s="1439"/>
      <c r="BB24" s="1433"/>
      <c r="BC24" s="1433"/>
      <c r="BD24" s="1433"/>
      <c r="BE24" s="1439"/>
      <c r="BF24" s="1439"/>
      <c r="BG24" s="1439"/>
      <c r="BH24" s="1433"/>
      <c r="BI24" s="1433"/>
      <c r="BJ24" s="1433"/>
      <c r="BK24" s="1439"/>
      <c r="BL24" s="1439"/>
      <c r="BM24" s="1439"/>
      <c r="BN24" s="1425"/>
      <c r="BO24" s="1427"/>
    </row>
    <row r="25" spans="1:67" ht="31.5" x14ac:dyDescent="0.25">
      <c r="A25" s="1442">
        <v>15</v>
      </c>
      <c r="B25" s="1440" t="s">
        <v>76</v>
      </c>
      <c r="C25" s="1446" t="s">
        <v>51</v>
      </c>
      <c r="D25" s="1442"/>
      <c r="E25" s="1446" t="s">
        <v>52</v>
      </c>
      <c r="F25" s="1446"/>
      <c r="G25" s="1444" t="s">
        <v>99</v>
      </c>
      <c r="H25" s="247"/>
      <c r="I25" s="93" t="s">
        <v>80</v>
      </c>
      <c r="J25" s="1667">
        <v>3</v>
      </c>
      <c r="K25" s="1495"/>
      <c r="L25" s="1424"/>
      <c r="M25" s="1424"/>
      <c r="N25" s="1424">
        <v>3</v>
      </c>
      <c r="O25" s="1424"/>
      <c r="P25" s="1424"/>
      <c r="Q25" s="1424"/>
      <c r="R25" s="1424"/>
      <c r="S25" s="1454"/>
      <c r="T25" s="1456"/>
      <c r="U25" s="1458"/>
      <c r="V25" s="1458">
        <v>3</v>
      </c>
      <c r="W25" s="1460"/>
      <c r="X25" s="1462">
        <f>Y25+Y25*0.1</f>
        <v>35.200000000000003</v>
      </c>
      <c r="Y25" s="1432">
        <f>SUM(Z25:AB25)</f>
        <v>32</v>
      </c>
      <c r="Z25" s="1432">
        <f t="shared" si="2"/>
        <v>16</v>
      </c>
      <c r="AA25" s="1432"/>
      <c r="AB25" s="1432">
        <f t="shared" si="2"/>
        <v>16</v>
      </c>
      <c r="AC25" s="1434">
        <f>K25-X25</f>
        <v>-35.200000000000003</v>
      </c>
      <c r="AD25" s="1436"/>
      <c r="AE25" s="1436"/>
      <c r="AF25" s="1436"/>
      <c r="AG25" s="1438"/>
      <c r="AH25" s="1438"/>
      <c r="AI25" s="1438"/>
      <c r="AJ25" s="1436">
        <v>16</v>
      </c>
      <c r="AK25" s="1436"/>
      <c r="AL25" s="1436">
        <v>16</v>
      </c>
      <c r="AM25" s="1438"/>
      <c r="AN25" s="1438"/>
      <c r="AO25" s="1438"/>
      <c r="AP25" s="1436"/>
      <c r="AQ25" s="1436"/>
      <c r="AR25" s="1436"/>
      <c r="AS25" s="1438"/>
      <c r="AT25" s="1438"/>
      <c r="AU25" s="1438"/>
      <c r="AV25" s="1436"/>
      <c r="AW25" s="1436"/>
      <c r="AX25" s="1436"/>
      <c r="AY25" s="1438"/>
      <c r="AZ25" s="1438"/>
      <c r="BA25" s="1438"/>
      <c r="BB25" s="1432"/>
      <c r="BC25" s="1432"/>
      <c r="BD25" s="1432"/>
      <c r="BE25" s="1438"/>
      <c r="BF25" s="1438"/>
      <c r="BG25" s="1438"/>
      <c r="BH25" s="1432"/>
      <c r="BI25" s="1432"/>
      <c r="BJ25" s="1432"/>
      <c r="BK25" s="1438"/>
      <c r="BL25" s="1438"/>
      <c r="BM25" s="1438"/>
      <c r="BN25" s="1424" t="s">
        <v>9</v>
      </c>
      <c r="BO25" s="1426" t="e">
        <f t="shared" si="1"/>
        <v>#DIV/0!</v>
      </c>
    </row>
    <row r="26" spans="1:67" ht="31.5" x14ac:dyDescent="0.25">
      <c r="A26" s="1443"/>
      <c r="B26" s="1441"/>
      <c r="C26" s="1447"/>
      <c r="D26" s="1443"/>
      <c r="E26" s="1447"/>
      <c r="F26" s="1447"/>
      <c r="G26" s="1445"/>
      <c r="H26" s="248"/>
      <c r="I26" s="93" t="s">
        <v>81</v>
      </c>
      <c r="J26" s="1669"/>
      <c r="K26" s="1497"/>
      <c r="L26" s="1425"/>
      <c r="M26" s="1425"/>
      <c r="N26" s="1425"/>
      <c r="O26" s="1425"/>
      <c r="P26" s="1425"/>
      <c r="Q26" s="1425"/>
      <c r="R26" s="1425"/>
      <c r="S26" s="1455"/>
      <c r="T26" s="1457"/>
      <c r="U26" s="1459"/>
      <c r="V26" s="1459"/>
      <c r="W26" s="1461"/>
      <c r="X26" s="1463"/>
      <c r="Y26" s="1433"/>
      <c r="Z26" s="1433"/>
      <c r="AA26" s="1433"/>
      <c r="AB26" s="1433"/>
      <c r="AC26" s="1435"/>
      <c r="AD26" s="1437"/>
      <c r="AE26" s="1437"/>
      <c r="AF26" s="1437"/>
      <c r="AG26" s="1439"/>
      <c r="AH26" s="1439"/>
      <c r="AI26" s="1439"/>
      <c r="AJ26" s="1437"/>
      <c r="AK26" s="1437"/>
      <c r="AL26" s="1437"/>
      <c r="AM26" s="1439"/>
      <c r="AN26" s="1439"/>
      <c r="AO26" s="1439"/>
      <c r="AP26" s="1437"/>
      <c r="AQ26" s="1437"/>
      <c r="AR26" s="1437"/>
      <c r="AS26" s="1439"/>
      <c r="AT26" s="1439"/>
      <c r="AU26" s="1439"/>
      <c r="AV26" s="1437"/>
      <c r="AW26" s="1437"/>
      <c r="AX26" s="1437"/>
      <c r="AY26" s="1439"/>
      <c r="AZ26" s="1439"/>
      <c r="BA26" s="1439"/>
      <c r="BB26" s="1433"/>
      <c r="BC26" s="1433"/>
      <c r="BD26" s="1433"/>
      <c r="BE26" s="1439"/>
      <c r="BF26" s="1439"/>
      <c r="BG26" s="1439"/>
      <c r="BH26" s="1433"/>
      <c r="BI26" s="1433"/>
      <c r="BJ26" s="1433"/>
      <c r="BK26" s="1439"/>
      <c r="BL26" s="1439"/>
      <c r="BM26" s="1439"/>
      <c r="BN26" s="1425"/>
      <c r="BO26" s="1427"/>
    </row>
    <row r="27" spans="1:67" ht="47.25" x14ac:dyDescent="0.25">
      <c r="A27" s="1442">
        <v>16</v>
      </c>
      <c r="B27" s="1440" t="s">
        <v>76</v>
      </c>
      <c r="C27" s="1446" t="s">
        <v>51</v>
      </c>
      <c r="D27" s="1442"/>
      <c r="E27" s="1446" t="s">
        <v>52</v>
      </c>
      <c r="F27" s="1446"/>
      <c r="G27" s="1444" t="s">
        <v>99</v>
      </c>
      <c r="H27" s="247"/>
      <c r="I27" s="93" t="s">
        <v>83</v>
      </c>
      <c r="J27" s="1667">
        <v>3</v>
      </c>
      <c r="K27" s="1495"/>
      <c r="L27" s="1424"/>
      <c r="M27" s="1424"/>
      <c r="N27" s="1424"/>
      <c r="O27" s="1424">
        <v>3</v>
      </c>
      <c r="P27" s="1424"/>
      <c r="Q27" s="1424"/>
      <c r="R27" s="1424"/>
      <c r="S27" s="1454"/>
      <c r="T27" s="1456"/>
      <c r="U27" s="1458"/>
      <c r="V27" s="1458">
        <v>4</v>
      </c>
      <c r="W27" s="1460"/>
      <c r="X27" s="1462">
        <f>Y27+Y27*0.1</f>
        <v>0</v>
      </c>
      <c r="Y27" s="1432">
        <f>SUM(Z28:AB28)</f>
        <v>0</v>
      </c>
      <c r="Z27" s="1432">
        <f>AD28+AG28+AJ28+AM27+AP28+AS28+AV28+AY28+BB28+BE28+BH28+BK28</f>
        <v>32</v>
      </c>
      <c r="AA27" s="1432"/>
      <c r="AB27" s="1432">
        <f>AF28+AI28+AL28+AO27+AR28+AU28+AX28+BA28+BD28+BG28+BJ28+BM28</f>
        <v>32</v>
      </c>
      <c r="AC27" s="1434">
        <f>K27-X27</f>
        <v>0</v>
      </c>
      <c r="AD27" s="1436"/>
      <c r="AE27" s="1436"/>
      <c r="AF27" s="1436"/>
      <c r="AG27" s="1438"/>
      <c r="AH27" s="1438"/>
      <c r="AI27" s="1438"/>
      <c r="AJ27" s="1436"/>
      <c r="AK27" s="1436"/>
      <c r="AL27" s="1436"/>
      <c r="AM27" s="1438">
        <v>32</v>
      </c>
      <c r="AN27" s="1438"/>
      <c r="AO27" s="1438">
        <v>32</v>
      </c>
      <c r="AP27" s="1436"/>
      <c r="AQ27" s="1436"/>
      <c r="AR27" s="1436"/>
      <c r="AS27" s="1438"/>
      <c r="AT27" s="1438"/>
      <c r="AU27" s="1438"/>
      <c r="AV27" s="1436"/>
      <c r="AW27" s="1436"/>
      <c r="AX27" s="1436"/>
      <c r="AY27" s="1438"/>
      <c r="AZ27" s="1438"/>
      <c r="BA27" s="1438"/>
      <c r="BB27" s="1432"/>
      <c r="BC27" s="1432"/>
      <c r="BD27" s="1432"/>
      <c r="BE27" s="1438"/>
      <c r="BF27" s="1438"/>
      <c r="BG27" s="1438"/>
      <c r="BH27" s="1432"/>
      <c r="BI27" s="1432"/>
      <c r="BJ27" s="1432"/>
      <c r="BK27" s="1438"/>
      <c r="BL27" s="1438"/>
      <c r="BM27" s="1438"/>
      <c r="BN27" s="1424" t="s">
        <v>9</v>
      </c>
      <c r="BO27" s="1426" t="e">
        <f>Y27/K27*100</f>
        <v>#DIV/0!</v>
      </c>
    </row>
    <row r="28" spans="1:67" ht="47.25" x14ac:dyDescent="0.25">
      <c r="A28" s="1443"/>
      <c r="B28" s="1441"/>
      <c r="C28" s="1447"/>
      <c r="D28" s="1443"/>
      <c r="E28" s="1447"/>
      <c r="F28" s="1447"/>
      <c r="G28" s="1445"/>
      <c r="H28" s="248"/>
      <c r="I28" s="93" t="s">
        <v>82</v>
      </c>
      <c r="J28" s="1669"/>
      <c r="K28" s="1497"/>
      <c r="L28" s="1425"/>
      <c r="M28" s="1425"/>
      <c r="N28" s="1425"/>
      <c r="O28" s="1425"/>
      <c r="P28" s="1425"/>
      <c r="Q28" s="1425"/>
      <c r="R28" s="1425"/>
      <c r="S28" s="1455"/>
      <c r="T28" s="1457"/>
      <c r="U28" s="1459"/>
      <c r="V28" s="1459"/>
      <c r="W28" s="1461"/>
      <c r="X28" s="1463"/>
      <c r="Y28" s="1433"/>
      <c r="Z28" s="1433"/>
      <c r="AA28" s="1433"/>
      <c r="AB28" s="1433"/>
      <c r="AC28" s="1435"/>
      <c r="AD28" s="1437"/>
      <c r="AE28" s="1437"/>
      <c r="AF28" s="1437"/>
      <c r="AG28" s="1439"/>
      <c r="AH28" s="1439"/>
      <c r="AI28" s="1439"/>
      <c r="AJ28" s="1437"/>
      <c r="AK28" s="1437"/>
      <c r="AL28" s="1437"/>
      <c r="AM28" s="1439"/>
      <c r="AN28" s="1439"/>
      <c r="AO28" s="1439"/>
      <c r="AP28" s="1437"/>
      <c r="AQ28" s="1437"/>
      <c r="AR28" s="1437"/>
      <c r="AS28" s="1439"/>
      <c r="AT28" s="1439"/>
      <c r="AU28" s="1439"/>
      <c r="AV28" s="1437"/>
      <c r="AW28" s="1437"/>
      <c r="AX28" s="1437"/>
      <c r="AY28" s="1439"/>
      <c r="AZ28" s="1439"/>
      <c r="BA28" s="1439"/>
      <c r="BB28" s="1433"/>
      <c r="BC28" s="1433"/>
      <c r="BD28" s="1433"/>
      <c r="BE28" s="1439"/>
      <c r="BF28" s="1439"/>
      <c r="BG28" s="1439"/>
      <c r="BH28" s="1433"/>
      <c r="BI28" s="1433"/>
      <c r="BJ28" s="1433"/>
      <c r="BK28" s="1439"/>
      <c r="BL28" s="1439"/>
      <c r="BM28" s="1439"/>
      <c r="BN28" s="1425"/>
      <c r="BO28" s="1427"/>
    </row>
    <row r="29" spans="1:67" ht="31.5" x14ac:dyDescent="0.25">
      <c r="A29" s="18"/>
      <c r="B29" s="18"/>
      <c r="C29" s="18"/>
      <c r="D29" s="18"/>
      <c r="E29" s="97" t="s">
        <v>51</v>
      </c>
      <c r="F29" s="18" t="s">
        <v>131</v>
      </c>
      <c r="G29" s="18"/>
      <c r="H29" s="18"/>
      <c r="I29" s="13" t="s">
        <v>113</v>
      </c>
      <c r="J29" s="16">
        <f>SUM(J30:J31)</f>
        <v>6</v>
      </c>
      <c r="K29" s="101">
        <f>J29*36</f>
        <v>216</v>
      </c>
      <c r="L29" s="18"/>
      <c r="M29" s="18"/>
      <c r="N29" s="18"/>
      <c r="O29" s="18"/>
      <c r="P29" s="18"/>
      <c r="Q29" s="18"/>
      <c r="R29" s="18"/>
      <c r="S29" s="98"/>
      <c r="T29" s="19"/>
      <c r="U29" s="20"/>
      <c r="V29" s="20"/>
      <c r="W29" s="21"/>
      <c r="X29" s="151"/>
      <c r="Y29" s="22"/>
      <c r="Z29" s="22"/>
      <c r="AA29" s="22"/>
      <c r="AB29" s="22"/>
      <c r="AC29" s="10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8"/>
      <c r="BO29" s="23">
        <f t="shared" si="1"/>
        <v>0</v>
      </c>
    </row>
    <row r="30" spans="1:67" ht="47.25" x14ac:dyDescent="0.25">
      <c r="A30" s="14">
        <v>17</v>
      </c>
      <c r="B30" s="14"/>
      <c r="C30" s="14"/>
      <c r="D30" s="14"/>
      <c r="E30" s="104" t="s">
        <v>51</v>
      </c>
      <c r="F30" s="14" t="s">
        <v>101</v>
      </c>
      <c r="G30" s="14"/>
      <c r="H30" s="249"/>
      <c r="I30" s="4" t="s">
        <v>11</v>
      </c>
      <c r="J30" s="28">
        <f>L30+M30+N30+O30+P30+Q30+R30+S30</f>
        <v>3</v>
      </c>
      <c r="K30" s="41">
        <f>J30*36</f>
        <v>108</v>
      </c>
      <c r="L30" s="29"/>
      <c r="M30" s="29"/>
      <c r="N30" s="29">
        <v>3</v>
      </c>
      <c r="O30" s="29"/>
      <c r="P30" s="29"/>
      <c r="Q30" s="29"/>
      <c r="R30" s="29"/>
      <c r="S30" s="138"/>
      <c r="T30" s="170">
        <v>3</v>
      </c>
      <c r="U30" s="30"/>
      <c r="V30" s="30"/>
      <c r="W30" s="171"/>
      <c r="X30" s="155">
        <f>Y30+Y30*0.1</f>
        <v>35.200000000000003</v>
      </c>
      <c r="Y30" s="31">
        <f>SUM(Z30:AB30)</f>
        <v>32</v>
      </c>
      <c r="Z30" s="31">
        <f t="shared" ref="Z30:AB31" si="3">AD30+AG30+AJ30+AM30+AP30+AS30+AV30+AY30+BB30+BE30+BH30+BK30</f>
        <v>16</v>
      </c>
      <c r="AA30" s="31">
        <f t="shared" si="3"/>
        <v>16</v>
      </c>
      <c r="AB30" s="31">
        <f t="shared" si="3"/>
        <v>0</v>
      </c>
      <c r="AC30" s="42">
        <f>K30-X30</f>
        <v>72.8</v>
      </c>
      <c r="AD30" s="32"/>
      <c r="AE30" s="32"/>
      <c r="AF30" s="32"/>
      <c r="AG30" s="33"/>
      <c r="AH30" s="33"/>
      <c r="AI30" s="33"/>
      <c r="AJ30" s="32">
        <v>16</v>
      </c>
      <c r="AK30" s="32">
        <v>16</v>
      </c>
      <c r="AL30" s="32"/>
      <c r="AM30" s="33"/>
      <c r="AN30" s="33"/>
      <c r="AO30" s="33"/>
      <c r="AP30" s="32"/>
      <c r="AQ30" s="32"/>
      <c r="AR30" s="32"/>
      <c r="AS30" s="33"/>
      <c r="AT30" s="33"/>
      <c r="AU30" s="33"/>
      <c r="AV30" s="32"/>
      <c r="AW30" s="32"/>
      <c r="AX30" s="32"/>
      <c r="AY30" s="33"/>
      <c r="AZ30" s="33"/>
      <c r="BA30" s="33"/>
      <c r="BB30" s="31"/>
      <c r="BC30" s="31"/>
      <c r="BD30" s="31"/>
      <c r="BE30" s="33"/>
      <c r="BF30" s="33"/>
      <c r="BG30" s="33"/>
      <c r="BH30" s="31"/>
      <c r="BI30" s="31"/>
      <c r="BJ30" s="31"/>
      <c r="BK30" s="33"/>
      <c r="BL30" s="33"/>
      <c r="BM30" s="33"/>
      <c r="BN30" s="29" t="s">
        <v>12</v>
      </c>
      <c r="BO30" s="34">
        <f t="shared" si="1"/>
        <v>29.629629629629626</v>
      </c>
    </row>
    <row r="31" spans="1:67" ht="47.25" x14ac:dyDescent="0.25">
      <c r="A31" s="14">
        <v>18</v>
      </c>
      <c r="B31" s="14"/>
      <c r="C31" s="14"/>
      <c r="D31" s="14"/>
      <c r="E31" s="104" t="s">
        <v>52</v>
      </c>
      <c r="F31" s="14" t="s">
        <v>102</v>
      </c>
      <c r="G31" s="14"/>
      <c r="H31" s="249"/>
      <c r="I31" s="93" t="s">
        <v>13</v>
      </c>
      <c r="J31" s="28">
        <v>3</v>
      </c>
      <c r="K31" s="41">
        <f>J31*36</f>
        <v>108</v>
      </c>
      <c r="L31" s="29"/>
      <c r="M31" s="29"/>
      <c r="N31" s="29"/>
      <c r="O31" s="29">
        <v>3</v>
      </c>
      <c r="P31" s="29"/>
      <c r="Q31" s="29"/>
      <c r="R31" s="29"/>
      <c r="S31" s="138"/>
      <c r="T31" s="170">
        <v>4</v>
      </c>
      <c r="U31" s="30"/>
      <c r="V31" s="30"/>
      <c r="W31" s="171"/>
      <c r="X31" s="155">
        <f>Y31+Y31*0.1</f>
        <v>35.200000000000003</v>
      </c>
      <c r="Y31" s="31">
        <f>SUM(Z31:AB31)</f>
        <v>32</v>
      </c>
      <c r="Z31" s="31">
        <f t="shared" si="3"/>
        <v>16</v>
      </c>
      <c r="AA31" s="31">
        <f t="shared" si="3"/>
        <v>16</v>
      </c>
      <c r="AB31" s="31">
        <f t="shared" si="3"/>
        <v>0</v>
      </c>
      <c r="AC31" s="42">
        <f>K31-X31</f>
        <v>72.8</v>
      </c>
      <c r="AD31" s="32"/>
      <c r="AE31" s="32"/>
      <c r="AF31" s="32"/>
      <c r="AG31" s="33"/>
      <c r="AH31" s="33"/>
      <c r="AI31" s="33"/>
      <c r="AJ31" s="32"/>
      <c r="AK31" s="32"/>
      <c r="AL31" s="32"/>
      <c r="AM31" s="33">
        <v>16</v>
      </c>
      <c r="AN31" s="33">
        <v>16</v>
      </c>
      <c r="AO31" s="33"/>
      <c r="AP31" s="32"/>
      <c r="AQ31" s="32"/>
      <c r="AR31" s="32"/>
      <c r="AS31" s="33"/>
      <c r="AT31" s="33"/>
      <c r="AU31" s="33"/>
      <c r="AV31" s="32"/>
      <c r="AW31" s="32"/>
      <c r="AX31" s="32"/>
      <c r="AY31" s="33"/>
      <c r="AZ31" s="33"/>
      <c r="BA31" s="33"/>
      <c r="BB31" s="31"/>
      <c r="BC31" s="31"/>
      <c r="BD31" s="31"/>
      <c r="BE31" s="33"/>
      <c r="BF31" s="33"/>
      <c r="BG31" s="33"/>
      <c r="BH31" s="31"/>
      <c r="BI31" s="31"/>
      <c r="BJ31" s="31"/>
      <c r="BK31" s="33"/>
      <c r="BL31" s="33"/>
      <c r="BM31" s="33"/>
      <c r="BN31" s="29" t="s">
        <v>12</v>
      </c>
      <c r="BO31" s="34">
        <f t="shared" si="1"/>
        <v>29.629629629629626</v>
      </c>
    </row>
    <row r="32" spans="1:67" ht="15.75" x14ac:dyDescent="0.25">
      <c r="A32" s="18"/>
      <c r="B32" s="18"/>
      <c r="C32" s="18"/>
      <c r="D32" s="18"/>
      <c r="E32" s="97" t="s">
        <v>51</v>
      </c>
      <c r="F32" s="18" t="s">
        <v>132</v>
      </c>
      <c r="G32" s="18"/>
      <c r="H32" s="18"/>
      <c r="I32" s="92" t="s">
        <v>114</v>
      </c>
      <c r="J32" s="16">
        <v>3</v>
      </c>
      <c r="K32" s="101"/>
      <c r="L32" s="24"/>
      <c r="M32" s="24"/>
      <c r="N32" s="24"/>
      <c r="O32" s="24"/>
      <c r="P32" s="24"/>
      <c r="Q32" s="24"/>
      <c r="R32" s="24"/>
      <c r="S32" s="140"/>
      <c r="T32" s="19"/>
      <c r="U32" s="20"/>
      <c r="V32" s="20"/>
      <c r="W32" s="21"/>
      <c r="X32" s="151"/>
      <c r="Y32" s="22"/>
      <c r="Z32" s="22"/>
      <c r="AA32" s="22"/>
      <c r="AB32" s="22"/>
      <c r="AC32" s="10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8"/>
      <c r="BO32" s="23"/>
    </row>
    <row r="33" spans="1:67" ht="63" x14ac:dyDescent="0.25">
      <c r="A33" s="14">
        <v>19</v>
      </c>
      <c r="B33" s="14"/>
      <c r="C33" s="14"/>
      <c r="D33" s="103" t="s">
        <v>54</v>
      </c>
      <c r="E33" s="104" t="s">
        <v>51</v>
      </c>
      <c r="F33" s="14" t="s">
        <v>103</v>
      </c>
      <c r="G33" s="14"/>
      <c r="H33" s="249"/>
      <c r="I33" s="4" t="s">
        <v>16</v>
      </c>
      <c r="J33" s="28">
        <v>3</v>
      </c>
      <c r="K33" s="41">
        <f>J33*36</f>
        <v>108</v>
      </c>
      <c r="L33" s="12" t="s">
        <v>47</v>
      </c>
      <c r="M33" s="12" t="s">
        <v>47</v>
      </c>
      <c r="N33" s="12"/>
      <c r="O33" s="12"/>
      <c r="P33" s="12"/>
      <c r="Q33" s="12"/>
      <c r="R33" s="12"/>
      <c r="S33" s="139"/>
      <c r="T33" s="170"/>
      <c r="U33" s="30"/>
      <c r="V33" s="30" t="s">
        <v>91</v>
      </c>
      <c r="W33" s="171"/>
      <c r="X33" s="155"/>
      <c r="Y33" s="31"/>
      <c r="Z33" s="31"/>
      <c r="AA33" s="31"/>
      <c r="AB33" s="31"/>
      <c r="AC33" s="42"/>
      <c r="AD33" s="32" t="s">
        <v>49</v>
      </c>
      <c r="AE33" s="32"/>
      <c r="AF33" s="32" t="s">
        <v>92</v>
      </c>
      <c r="AG33" s="33" t="s">
        <v>49</v>
      </c>
      <c r="AH33" s="33"/>
      <c r="AI33" s="33" t="s">
        <v>92</v>
      </c>
      <c r="AJ33" s="32"/>
      <c r="AK33" s="32"/>
      <c r="AL33" s="32"/>
      <c r="AM33" s="33"/>
      <c r="AN33" s="33"/>
      <c r="AO33" s="33"/>
      <c r="AP33" s="32"/>
      <c r="AQ33" s="32"/>
      <c r="AR33" s="32"/>
      <c r="AS33" s="33"/>
      <c r="AT33" s="33"/>
      <c r="AU33" s="33"/>
      <c r="AV33" s="32"/>
      <c r="AW33" s="32"/>
      <c r="AX33" s="32"/>
      <c r="AY33" s="33"/>
      <c r="AZ33" s="33"/>
      <c r="BA33" s="33"/>
      <c r="BB33" s="31"/>
      <c r="BC33" s="31"/>
      <c r="BD33" s="31"/>
      <c r="BE33" s="33"/>
      <c r="BF33" s="33"/>
      <c r="BG33" s="33"/>
      <c r="BH33" s="31"/>
      <c r="BI33" s="31"/>
      <c r="BJ33" s="31"/>
      <c r="BK33" s="33"/>
      <c r="BL33" s="33"/>
      <c r="BM33" s="33"/>
      <c r="BN33" s="29" t="s">
        <v>17</v>
      </c>
      <c r="BO33" s="34">
        <f>Y33/K33*100</f>
        <v>0</v>
      </c>
    </row>
    <row r="34" spans="1:67" ht="31.5" hidden="1" x14ac:dyDescent="0.25">
      <c r="A34" s="14">
        <v>20</v>
      </c>
      <c r="B34" s="14"/>
      <c r="C34" s="14"/>
      <c r="D34" s="14"/>
      <c r="E34" s="104" t="s">
        <v>52</v>
      </c>
      <c r="F34" s="14" t="s">
        <v>104</v>
      </c>
      <c r="G34" s="14"/>
      <c r="H34" s="249"/>
      <c r="I34" s="93" t="s">
        <v>18</v>
      </c>
      <c r="J34" s="28"/>
      <c r="K34" s="41">
        <f>J34*36</f>
        <v>0</v>
      </c>
      <c r="L34" s="12"/>
      <c r="M34" s="12"/>
      <c r="N34" s="12">
        <v>3</v>
      </c>
      <c r="O34" s="12"/>
      <c r="P34" s="12"/>
      <c r="Q34" s="12"/>
      <c r="R34" s="12"/>
      <c r="S34" s="139"/>
      <c r="T34" s="170"/>
      <c r="U34" s="30"/>
      <c r="V34" s="30">
        <v>3</v>
      </c>
      <c r="W34" s="171"/>
      <c r="X34" s="155">
        <f>Y34+Y34*0.1</f>
        <v>52.8</v>
      </c>
      <c r="Y34" s="31">
        <f>SUM(Z34:AB34)</f>
        <v>48</v>
      </c>
      <c r="Z34" s="31">
        <f>AD34+AG34+AJ34+AM34+AP34+AS34+AV34+AY34+BB34+BE34+BH34+BK34</f>
        <v>16</v>
      </c>
      <c r="AA34" s="31"/>
      <c r="AB34" s="31">
        <f>AF34+AI34+AL34+AO34+AR34+AU34+AX34+BA34+BD34+BG34+BJ34+BM34</f>
        <v>32</v>
      </c>
      <c r="AC34" s="42">
        <f>K34-X34</f>
        <v>-52.8</v>
      </c>
      <c r="AD34" s="32"/>
      <c r="AE34" s="32"/>
      <c r="AF34" s="32"/>
      <c r="AG34" s="33"/>
      <c r="AH34" s="33"/>
      <c r="AI34" s="33"/>
      <c r="AJ34" s="32">
        <v>16</v>
      </c>
      <c r="AK34" s="32"/>
      <c r="AL34" s="32">
        <v>32</v>
      </c>
      <c r="AM34" s="33"/>
      <c r="AN34" s="33"/>
      <c r="AO34" s="33"/>
      <c r="AP34" s="32"/>
      <c r="AQ34" s="32"/>
      <c r="AR34" s="32"/>
      <c r="AS34" s="33"/>
      <c r="AT34" s="33"/>
      <c r="AU34" s="33"/>
      <c r="AV34" s="32"/>
      <c r="AW34" s="32"/>
      <c r="AX34" s="32"/>
      <c r="AY34" s="33"/>
      <c r="AZ34" s="33"/>
      <c r="BA34" s="33"/>
      <c r="BB34" s="31"/>
      <c r="BC34" s="31"/>
      <c r="BD34" s="31"/>
      <c r="BE34" s="33"/>
      <c r="BF34" s="33"/>
      <c r="BG34" s="33"/>
      <c r="BH34" s="31"/>
      <c r="BI34" s="31"/>
      <c r="BJ34" s="31"/>
      <c r="BK34" s="33"/>
      <c r="BL34" s="33"/>
      <c r="BM34" s="33"/>
      <c r="BN34" s="29" t="s">
        <v>17</v>
      </c>
      <c r="BO34" s="34" t="e">
        <f>Y34/K34*100</f>
        <v>#DIV/0!</v>
      </c>
    </row>
    <row r="35" spans="1:67" ht="31.5" x14ac:dyDescent="0.25">
      <c r="A35" s="45"/>
      <c r="B35" s="45"/>
      <c r="C35" s="178"/>
      <c r="D35" s="178"/>
      <c r="E35" s="178" t="s">
        <v>51</v>
      </c>
      <c r="F35" s="178" t="s">
        <v>133</v>
      </c>
      <c r="G35" s="178"/>
      <c r="H35" s="178"/>
      <c r="I35" s="43" t="s">
        <v>24</v>
      </c>
      <c r="J35" s="44">
        <f>SUM(J43+J55+J59+J61+J70+J92+J98+J105+J112+J126+J140+J154+J168)</f>
        <v>15</v>
      </c>
      <c r="K35" s="45"/>
      <c r="L35" s="45"/>
      <c r="M35" s="45"/>
      <c r="N35" s="45"/>
      <c r="O35" s="45"/>
      <c r="P35" s="45"/>
      <c r="Q35" s="45"/>
      <c r="R35" s="45"/>
      <c r="S35" s="84"/>
      <c r="T35" s="168"/>
      <c r="U35" s="45"/>
      <c r="V35" s="45"/>
      <c r="W35" s="169"/>
      <c r="X35" s="83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5.75" x14ac:dyDescent="0.25">
      <c r="A36" s="45"/>
      <c r="B36" s="45"/>
      <c r="C36" s="178"/>
      <c r="D36" s="178"/>
      <c r="E36" s="178"/>
      <c r="F36" s="178" t="s">
        <v>141</v>
      </c>
      <c r="G36" s="178"/>
      <c r="H36" s="178"/>
      <c r="I36" s="43" t="s">
        <v>120</v>
      </c>
      <c r="J36" s="44"/>
      <c r="K36" s="45"/>
      <c r="L36" s="45"/>
      <c r="M36" s="45"/>
      <c r="N36" s="45"/>
      <c r="O36" s="45"/>
      <c r="P36" s="45"/>
      <c r="Q36" s="45"/>
      <c r="R36" s="45"/>
      <c r="S36" s="84"/>
      <c r="T36" s="168"/>
      <c r="U36" s="45"/>
      <c r="V36" s="45"/>
      <c r="W36" s="169"/>
      <c r="X36" s="8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5.75" x14ac:dyDescent="0.25">
      <c r="A37" s="202"/>
      <c r="B37" s="202"/>
      <c r="C37" s="192"/>
      <c r="D37" s="192"/>
      <c r="E37" s="192"/>
      <c r="F37" s="192" t="s">
        <v>142</v>
      </c>
      <c r="G37" s="192"/>
      <c r="H37" s="249"/>
      <c r="I37" s="4" t="s">
        <v>37</v>
      </c>
      <c r="J37" s="201">
        <f t="shared" ref="J37:J42" si="4">L37+M37+N37+O37+P37+Q37+R37+S37</f>
        <v>0</v>
      </c>
      <c r="K37" s="203">
        <f t="shared" ref="K37:K42" si="5">J37*36</f>
        <v>0</v>
      </c>
      <c r="L37" s="197"/>
      <c r="M37" s="197"/>
      <c r="N37" s="197"/>
      <c r="O37" s="197"/>
      <c r="P37" s="202"/>
      <c r="Q37" s="202"/>
      <c r="R37" s="202"/>
      <c r="S37" s="206"/>
      <c r="T37" s="205"/>
      <c r="U37" s="204"/>
      <c r="V37" s="204"/>
      <c r="W37" s="209"/>
      <c r="X37" s="208">
        <f t="shared" ref="X37:X42" si="6">Y37+Y37*0.1</f>
        <v>0</v>
      </c>
      <c r="Y37" s="207">
        <f t="shared" ref="Y37:Y42" si="7">SUM(Z37:AB37)</f>
        <v>0</v>
      </c>
      <c r="Z37" s="207">
        <f t="shared" ref="Z37:AB42" si="8">AD37+AG37+AJ37+AM37+AP37+AS37+AV37+AY37+BB37+BE37+BH37+BK37</f>
        <v>0</v>
      </c>
      <c r="AA37" s="207">
        <f t="shared" si="8"/>
        <v>0</v>
      </c>
      <c r="AB37" s="207">
        <f t="shared" si="8"/>
        <v>0</v>
      </c>
      <c r="AC37" s="210">
        <f t="shared" ref="AC37:AC42" si="9">K37-X37</f>
        <v>0</v>
      </c>
      <c r="AD37" s="200"/>
      <c r="AE37" s="200"/>
      <c r="AF37" s="200"/>
      <c r="AG37" s="196"/>
      <c r="AH37" s="196"/>
      <c r="AI37" s="196"/>
      <c r="AJ37" s="200"/>
      <c r="AK37" s="200"/>
      <c r="AL37" s="200"/>
      <c r="AM37" s="196"/>
      <c r="AN37" s="196"/>
      <c r="AO37" s="196"/>
      <c r="AP37" s="200"/>
      <c r="AQ37" s="200"/>
      <c r="AR37" s="200"/>
      <c r="AS37" s="196"/>
      <c r="AT37" s="196"/>
      <c r="AU37" s="196"/>
      <c r="AV37" s="200"/>
      <c r="AW37" s="200"/>
      <c r="AX37" s="200"/>
      <c r="AY37" s="196"/>
      <c r="AZ37" s="196"/>
      <c r="BA37" s="196"/>
      <c r="BB37" s="195"/>
      <c r="BC37" s="195"/>
      <c r="BD37" s="195"/>
      <c r="BE37" s="196"/>
      <c r="BF37" s="196"/>
      <c r="BG37" s="196"/>
      <c r="BH37" s="195"/>
      <c r="BI37" s="195"/>
      <c r="BJ37" s="195"/>
      <c r="BK37" s="196"/>
      <c r="BL37" s="196"/>
      <c r="BM37" s="196"/>
      <c r="BN37" s="199"/>
      <c r="BO37" s="198" t="e">
        <f t="shared" ref="BO37:BO42" si="10">Y37/K37*100</f>
        <v>#DIV/0!</v>
      </c>
    </row>
    <row r="38" spans="1:67" ht="15.75" x14ac:dyDescent="0.25">
      <c r="A38" s="202"/>
      <c r="B38" s="202"/>
      <c r="C38" s="192"/>
      <c r="D38" s="192"/>
      <c r="E38" s="192"/>
      <c r="F38" s="192" t="s">
        <v>142</v>
      </c>
      <c r="G38" s="192"/>
      <c r="H38" s="249"/>
      <c r="I38" s="4" t="s">
        <v>37</v>
      </c>
      <c r="J38" s="201">
        <f t="shared" si="4"/>
        <v>0</v>
      </c>
      <c r="K38" s="203">
        <f t="shared" si="5"/>
        <v>0</v>
      </c>
      <c r="L38" s="197"/>
      <c r="M38" s="197"/>
      <c r="N38" s="197"/>
      <c r="O38" s="197"/>
      <c r="P38" s="202"/>
      <c r="Q38" s="202"/>
      <c r="R38" s="202"/>
      <c r="S38" s="206"/>
      <c r="T38" s="205"/>
      <c r="U38" s="204"/>
      <c r="V38" s="204"/>
      <c r="W38" s="209"/>
      <c r="X38" s="208">
        <f t="shared" si="6"/>
        <v>0</v>
      </c>
      <c r="Y38" s="207">
        <f t="shared" si="7"/>
        <v>0</v>
      </c>
      <c r="Z38" s="207">
        <f t="shared" si="8"/>
        <v>0</v>
      </c>
      <c r="AA38" s="207">
        <f t="shared" si="8"/>
        <v>0</v>
      </c>
      <c r="AB38" s="207">
        <f t="shared" si="8"/>
        <v>0</v>
      </c>
      <c r="AC38" s="210">
        <f t="shared" si="9"/>
        <v>0</v>
      </c>
      <c r="AD38" s="200"/>
      <c r="AE38" s="200"/>
      <c r="AF38" s="200"/>
      <c r="AG38" s="196"/>
      <c r="AH38" s="196"/>
      <c r="AI38" s="196"/>
      <c r="AJ38" s="200"/>
      <c r="AK38" s="200"/>
      <c r="AL38" s="200"/>
      <c r="AM38" s="196"/>
      <c r="AN38" s="196"/>
      <c r="AO38" s="196"/>
      <c r="AP38" s="200"/>
      <c r="AQ38" s="200"/>
      <c r="AR38" s="200"/>
      <c r="AS38" s="196"/>
      <c r="AT38" s="196"/>
      <c r="AU38" s="196"/>
      <c r="AV38" s="200"/>
      <c r="AW38" s="200"/>
      <c r="AX38" s="200"/>
      <c r="AY38" s="196"/>
      <c r="AZ38" s="196"/>
      <c r="BA38" s="196"/>
      <c r="BB38" s="195"/>
      <c r="BC38" s="195"/>
      <c r="BD38" s="195"/>
      <c r="BE38" s="196"/>
      <c r="BF38" s="196"/>
      <c r="BG38" s="196"/>
      <c r="BH38" s="195"/>
      <c r="BI38" s="195"/>
      <c r="BJ38" s="195"/>
      <c r="BK38" s="196"/>
      <c r="BL38" s="196"/>
      <c r="BM38" s="196"/>
      <c r="BN38" s="199"/>
      <c r="BO38" s="198" t="e">
        <f t="shared" si="10"/>
        <v>#DIV/0!</v>
      </c>
    </row>
    <row r="39" spans="1:67" ht="15.75" x14ac:dyDescent="0.25">
      <c r="A39" s="202"/>
      <c r="B39" s="202"/>
      <c r="C39" s="192"/>
      <c r="D39" s="192"/>
      <c r="E39" s="192"/>
      <c r="F39" s="192" t="s">
        <v>142</v>
      </c>
      <c r="G39" s="192"/>
      <c r="H39" s="249"/>
      <c r="I39" s="4" t="s">
        <v>37</v>
      </c>
      <c r="J39" s="201">
        <f t="shared" si="4"/>
        <v>0</v>
      </c>
      <c r="K39" s="203">
        <f t="shared" si="5"/>
        <v>0</v>
      </c>
      <c r="L39" s="197"/>
      <c r="M39" s="197"/>
      <c r="N39" s="197"/>
      <c r="O39" s="197"/>
      <c r="P39" s="202"/>
      <c r="Q39" s="202"/>
      <c r="R39" s="202"/>
      <c r="S39" s="206"/>
      <c r="T39" s="205"/>
      <c r="U39" s="204"/>
      <c r="V39" s="204"/>
      <c r="W39" s="209"/>
      <c r="X39" s="208">
        <f t="shared" si="6"/>
        <v>0</v>
      </c>
      <c r="Y39" s="207">
        <f t="shared" si="7"/>
        <v>0</v>
      </c>
      <c r="Z39" s="207">
        <f t="shared" si="8"/>
        <v>0</v>
      </c>
      <c r="AA39" s="207">
        <f t="shared" si="8"/>
        <v>0</v>
      </c>
      <c r="AB39" s="207">
        <f t="shared" si="8"/>
        <v>0</v>
      </c>
      <c r="AC39" s="210">
        <f t="shared" si="9"/>
        <v>0</v>
      </c>
      <c r="AD39" s="200"/>
      <c r="AE39" s="200"/>
      <c r="AF39" s="200"/>
      <c r="AG39" s="196"/>
      <c r="AH39" s="196"/>
      <c r="AI39" s="196"/>
      <c r="AJ39" s="200"/>
      <c r="AK39" s="200"/>
      <c r="AL39" s="200"/>
      <c r="AM39" s="196"/>
      <c r="AN39" s="196"/>
      <c r="AO39" s="196"/>
      <c r="AP39" s="200"/>
      <c r="AQ39" s="200"/>
      <c r="AR39" s="200"/>
      <c r="AS39" s="196"/>
      <c r="AT39" s="196"/>
      <c r="AU39" s="196"/>
      <c r="AV39" s="200"/>
      <c r="AW39" s="200"/>
      <c r="AX39" s="200"/>
      <c r="AY39" s="196"/>
      <c r="AZ39" s="196"/>
      <c r="BA39" s="196"/>
      <c r="BB39" s="195"/>
      <c r="BC39" s="195"/>
      <c r="BD39" s="195"/>
      <c r="BE39" s="196"/>
      <c r="BF39" s="196"/>
      <c r="BG39" s="196"/>
      <c r="BH39" s="195"/>
      <c r="BI39" s="195"/>
      <c r="BJ39" s="195"/>
      <c r="BK39" s="196"/>
      <c r="BL39" s="196"/>
      <c r="BM39" s="196"/>
      <c r="BN39" s="199"/>
      <c r="BO39" s="198" t="e">
        <f t="shared" si="10"/>
        <v>#DIV/0!</v>
      </c>
    </row>
    <row r="40" spans="1:67" ht="15.75" x14ac:dyDescent="0.25">
      <c r="A40" s="202"/>
      <c r="B40" s="202"/>
      <c r="C40" s="192"/>
      <c r="D40" s="192"/>
      <c r="E40" s="192"/>
      <c r="F40" s="192" t="s">
        <v>142</v>
      </c>
      <c r="G40" s="192"/>
      <c r="H40" s="249"/>
      <c r="I40" s="4" t="s">
        <v>37</v>
      </c>
      <c r="J40" s="201">
        <f t="shared" si="4"/>
        <v>0</v>
      </c>
      <c r="K40" s="203">
        <f t="shared" si="5"/>
        <v>0</v>
      </c>
      <c r="L40" s="197"/>
      <c r="M40" s="197"/>
      <c r="N40" s="197"/>
      <c r="O40" s="197"/>
      <c r="P40" s="202"/>
      <c r="Q40" s="202"/>
      <c r="R40" s="202"/>
      <c r="S40" s="206"/>
      <c r="T40" s="205"/>
      <c r="U40" s="204"/>
      <c r="V40" s="204"/>
      <c r="W40" s="209"/>
      <c r="X40" s="208">
        <f t="shared" si="6"/>
        <v>0</v>
      </c>
      <c r="Y40" s="207">
        <f t="shared" si="7"/>
        <v>0</v>
      </c>
      <c r="Z40" s="207">
        <f t="shared" si="8"/>
        <v>0</v>
      </c>
      <c r="AA40" s="207">
        <f t="shared" si="8"/>
        <v>0</v>
      </c>
      <c r="AB40" s="207">
        <f t="shared" si="8"/>
        <v>0</v>
      </c>
      <c r="AC40" s="210">
        <f t="shared" si="9"/>
        <v>0</v>
      </c>
      <c r="AD40" s="200"/>
      <c r="AE40" s="200"/>
      <c r="AF40" s="200"/>
      <c r="AG40" s="196"/>
      <c r="AH40" s="196"/>
      <c r="AI40" s="196"/>
      <c r="AJ40" s="200"/>
      <c r="AK40" s="200"/>
      <c r="AL40" s="200"/>
      <c r="AM40" s="196"/>
      <c r="AN40" s="196"/>
      <c r="AO40" s="196"/>
      <c r="AP40" s="200"/>
      <c r="AQ40" s="200"/>
      <c r="AR40" s="200"/>
      <c r="AS40" s="196"/>
      <c r="AT40" s="196"/>
      <c r="AU40" s="196"/>
      <c r="AV40" s="200"/>
      <c r="AW40" s="200"/>
      <c r="AX40" s="200"/>
      <c r="AY40" s="196"/>
      <c r="AZ40" s="196"/>
      <c r="BA40" s="196"/>
      <c r="BB40" s="195"/>
      <c r="BC40" s="195"/>
      <c r="BD40" s="195"/>
      <c r="BE40" s="196"/>
      <c r="BF40" s="196"/>
      <c r="BG40" s="196"/>
      <c r="BH40" s="195"/>
      <c r="BI40" s="195"/>
      <c r="BJ40" s="195"/>
      <c r="BK40" s="196"/>
      <c r="BL40" s="196"/>
      <c r="BM40" s="196"/>
      <c r="BN40" s="199"/>
      <c r="BO40" s="198" t="e">
        <f t="shared" si="10"/>
        <v>#DIV/0!</v>
      </c>
    </row>
    <row r="41" spans="1:67" ht="15.75" x14ac:dyDescent="0.25">
      <c r="A41" s="202"/>
      <c r="B41" s="202"/>
      <c r="C41" s="192"/>
      <c r="D41" s="192"/>
      <c r="E41" s="192"/>
      <c r="F41" s="192" t="s">
        <v>142</v>
      </c>
      <c r="G41" s="192"/>
      <c r="H41" s="249"/>
      <c r="I41" s="4" t="s">
        <v>37</v>
      </c>
      <c r="J41" s="201">
        <f t="shared" si="4"/>
        <v>0</v>
      </c>
      <c r="K41" s="203">
        <f t="shared" si="5"/>
        <v>0</v>
      </c>
      <c r="L41" s="197"/>
      <c r="M41" s="197"/>
      <c r="N41" s="197"/>
      <c r="O41" s="197"/>
      <c r="P41" s="202"/>
      <c r="Q41" s="202"/>
      <c r="R41" s="202"/>
      <c r="S41" s="206"/>
      <c r="T41" s="205"/>
      <c r="U41" s="204"/>
      <c r="V41" s="204"/>
      <c r="W41" s="209"/>
      <c r="X41" s="208">
        <f t="shared" si="6"/>
        <v>0</v>
      </c>
      <c r="Y41" s="207">
        <f t="shared" si="7"/>
        <v>0</v>
      </c>
      <c r="Z41" s="207">
        <f t="shared" si="8"/>
        <v>0</v>
      </c>
      <c r="AA41" s="207">
        <f t="shared" si="8"/>
        <v>0</v>
      </c>
      <c r="AB41" s="207">
        <f t="shared" si="8"/>
        <v>0</v>
      </c>
      <c r="AC41" s="210">
        <f t="shared" si="9"/>
        <v>0</v>
      </c>
      <c r="AD41" s="200"/>
      <c r="AE41" s="200"/>
      <c r="AF41" s="200"/>
      <c r="AG41" s="196"/>
      <c r="AH41" s="196"/>
      <c r="AI41" s="196"/>
      <c r="AJ41" s="200"/>
      <c r="AK41" s="200"/>
      <c r="AL41" s="200"/>
      <c r="AM41" s="196"/>
      <c r="AN41" s="196"/>
      <c r="AO41" s="196"/>
      <c r="AP41" s="200"/>
      <c r="AQ41" s="200"/>
      <c r="AR41" s="200"/>
      <c r="AS41" s="196"/>
      <c r="AT41" s="196"/>
      <c r="AU41" s="196"/>
      <c r="AV41" s="200"/>
      <c r="AW41" s="200"/>
      <c r="AX41" s="200"/>
      <c r="AY41" s="196"/>
      <c r="AZ41" s="196"/>
      <c r="BA41" s="196"/>
      <c r="BB41" s="195"/>
      <c r="BC41" s="195"/>
      <c r="BD41" s="195"/>
      <c r="BE41" s="196"/>
      <c r="BF41" s="196"/>
      <c r="BG41" s="196"/>
      <c r="BH41" s="195"/>
      <c r="BI41" s="195"/>
      <c r="BJ41" s="195"/>
      <c r="BK41" s="196"/>
      <c r="BL41" s="196"/>
      <c r="BM41" s="196"/>
      <c r="BN41" s="199"/>
      <c r="BO41" s="198" t="e">
        <f t="shared" si="10"/>
        <v>#DIV/0!</v>
      </c>
    </row>
    <row r="42" spans="1:67" ht="15.75" x14ac:dyDescent="0.25">
      <c r="A42" s="202"/>
      <c r="B42" s="202"/>
      <c r="C42" s="192"/>
      <c r="D42" s="192"/>
      <c r="E42" s="192"/>
      <c r="F42" s="192" t="s">
        <v>142</v>
      </c>
      <c r="G42" s="192"/>
      <c r="H42" s="249"/>
      <c r="I42" s="4" t="s">
        <v>37</v>
      </c>
      <c r="J42" s="201">
        <f t="shared" si="4"/>
        <v>0</v>
      </c>
      <c r="K42" s="203">
        <f t="shared" si="5"/>
        <v>0</v>
      </c>
      <c r="L42" s="197"/>
      <c r="M42" s="197"/>
      <c r="N42" s="197"/>
      <c r="O42" s="197"/>
      <c r="P42" s="202"/>
      <c r="Q42" s="202"/>
      <c r="R42" s="202"/>
      <c r="S42" s="206"/>
      <c r="T42" s="205"/>
      <c r="U42" s="204"/>
      <c r="V42" s="204"/>
      <c r="W42" s="209"/>
      <c r="X42" s="208">
        <f t="shared" si="6"/>
        <v>0</v>
      </c>
      <c r="Y42" s="207">
        <f t="shared" si="7"/>
        <v>0</v>
      </c>
      <c r="Z42" s="207">
        <f t="shared" si="8"/>
        <v>0</v>
      </c>
      <c r="AA42" s="207">
        <f t="shared" si="8"/>
        <v>0</v>
      </c>
      <c r="AB42" s="207">
        <f t="shared" si="8"/>
        <v>0</v>
      </c>
      <c r="AC42" s="210">
        <f t="shared" si="9"/>
        <v>0</v>
      </c>
      <c r="AD42" s="200"/>
      <c r="AE42" s="200"/>
      <c r="AF42" s="200"/>
      <c r="AG42" s="196"/>
      <c r="AH42" s="196"/>
      <c r="AI42" s="196"/>
      <c r="AJ42" s="200"/>
      <c r="AK42" s="200"/>
      <c r="AL42" s="200"/>
      <c r="AM42" s="196"/>
      <c r="AN42" s="196"/>
      <c r="AO42" s="196"/>
      <c r="AP42" s="200"/>
      <c r="AQ42" s="200"/>
      <c r="AR42" s="200"/>
      <c r="AS42" s="196"/>
      <c r="AT42" s="196"/>
      <c r="AU42" s="196"/>
      <c r="AV42" s="200"/>
      <c r="AW42" s="200"/>
      <c r="AX42" s="200"/>
      <c r="AY42" s="196"/>
      <c r="AZ42" s="196"/>
      <c r="BA42" s="196"/>
      <c r="BB42" s="195"/>
      <c r="BC42" s="195"/>
      <c r="BD42" s="195"/>
      <c r="BE42" s="196"/>
      <c r="BF42" s="196"/>
      <c r="BG42" s="196"/>
      <c r="BH42" s="195"/>
      <c r="BI42" s="195"/>
      <c r="BJ42" s="195"/>
      <c r="BK42" s="196"/>
      <c r="BL42" s="196"/>
      <c r="BM42" s="196"/>
      <c r="BN42" s="199"/>
      <c r="BO42" s="198" t="e">
        <f t="shared" si="10"/>
        <v>#DIV/0!</v>
      </c>
    </row>
    <row r="43" spans="1:67" ht="47.25" x14ac:dyDescent="0.25">
      <c r="A43" s="179"/>
      <c r="B43" s="179"/>
      <c r="C43" s="48"/>
      <c r="D43" s="48"/>
      <c r="E43" s="211" t="s">
        <v>51</v>
      </c>
      <c r="F43" s="211" t="s">
        <v>134</v>
      </c>
      <c r="G43" s="48"/>
      <c r="H43" s="211"/>
      <c r="I43" s="46" t="s">
        <v>25</v>
      </c>
      <c r="J43" s="47">
        <v>6</v>
      </c>
      <c r="K43" s="47">
        <f>J43*36</f>
        <v>216</v>
      </c>
      <c r="L43" s="48"/>
      <c r="M43" s="48"/>
      <c r="N43" s="48"/>
      <c r="O43" s="48"/>
      <c r="P43" s="48"/>
      <c r="Q43" s="48"/>
      <c r="R43" s="48"/>
      <c r="S43" s="141"/>
      <c r="T43" s="49"/>
      <c r="U43" s="50"/>
      <c r="V43" s="50"/>
      <c r="W43" s="51"/>
      <c r="X43" s="154"/>
      <c r="Y43" s="52"/>
      <c r="Z43" s="52"/>
      <c r="AA43" s="52"/>
      <c r="AB43" s="52"/>
      <c r="AC43" s="11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48"/>
      <c r="BO43" s="53">
        <f>Y43/K43*100</f>
        <v>0</v>
      </c>
    </row>
    <row r="44" spans="1:67" ht="15.75" x14ac:dyDescent="0.25">
      <c r="A44" s="1442">
        <v>21</v>
      </c>
      <c r="B44" s="1440" t="s">
        <v>76</v>
      </c>
      <c r="C44" s="1442"/>
      <c r="D44" s="1442"/>
      <c r="E44" s="1442" t="s">
        <v>51</v>
      </c>
      <c r="F44" s="1442" t="s">
        <v>116</v>
      </c>
      <c r="G44" s="1541" t="s">
        <v>90</v>
      </c>
      <c r="H44" s="252"/>
      <c r="I44" s="4" t="s">
        <v>8</v>
      </c>
      <c r="J44" s="1670">
        <v>3</v>
      </c>
      <c r="K44" s="1671">
        <f>J44*36</f>
        <v>108</v>
      </c>
      <c r="L44" s="1466"/>
      <c r="M44" s="1466"/>
      <c r="N44" s="1466"/>
      <c r="O44" s="1466"/>
      <c r="P44" s="1466">
        <v>3</v>
      </c>
      <c r="Q44" s="1466">
        <v>3</v>
      </c>
      <c r="R44" s="1466"/>
      <c r="S44" s="1521"/>
      <c r="T44" s="1528"/>
      <c r="U44" s="1529"/>
      <c r="V44" s="1529">
        <v>56</v>
      </c>
      <c r="W44" s="1468"/>
      <c r="X44" s="1471">
        <f>Y44+Y44*0.1</f>
        <v>105.6</v>
      </c>
      <c r="Y44" s="1472">
        <f>SUM(Z44:AB54)</f>
        <v>96</v>
      </c>
      <c r="Z44" s="1530">
        <f>AD44+AG44+AJ44+AM44+AP44+AS44+AV44+AY44+BB44+BE44+BH44+BK44</f>
        <v>32</v>
      </c>
      <c r="AA44" s="1530">
        <f>AE44+AH44+AK44+AN44+AQ44+AT44+AW44+AZ44+BC44+BF44+BI44+BL44</f>
        <v>0</v>
      </c>
      <c r="AB44" s="1472">
        <f>AF44+AI44+AL44+AO44+AR44+AU44+AX44+BA44+BD44+BG44+BJ44+BM44</f>
        <v>64</v>
      </c>
      <c r="AC44" s="1474">
        <f>K44-X44</f>
        <v>2.4000000000000057</v>
      </c>
      <c r="AD44" s="1526"/>
      <c r="AE44" s="1526"/>
      <c r="AF44" s="1526"/>
      <c r="AG44" s="1525"/>
      <c r="AH44" s="1525"/>
      <c r="AI44" s="1525"/>
      <c r="AJ44" s="1526"/>
      <c r="AK44" s="1526"/>
      <c r="AL44" s="1526"/>
      <c r="AM44" s="1525"/>
      <c r="AN44" s="1525"/>
      <c r="AO44" s="1525"/>
      <c r="AP44" s="1526">
        <v>16</v>
      </c>
      <c r="AQ44" s="1526"/>
      <c r="AR44" s="1526">
        <v>32</v>
      </c>
      <c r="AS44" s="1525">
        <v>16</v>
      </c>
      <c r="AT44" s="1525"/>
      <c r="AU44" s="1525">
        <v>32</v>
      </c>
      <c r="AV44" s="1526"/>
      <c r="AW44" s="1526"/>
      <c r="AX44" s="1526"/>
      <c r="AY44" s="1525"/>
      <c r="AZ44" s="1525"/>
      <c r="BA44" s="1525"/>
      <c r="BB44" s="1526"/>
      <c r="BC44" s="1526"/>
      <c r="BD44" s="1526"/>
      <c r="BE44" s="1525"/>
      <c r="BF44" s="1525"/>
      <c r="BG44" s="1525"/>
      <c r="BH44" s="1526"/>
      <c r="BI44" s="1526"/>
      <c r="BJ44" s="1526"/>
      <c r="BK44" s="1525"/>
      <c r="BL44" s="1525"/>
      <c r="BM44" s="1525"/>
      <c r="BN44" s="1527" t="s">
        <v>9</v>
      </c>
      <c r="BO44" s="1524">
        <v>44.444444444444443</v>
      </c>
    </row>
    <row r="45" spans="1:67" ht="15.75" x14ac:dyDescent="0.25">
      <c r="A45" s="1537"/>
      <c r="B45" s="1536"/>
      <c r="C45" s="1537"/>
      <c r="D45" s="1537"/>
      <c r="E45" s="1537"/>
      <c r="F45" s="1537"/>
      <c r="G45" s="1542"/>
      <c r="H45" s="253"/>
      <c r="I45" s="4" t="s">
        <v>20</v>
      </c>
      <c r="J45" s="1670"/>
      <c r="K45" s="1671"/>
      <c r="L45" s="1466"/>
      <c r="M45" s="1466"/>
      <c r="N45" s="1466"/>
      <c r="O45" s="1466"/>
      <c r="P45" s="1466"/>
      <c r="Q45" s="1466"/>
      <c r="R45" s="1466"/>
      <c r="S45" s="1521"/>
      <c r="T45" s="1528"/>
      <c r="U45" s="1529"/>
      <c r="V45" s="1529"/>
      <c r="W45" s="1468"/>
      <c r="X45" s="1471"/>
      <c r="Y45" s="1472"/>
      <c r="Z45" s="1530"/>
      <c r="AA45" s="1530"/>
      <c r="AB45" s="1472"/>
      <c r="AC45" s="1474"/>
      <c r="AD45" s="1526"/>
      <c r="AE45" s="1526"/>
      <c r="AF45" s="1526"/>
      <c r="AG45" s="1525"/>
      <c r="AH45" s="1525"/>
      <c r="AI45" s="1525"/>
      <c r="AJ45" s="1526"/>
      <c r="AK45" s="1526"/>
      <c r="AL45" s="1526"/>
      <c r="AM45" s="1525"/>
      <c r="AN45" s="1525"/>
      <c r="AO45" s="1525"/>
      <c r="AP45" s="1526"/>
      <c r="AQ45" s="1526"/>
      <c r="AR45" s="1526"/>
      <c r="AS45" s="1525"/>
      <c r="AT45" s="1525"/>
      <c r="AU45" s="1525"/>
      <c r="AV45" s="1526"/>
      <c r="AW45" s="1526"/>
      <c r="AX45" s="1526"/>
      <c r="AY45" s="1525"/>
      <c r="AZ45" s="1525"/>
      <c r="BA45" s="1525"/>
      <c r="BB45" s="1526"/>
      <c r="BC45" s="1526"/>
      <c r="BD45" s="1526"/>
      <c r="BE45" s="1525"/>
      <c r="BF45" s="1525"/>
      <c r="BG45" s="1525"/>
      <c r="BH45" s="1526"/>
      <c r="BI45" s="1526"/>
      <c r="BJ45" s="1526"/>
      <c r="BK45" s="1525"/>
      <c r="BL45" s="1525"/>
      <c r="BM45" s="1525"/>
      <c r="BN45" s="1527"/>
      <c r="BO45" s="1524"/>
    </row>
    <row r="46" spans="1:67" ht="15.75" x14ac:dyDescent="0.25">
      <c r="A46" s="1537"/>
      <c r="B46" s="1536"/>
      <c r="C46" s="1537"/>
      <c r="D46" s="1537"/>
      <c r="E46" s="1537"/>
      <c r="F46" s="1537"/>
      <c r="G46" s="1542"/>
      <c r="H46" s="253"/>
      <c r="I46" s="4" t="s">
        <v>21</v>
      </c>
      <c r="J46" s="1670"/>
      <c r="K46" s="1671"/>
      <c r="L46" s="1466"/>
      <c r="M46" s="1466"/>
      <c r="N46" s="1466"/>
      <c r="O46" s="1466"/>
      <c r="P46" s="1466"/>
      <c r="Q46" s="1466"/>
      <c r="R46" s="1466"/>
      <c r="S46" s="1521"/>
      <c r="T46" s="1528"/>
      <c r="U46" s="1529"/>
      <c r="V46" s="1529"/>
      <c r="W46" s="1468"/>
      <c r="X46" s="1471"/>
      <c r="Y46" s="1472"/>
      <c r="Z46" s="1530"/>
      <c r="AA46" s="1530"/>
      <c r="AB46" s="1472"/>
      <c r="AC46" s="1474"/>
      <c r="AD46" s="1526"/>
      <c r="AE46" s="1526"/>
      <c r="AF46" s="1526"/>
      <c r="AG46" s="1525"/>
      <c r="AH46" s="1525"/>
      <c r="AI46" s="1525"/>
      <c r="AJ46" s="1526"/>
      <c r="AK46" s="1526"/>
      <c r="AL46" s="1526"/>
      <c r="AM46" s="1525"/>
      <c r="AN46" s="1525"/>
      <c r="AO46" s="1525"/>
      <c r="AP46" s="1526"/>
      <c r="AQ46" s="1526"/>
      <c r="AR46" s="1526"/>
      <c r="AS46" s="1525"/>
      <c r="AT46" s="1525"/>
      <c r="AU46" s="1525"/>
      <c r="AV46" s="1526"/>
      <c r="AW46" s="1526"/>
      <c r="AX46" s="1526"/>
      <c r="AY46" s="1525"/>
      <c r="AZ46" s="1525"/>
      <c r="BA46" s="1525"/>
      <c r="BB46" s="1526"/>
      <c r="BC46" s="1526"/>
      <c r="BD46" s="1526"/>
      <c r="BE46" s="1525"/>
      <c r="BF46" s="1525"/>
      <c r="BG46" s="1525"/>
      <c r="BH46" s="1526"/>
      <c r="BI46" s="1526"/>
      <c r="BJ46" s="1526"/>
      <c r="BK46" s="1525"/>
      <c r="BL46" s="1525"/>
      <c r="BM46" s="1525"/>
      <c r="BN46" s="1527"/>
      <c r="BO46" s="1524"/>
    </row>
    <row r="47" spans="1:67" ht="15.75" x14ac:dyDescent="0.25">
      <c r="A47" s="1537"/>
      <c r="B47" s="1536"/>
      <c r="C47" s="1537"/>
      <c r="D47" s="1537"/>
      <c r="E47" s="1537"/>
      <c r="F47" s="1537"/>
      <c r="G47" s="1542"/>
      <c r="H47" s="253"/>
      <c r="I47" s="4" t="s">
        <v>22</v>
      </c>
      <c r="J47" s="1670"/>
      <c r="K47" s="1671"/>
      <c r="L47" s="1466"/>
      <c r="M47" s="1466"/>
      <c r="N47" s="1466"/>
      <c r="O47" s="1466"/>
      <c r="P47" s="1466"/>
      <c r="Q47" s="1466"/>
      <c r="R47" s="1466"/>
      <c r="S47" s="1521"/>
      <c r="T47" s="1528"/>
      <c r="U47" s="1529"/>
      <c r="V47" s="1529"/>
      <c r="W47" s="1468"/>
      <c r="X47" s="1471"/>
      <c r="Y47" s="1472"/>
      <c r="Z47" s="1530"/>
      <c r="AA47" s="1530"/>
      <c r="AB47" s="1472"/>
      <c r="AC47" s="1474"/>
      <c r="AD47" s="1526"/>
      <c r="AE47" s="1526"/>
      <c r="AF47" s="1526"/>
      <c r="AG47" s="1525"/>
      <c r="AH47" s="1525"/>
      <c r="AI47" s="1525"/>
      <c r="AJ47" s="1526"/>
      <c r="AK47" s="1526"/>
      <c r="AL47" s="1526"/>
      <c r="AM47" s="1525"/>
      <c r="AN47" s="1525"/>
      <c r="AO47" s="1525"/>
      <c r="AP47" s="1526"/>
      <c r="AQ47" s="1526"/>
      <c r="AR47" s="1526"/>
      <c r="AS47" s="1525"/>
      <c r="AT47" s="1525"/>
      <c r="AU47" s="1525"/>
      <c r="AV47" s="1526"/>
      <c r="AW47" s="1526"/>
      <c r="AX47" s="1526"/>
      <c r="AY47" s="1525"/>
      <c r="AZ47" s="1525"/>
      <c r="BA47" s="1525"/>
      <c r="BB47" s="1526"/>
      <c r="BC47" s="1526"/>
      <c r="BD47" s="1526"/>
      <c r="BE47" s="1525"/>
      <c r="BF47" s="1525"/>
      <c r="BG47" s="1525"/>
      <c r="BH47" s="1526"/>
      <c r="BI47" s="1526"/>
      <c r="BJ47" s="1526"/>
      <c r="BK47" s="1525"/>
      <c r="BL47" s="1525"/>
      <c r="BM47" s="1525"/>
      <c r="BN47" s="1527"/>
      <c r="BO47" s="1524"/>
    </row>
    <row r="48" spans="1:67" ht="15.75" x14ac:dyDescent="0.25">
      <c r="A48" s="1537"/>
      <c r="B48" s="1536"/>
      <c r="C48" s="1537"/>
      <c r="D48" s="1537"/>
      <c r="E48" s="1537"/>
      <c r="F48" s="1537"/>
      <c r="G48" s="1542"/>
      <c r="H48" s="253"/>
      <c r="I48" s="4" t="s">
        <v>26</v>
      </c>
      <c r="J48" s="1670"/>
      <c r="K48" s="1671"/>
      <c r="L48" s="1466"/>
      <c r="M48" s="1466"/>
      <c r="N48" s="1466"/>
      <c r="O48" s="1466"/>
      <c r="P48" s="1466"/>
      <c r="Q48" s="1466"/>
      <c r="R48" s="1466"/>
      <c r="S48" s="1521"/>
      <c r="T48" s="1528"/>
      <c r="U48" s="1529"/>
      <c r="V48" s="1529"/>
      <c r="W48" s="1468"/>
      <c r="X48" s="1471"/>
      <c r="Y48" s="1472"/>
      <c r="Z48" s="1530"/>
      <c r="AA48" s="1530"/>
      <c r="AB48" s="1472"/>
      <c r="AC48" s="1474"/>
      <c r="AD48" s="1526"/>
      <c r="AE48" s="1526"/>
      <c r="AF48" s="1526"/>
      <c r="AG48" s="1525"/>
      <c r="AH48" s="1525"/>
      <c r="AI48" s="1525"/>
      <c r="AJ48" s="1526"/>
      <c r="AK48" s="1526"/>
      <c r="AL48" s="1526"/>
      <c r="AM48" s="1525"/>
      <c r="AN48" s="1525"/>
      <c r="AO48" s="1525"/>
      <c r="AP48" s="1526"/>
      <c r="AQ48" s="1526"/>
      <c r="AR48" s="1526"/>
      <c r="AS48" s="1525"/>
      <c r="AT48" s="1525"/>
      <c r="AU48" s="1525"/>
      <c r="AV48" s="1526"/>
      <c r="AW48" s="1526"/>
      <c r="AX48" s="1526"/>
      <c r="AY48" s="1525"/>
      <c r="AZ48" s="1525"/>
      <c r="BA48" s="1525"/>
      <c r="BB48" s="1526"/>
      <c r="BC48" s="1526"/>
      <c r="BD48" s="1526"/>
      <c r="BE48" s="1525"/>
      <c r="BF48" s="1525"/>
      <c r="BG48" s="1525"/>
      <c r="BH48" s="1526"/>
      <c r="BI48" s="1526"/>
      <c r="BJ48" s="1526"/>
      <c r="BK48" s="1525"/>
      <c r="BL48" s="1525"/>
      <c r="BM48" s="1525"/>
      <c r="BN48" s="1527"/>
      <c r="BO48" s="1524"/>
    </row>
    <row r="49" spans="1:67" ht="15.75" x14ac:dyDescent="0.25">
      <c r="A49" s="1537"/>
      <c r="B49" s="1536"/>
      <c r="C49" s="1537"/>
      <c r="D49" s="1537"/>
      <c r="E49" s="1537"/>
      <c r="F49" s="1537"/>
      <c r="G49" s="1542"/>
      <c r="H49" s="253"/>
      <c r="I49" s="4" t="s">
        <v>27</v>
      </c>
      <c r="J49" s="1670"/>
      <c r="K49" s="1671"/>
      <c r="L49" s="1466"/>
      <c r="M49" s="1466"/>
      <c r="N49" s="1466"/>
      <c r="O49" s="1466"/>
      <c r="P49" s="1466"/>
      <c r="Q49" s="1466"/>
      <c r="R49" s="1466"/>
      <c r="S49" s="1521"/>
      <c r="T49" s="1528"/>
      <c r="U49" s="1529"/>
      <c r="V49" s="1529"/>
      <c r="W49" s="1468"/>
      <c r="X49" s="1471"/>
      <c r="Y49" s="1472"/>
      <c r="Z49" s="1530"/>
      <c r="AA49" s="1530"/>
      <c r="AB49" s="1472"/>
      <c r="AC49" s="1474"/>
      <c r="AD49" s="1526"/>
      <c r="AE49" s="1526"/>
      <c r="AF49" s="1526"/>
      <c r="AG49" s="1525"/>
      <c r="AH49" s="1525"/>
      <c r="AI49" s="1525"/>
      <c r="AJ49" s="1526"/>
      <c r="AK49" s="1526"/>
      <c r="AL49" s="1526"/>
      <c r="AM49" s="1525"/>
      <c r="AN49" s="1525"/>
      <c r="AO49" s="1525"/>
      <c r="AP49" s="1526"/>
      <c r="AQ49" s="1526"/>
      <c r="AR49" s="1526"/>
      <c r="AS49" s="1525"/>
      <c r="AT49" s="1525"/>
      <c r="AU49" s="1525"/>
      <c r="AV49" s="1526"/>
      <c r="AW49" s="1526"/>
      <c r="AX49" s="1526"/>
      <c r="AY49" s="1525"/>
      <c r="AZ49" s="1525"/>
      <c r="BA49" s="1525"/>
      <c r="BB49" s="1526"/>
      <c r="BC49" s="1526"/>
      <c r="BD49" s="1526"/>
      <c r="BE49" s="1525"/>
      <c r="BF49" s="1525"/>
      <c r="BG49" s="1525"/>
      <c r="BH49" s="1526"/>
      <c r="BI49" s="1526"/>
      <c r="BJ49" s="1526"/>
      <c r="BK49" s="1525"/>
      <c r="BL49" s="1525"/>
      <c r="BM49" s="1525"/>
      <c r="BN49" s="1527"/>
      <c r="BO49" s="1524"/>
    </row>
    <row r="50" spans="1:67" ht="15.75" x14ac:dyDescent="0.25">
      <c r="A50" s="1537"/>
      <c r="B50" s="1536"/>
      <c r="C50" s="1537"/>
      <c r="D50" s="1537"/>
      <c r="E50" s="1537"/>
      <c r="F50" s="1537"/>
      <c r="G50" s="1542"/>
      <c r="H50" s="253"/>
      <c r="I50" s="4" t="s">
        <v>85</v>
      </c>
      <c r="J50" s="1670"/>
      <c r="K50" s="1671"/>
      <c r="L50" s="1466"/>
      <c r="M50" s="1466"/>
      <c r="N50" s="1466"/>
      <c r="O50" s="1466"/>
      <c r="P50" s="1466"/>
      <c r="Q50" s="1466"/>
      <c r="R50" s="1466"/>
      <c r="S50" s="1521"/>
      <c r="T50" s="1528"/>
      <c r="U50" s="1529"/>
      <c r="V50" s="1529"/>
      <c r="W50" s="1468"/>
      <c r="X50" s="1471"/>
      <c r="Y50" s="1472"/>
      <c r="Z50" s="1530"/>
      <c r="AA50" s="1530"/>
      <c r="AB50" s="1472"/>
      <c r="AC50" s="1474"/>
      <c r="AD50" s="1526"/>
      <c r="AE50" s="1526"/>
      <c r="AF50" s="1526"/>
      <c r="AG50" s="1525"/>
      <c r="AH50" s="1525"/>
      <c r="AI50" s="1525"/>
      <c r="AJ50" s="1526"/>
      <c r="AK50" s="1526"/>
      <c r="AL50" s="1526"/>
      <c r="AM50" s="1525"/>
      <c r="AN50" s="1525"/>
      <c r="AO50" s="1525"/>
      <c r="AP50" s="1526"/>
      <c r="AQ50" s="1526"/>
      <c r="AR50" s="1526"/>
      <c r="AS50" s="1525"/>
      <c r="AT50" s="1525"/>
      <c r="AU50" s="1525"/>
      <c r="AV50" s="1526"/>
      <c r="AW50" s="1526"/>
      <c r="AX50" s="1526"/>
      <c r="AY50" s="1525"/>
      <c r="AZ50" s="1525"/>
      <c r="BA50" s="1525"/>
      <c r="BB50" s="1526"/>
      <c r="BC50" s="1526"/>
      <c r="BD50" s="1526"/>
      <c r="BE50" s="1525"/>
      <c r="BF50" s="1525"/>
      <c r="BG50" s="1525"/>
      <c r="BH50" s="1526"/>
      <c r="BI50" s="1526"/>
      <c r="BJ50" s="1526"/>
      <c r="BK50" s="1525"/>
      <c r="BL50" s="1525"/>
      <c r="BM50" s="1525"/>
      <c r="BN50" s="1527"/>
      <c r="BO50" s="1524"/>
    </row>
    <row r="51" spans="1:67" ht="15.75" x14ac:dyDescent="0.25">
      <c r="A51" s="1537"/>
      <c r="B51" s="1536"/>
      <c r="C51" s="1537"/>
      <c r="D51" s="1537"/>
      <c r="E51" s="1537"/>
      <c r="F51" s="1537"/>
      <c r="G51" s="1542"/>
      <c r="H51" s="253"/>
      <c r="I51" s="4" t="s">
        <v>86</v>
      </c>
      <c r="J51" s="1670"/>
      <c r="K51" s="1671"/>
      <c r="L51" s="1466"/>
      <c r="M51" s="1466"/>
      <c r="N51" s="1466"/>
      <c r="O51" s="1466"/>
      <c r="P51" s="1466"/>
      <c r="Q51" s="1466"/>
      <c r="R51" s="1466"/>
      <c r="S51" s="1521"/>
      <c r="T51" s="1528"/>
      <c r="U51" s="1529"/>
      <c r="V51" s="1529"/>
      <c r="W51" s="1468"/>
      <c r="X51" s="1471"/>
      <c r="Y51" s="1472"/>
      <c r="Z51" s="1530"/>
      <c r="AA51" s="1530"/>
      <c r="AB51" s="1472"/>
      <c r="AC51" s="1474"/>
      <c r="AD51" s="1526"/>
      <c r="AE51" s="1526"/>
      <c r="AF51" s="1526"/>
      <c r="AG51" s="1525"/>
      <c r="AH51" s="1525"/>
      <c r="AI51" s="1525"/>
      <c r="AJ51" s="1526"/>
      <c r="AK51" s="1526"/>
      <c r="AL51" s="1526"/>
      <c r="AM51" s="1525"/>
      <c r="AN51" s="1525"/>
      <c r="AO51" s="1525"/>
      <c r="AP51" s="1526"/>
      <c r="AQ51" s="1526"/>
      <c r="AR51" s="1526"/>
      <c r="AS51" s="1525"/>
      <c r="AT51" s="1525"/>
      <c r="AU51" s="1525"/>
      <c r="AV51" s="1526"/>
      <c r="AW51" s="1526"/>
      <c r="AX51" s="1526"/>
      <c r="AY51" s="1525"/>
      <c r="AZ51" s="1525"/>
      <c r="BA51" s="1525"/>
      <c r="BB51" s="1526"/>
      <c r="BC51" s="1526"/>
      <c r="BD51" s="1526"/>
      <c r="BE51" s="1525"/>
      <c r="BF51" s="1525"/>
      <c r="BG51" s="1525"/>
      <c r="BH51" s="1526"/>
      <c r="BI51" s="1526"/>
      <c r="BJ51" s="1526"/>
      <c r="BK51" s="1525"/>
      <c r="BL51" s="1525"/>
      <c r="BM51" s="1525"/>
      <c r="BN51" s="1527"/>
      <c r="BO51" s="1524"/>
    </row>
    <row r="52" spans="1:67" ht="15.75" x14ac:dyDescent="0.25">
      <c r="A52" s="1537"/>
      <c r="B52" s="1536"/>
      <c r="C52" s="1537"/>
      <c r="D52" s="1537"/>
      <c r="E52" s="1537"/>
      <c r="F52" s="1537"/>
      <c r="G52" s="1542"/>
      <c r="H52" s="253"/>
      <c r="I52" s="4" t="s">
        <v>87</v>
      </c>
      <c r="J52" s="1670"/>
      <c r="K52" s="1671"/>
      <c r="L52" s="1466"/>
      <c r="M52" s="1466"/>
      <c r="N52" s="1466"/>
      <c r="O52" s="1466"/>
      <c r="P52" s="1466"/>
      <c r="Q52" s="1466"/>
      <c r="R52" s="1466"/>
      <c r="S52" s="1521"/>
      <c r="T52" s="1528"/>
      <c r="U52" s="1529"/>
      <c r="V52" s="1529"/>
      <c r="W52" s="1468"/>
      <c r="X52" s="1471"/>
      <c r="Y52" s="1472"/>
      <c r="Z52" s="1530"/>
      <c r="AA52" s="1530"/>
      <c r="AB52" s="1472"/>
      <c r="AC52" s="1474"/>
      <c r="AD52" s="1526"/>
      <c r="AE52" s="1526"/>
      <c r="AF52" s="1526"/>
      <c r="AG52" s="1525"/>
      <c r="AH52" s="1525"/>
      <c r="AI52" s="1525"/>
      <c r="AJ52" s="1526"/>
      <c r="AK52" s="1526"/>
      <c r="AL52" s="1526"/>
      <c r="AM52" s="1525"/>
      <c r="AN52" s="1525"/>
      <c r="AO52" s="1525"/>
      <c r="AP52" s="1526"/>
      <c r="AQ52" s="1526"/>
      <c r="AR52" s="1526"/>
      <c r="AS52" s="1525"/>
      <c r="AT52" s="1525"/>
      <c r="AU52" s="1525"/>
      <c r="AV52" s="1526"/>
      <c r="AW52" s="1526"/>
      <c r="AX52" s="1526"/>
      <c r="AY52" s="1525"/>
      <c r="AZ52" s="1525"/>
      <c r="BA52" s="1525"/>
      <c r="BB52" s="1526"/>
      <c r="BC52" s="1526"/>
      <c r="BD52" s="1526"/>
      <c r="BE52" s="1525"/>
      <c r="BF52" s="1525"/>
      <c r="BG52" s="1525"/>
      <c r="BH52" s="1526"/>
      <c r="BI52" s="1526"/>
      <c r="BJ52" s="1526"/>
      <c r="BK52" s="1525"/>
      <c r="BL52" s="1525"/>
      <c r="BM52" s="1525"/>
      <c r="BN52" s="1527"/>
      <c r="BO52" s="1524"/>
    </row>
    <row r="53" spans="1:67" ht="15.75" x14ac:dyDescent="0.25">
      <c r="A53" s="1537"/>
      <c r="B53" s="1536"/>
      <c r="C53" s="1537"/>
      <c r="D53" s="1537"/>
      <c r="E53" s="1537"/>
      <c r="F53" s="1537"/>
      <c r="G53" s="1542"/>
      <c r="H53" s="253"/>
      <c r="I53" s="4" t="s">
        <v>88</v>
      </c>
      <c r="J53" s="1670"/>
      <c r="K53" s="1671"/>
      <c r="L53" s="1466"/>
      <c r="M53" s="1466"/>
      <c r="N53" s="1466"/>
      <c r="O53" s="1466"/>
      <c r="P53" s="1466"/>
      <c r="Q53" s="1466"/>
      <c r="R53" s="1466"/>
      <c r="S53" s="1521"/>
      <c r="T53" s="1528"/>
      <c r="U53" s="1529"/>
      <c r="V53" s="1529"/>
      <c r="W53" s="1468"/>
      <c r="X53" s="1471"/>
      <c r="Y53" s="1472"/>
      <c r="Z53" s="1530"/>
      <c r="AA53" s="1530"/>
      <c r="AB53" s="1472"/>
      <c r="AC53" s="1474"/>
      <c r="AD53" s="1526"/>
      <c r="AE53" s="1526"/>
      <c r="AF53" s="1526"/>
      <c r="AG53" s="1525"/>
      <c r="AH53" s="1525"/>
      <c r="AI53" s="1525"/>
      <c r="AJ53" s="1526"/>
      <c r="AK53" s="1526"/>
      <c r="AL53" s="1526"/>
      <c r="AM53" s="1525"/>
      <c r="AN53" s="1525"/>
      <c r="AO53" s="1525"/>
      <c r="AP53" s="1526"/>
      <c r="AQ53" s="1526"/>
      <c r="AR53" s="1526"/>
      <c r="AS53" s="1525"/>
      <c r="AT53" s="1525"/>
      <c r="AU53" s="1525"/>
      <c r="AV53" s="1526"/>
      <c r="AW53" s="1526"/>
      <c r="AX53" s="1526"/>
      <c r="AY53" s="1525"/>
      <c r="AZ53" s="1525"/>
      <c r="BA53" s="1525"/>
      <c r="BB53" s="1526"/>
      <c r="BC53" s="1526"/>
      <c r="BD53" s="1526"/>
      <c r="BE53" s="1525"/>
      <c r="BF53" s="1525"/>
      <c r="BG53" s="1525"/>
      <c r="BH53" s="1526"/>
      <c r="BI53" s="1526"/>
      <c r="BJ53" s="1526"/>
      <c r="BK53" s="1525"/>
      <c r="BL53" s="1525"/>
      <c r="BM53" s="1525"/>
      <c r="BN53" s="1527"/>
      <c r="BO53" s="1524"/>
    </row>
    <row r="54" spans="1:67" ht="15.75" x14ac:dyDescent="0.25">
      <c r="A54" s="1443"/>
      <c r="B54" s="1441"/>
      <c r="C54" s="1443"/>
      <c r="D54" s="1443"/>
      <c r="E54" s="1443"/>
      <c r="F54" s="1443"/>
      <c r="G54" s="1543"/>
      <c r="H54" s="254"/>
      <c r="I54" s="4" t="s">
        <v>89</v>
      </c>
      <c r="J54" s="1670"/>
      <c r="K54" s="1671"/>
      <c r="L54" s="1466"/>
      <c r="M54" s="1466"/>
      <c r="N54" s="1466"/>
      <c r="O54" s="1466"/>
      <c r="P54" s="1466"/>
      <c r="Q54" s="1466"/>
      <c r="R54" s="1466"/>
      <c r="S54" s="1521"/>
      <c r="T54" s="1528"/>
      <c r="U54" s="1529"/>
      <c r="V54" s="1529"/>
      <c r="W54" s="1468"/>
      <c r="X54" s="1471"/>
      <c r="Y54" s="1472"/>
      <c r="Z54" s="1530"/>
      <c r="AA54" s="1530"/>
      <c r="AB54" s="1472"/>
      <c r="AC54" s="1474"/>
      <c r="AD54" s="1526"/>
      <c r="AE54" s="1526"/>
      <c r="AF54" s="1526"/>
      <c r="AG54" s="1525"/>
      <c r="AH54" s="1525"/>
      <c r="AI54" s="1525"/>
      <c r="AJ54" s="1526"/>
      <c r="AK54" s="1526"/>
      <c r="AL54" s="1526"/>
      <c r="AM54" s="1525"/>
      <c r="AN54" s="1525"/>
      <c r="AO54" s="1525"/>
      <c r="AP54" s="1526"/>
      <c r="AQ54" s="1526"/>
      <c r="AR54" s="1526"/>
      <c r="AS54" s="1525"/>
      <c r="AT54" s="1525"/>
      <c r="AU54" s="1525"/>
      <c r="AV54" s="1526"/>
      <c r="AW54" s="1526"/>
      <c r="AX54" s="1526"/>
      <c r="AY54" s="1525"/>
      <c r="AZ54" s="1525"/>
      <c r="BA54" s="1525"/>
      <c r="BB54" s="1526"/>
      <c r="BC54" s="1526"/>
      <c r="BD54" s="1526"/>
      <c r="BE54" s="1525"/>
      <c r="BF54" s="1525"/>
      <c r="BG54" s="1525"/>
      <c r="BH54" s="1526"/>
      <c r="BI54" s="1526"/>
      <c r="BJ54" s="1526"/>
      <c r="BK54" s="1525"/>
      <c r="BL54" s="1525"/>
      <c r="BM54" s="1525"/>
      <c r="BN54" s="1527"/>
      <c r="BO54" s="1524"/>
    </row>
    <row r="55" spans="1:67" ht="17.25" hidden="1" customHeight="1" x14ac:dyDescent="0.25">
      <c r="A55" s="179"/>
      <c r="B55" s="179"/>
      <c r="C55" s="48"/>
      <c r="D55" s="48"/>
      <c r="E55" s="48"/>
      <c r="F55" s="48"/>
      <c r="G55" s="48"/>
      <c r="H55" s="211"/>
      <c r="I55" s="218" t="s">
        <v>112</v>
      </c>
      <c r="J55" s="47">
        <v>9</v>
      </c>
      <c r="K55" s="112">
        <f>J55*36</f>
        <v>324</v>
      </c>
      <c r="L55" s="48"/>
      <c r="M55" s="48"/>
      <c r="N55" s="48"/>
      <c r="O55" s="48"/>
      <c r="P55" s="48"/>
      <c r="Q55" s="48"/>
      <c r="R55" s="48"/>
      <c r="S55" s="141"/>
      <c r="T55" s="49"/>
      <c r="U55" s="50"/>
      <c r="V55" s="50"/>
      <c r="W55" s="51"/>
      <c r="X55" s="154"/>
      <c r="Y55" s="52"/>
      <c r="Z55" s="52"/>
      <c r="AA55" s="52"/>
      <c r="AB55" s="52"/>
      <c r="AC55" s="111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48"/>
      <c r="BO55" s="53">
        <f>Y55/K55*100</f>
        <v>0</v>
      </c>
    </row>
    <row r="56" spans="1:67" ht="15.75" hidden="1" x14ac:dyDescent="0.25">
      <c r="A56" s="25"/>
      <c r="B56" s="25"/>
      <c r="C56" s="14"/>
      <c r="D56" s="14"/>
      <c r="E56" s="14"/>
      <c r="F56" s="14" t="s">
        <v>117</v>
      </c>
      <c r="G56" s="14"/>
      <c r="H56" s="249"/>
      <c r="I56" s="93" t="s">
        <v>8</v>
      </c>
      <c r="J56" s="28">
        <v>3</v>
      </c>
      <c r="K56" s="41">
        <f>J56*36</f>
        <v>108</v>
      </c>
      <c r="L56" s="29">
        <v>3</v>
      </c>
      <c r="M56" s="29"/>
      <c r="N56" s="29"/>
      <c r="O56" s="29"/>
      <c r="P56" s="29"/>
      <c r="Q56" s="29"/>
      <c r="R56" s="29"/>
      <c r="S56" s="138"/>
      <c r="T56" s="170"/>
      <c r="U56" s="30"/>
      <c r="V56" s="30">
        <v>1</v>
      </c>
      <c r="W56" s="171"/>
      <c r="X56" s="155">
        <f>Y56+Y56*0.1</f>
        <v>52.8</v>
      </c>
      <c r="Y56" s="31">
        <f>SUM(Z56:AB56)</f>
        <v>48</v>
      </c>
      <c r="Z56" s="31">
        <f>AD56+AG56+AJ56+AM56+AP56+AS56+AV56+AY56+BB56+BE56+BH56+BK56</f>
        <v>32</v>
      </c>
      <c r="AA56" s="31"/>
      <c r="AB56" s="31">
        <f>AF56+AI56+AL56+AO56+AR56+AU56+AX56+BA56+BD56+BG56+BJ56+BM56</f>
        <v>16</v>
      </c>
      <c r="AC56" s="42">
        <f>K56-X56</f>
        <v>55.2</v>
      </c>
      <c r="AD56" s="32">
        <v>32</v>
      </c>
      <c r="AE56" s="32"/>
      <c r="AF56" s="32">
        <v>16</v>
      </c>
      <c r="AG56" s="33"/>
      <c r="AH56" s="33"/>
      <c r="AI56" s="33"/>
      <c r="AJ56" s="32"/>
      <c r="AK56" s="32"/>
      <c r="AL56" s="32"/>
      <c r="AM56" s="33"/>
      <c r="AN56" s="33"/>
      <c r="AO56" s="33"/>
      <c r="AP56" s="32"/>
      <c r="AQ56" s="32"/>
      <c r="AR56" s="32"/>
      <c r="AS56" s="33"/>
      <c r="AT56" s="33"/>
      <c r="AU56" s="33"/>
      <c r="AV56" s="32"/>
      <c r="AW56" s="32"/>
      <c r="AX56" s="32"/>
      <c r="AY56" s="33"/>
      <c r="AZ56" s="33"/>
      <c r="BA56" s="33"/>
      <c r="BB56" s="31"/>
      <c r="BC56" s="31"/>
      <c r="BD56" s="31"/>
      <c r="BE56" s="33"/>
      <c r="BF56" s="33"/>
      <c r="BG56" s="33"/>
      <c r="BH56" s="31"/>
      <c r="BI56" s="31"/>
      <c r="BJ56" s="31"/>
      <c r="BK56" s="33"/>
      <c r="BL56" s="33"/>
      <c r="BM56" s="33"/>
      <c r="BN56" s="29" t="s">
        <v>9</v>
      </c>
      <c r="BO56" s="34">
        <f>Y56/K56*100</f>
        <v>44.444444444444443</v>
      </c>
    </row>
    <row r="57" spans="1:67" ht="15.75" hidden="1" x14ac:dyDescent="0.25">
      <c r="A57" s="25"/>
      <c r="B57" s="25"/>
      <c r="C57" s="14"/>
      <c r="D57" s="14"/>
      <c r="E57" s="14"/>
      <c r="F57" s="14" t="s">
        <v>117</v>
      </c>
      <c r="G57" s="14"/>
      <c r="H57" s="249"/>
      <c r="I57" s="93" t="s">
        <v>20</v>
      </c>
      <c r="J57" s="28">
        <v>3</v>
      </c>
      <c r="K57" s="41">
        <f>J57*36</f>
        <v>108</v>
      </c>
      <c r="L57" s="29"/>
      <c r="M57" s="29">
        <v>3</v>
      </c>
      <c r="N57" s="29"/>
      <c r="O57" s="29"/>
      <c r="P57" s="29"/>
      <c r="Q57" s="29"/>
      <c r="R57" s="29"/>
      <c r="S57" s="138"/>
      <c r="T57" s="170"/>
      <c r="U57" s="30"/>
      <c r="V57" s="30">
        <v>2</v>
      </c>
      <c r="W57" s="171"/>
      <c r="X57" s="155">
        <f>Y57+Y57*0.1</f>
        <v>52.8</v>
      </c>
      <c r="Y57" s="31">
        <f>SUM(Z57:AB57)</f>
        <v>48</v>
      </c>
      <c r="Z57" s="31">
        <f>AD57+AG57+AJ57+AM57+AP57+AS57+AV57+AY57+BB57+BE57+BH57+BK57</f>
        <v>16</v>
      </c>
      <c r="AA57" s="31"/>
      <c r="AB57" s="31">
        <f>AF57+AI57+AL57+AO57+AR57+AU57+AX57+BA57+BD57+BG57+BJ57+BM57</f>
        <v>32</v>
      </c>
      <c r="AC57" s="42">
        <f>K57-X57</f>
        <v>55.2</v>
      </c>
      <c r="AD57" s="32"/>
      <c r="AE57" s="32"/>
      <c r="AF57" s="32"/>
      <c r="AG57" s="33">
        <v>16</v>
      </c>
      <c r="AH57" s="33"/>
      <c r="AI57" s="33">
        <v>32</v>
      </c>
      <c r="AJ57" s="32"/>
      <c r="AK57" s="32"/>
      <c r="AL57" s="32"/>
      <c r="AM57" s="33"/>
      <c r="AN57" s="33"/>
      <c r="AO57" s="33"/>
      <c r="AP57" s="32"/>
      <c r="AQ57" s="32"/>
      <c r="AR57" s="32"/>
      <c r="AS57" s="33"/>
      <c r="AT57" s="33"/>
      <c r="AU57" s="33"/>
      <c r="AV57" s="32"/>
      <c r="AW57" s="32"/>
      <c r="AX57" s="32"/>
      <c r="AY57" s="33"/>
      <c r="AZ57" s="33"/>
      <c r="BA57" s="33"/>
      <c r="BB57" s="31"/>
      <c r="BC57" s="31"/>
      <c r="BD57" s="31"/>
      <c r="BE57" s="33"/>
      <c r="BF57" s="33"/>
      <c r="BG57" s="33"/>
      <c r="BH57" s="31"/>
      <c r="BI57" s="31"/>
      <c r="BJ57" s="31"/>
      <c r="BK57" s="33"/>
      <c r="BL57" s="33"/>
      <c r="BM57" s="33"/>
      <c r="BN57" s="29" t="s">
        <v>9</v>
      </c>
      <c r="BO57" s="34">
        <f>Y57/K57*100</f>
        <v>44.444444444444443</v>
      </c>
    </row>
    <row r="58" spans="1:67" ht="15.75" hidden="1" x14ac:dyDescent="0.25">
      <c r="A58" s="25"/>
      <c r="B58" s="25"/>
      <c r="C58" s="14"/>
      <c r="D58" s="14"/>
      <c r="E58" s="14"/>
      <c r="F58" s="14" t="s">
        <v>117</v>
      </c>
      <c r="G58" s="14"/>
      <c r="H58" s="249"/>
      <c r="I58" s="93" t="s">
        <v>21</v>
      </c>
      <c r="J58" s="28">
        <v>3</v>
      </c>
      <c r="K58" s="41">
        <f>J58*36</f>
        <v>108</v>
      </c>
      <c r="L58" s="29"/>
      <c r="M58" s="29"/>
      <c r="N58" s="29">
        <v>3</v>
      </c>
      <c r="O58" s="29"/>
      <c r="P58" s="29"/>
      <c r="Q58" s="29"/>
      <c r="R58" s="29"/>
      <c r="S58" s="138"/>
      <c r="T58" s="170"/>
      <c r="U58" s="30"/>
      <c r="V58" s="30">
        <v>3</v>
      </c>
      <c r="W58" s="171"/>
      <c r="X58" s="155">
        <f>Y58+Y58*0.1</f>
        <v>35.200000000000003</v>
      </c>
      <c r="Y58" s="31">
        <f>SUM(Z58:AB58)</f>
        <v>32</v>
      </c>
      <c r="Z58" s="31">
        <f>AD58+AG58+AJ58+AM58+AP58+AS58+AV58+AY58+BB58+BE58+BH58+BK58</f>
        <v>16</v>
      </c>
      <c r="AA58" s="31"/>
      <c r="AB58" s="31">
        <f>AF58+AI58+AL58+AO58+AR58+AU58+AX58+BA58+BD58+BG58+BJ58+BM58</f>
        <v>16</v>
      </c>
      <c r="AC58" s="42">
        <f>K58-X58</f>
        <v>72.8</v>
      </c>
      <c r="AD58" s="32"/>
      <c r="AE58" s="32"/>
      <c r="AF58" s="32"/>
      <c r="AG58" s="33"/>
      <c r="AH58" s="33"/>
      <c r="AI58" s="33"/>
      <c r="AJ58" s="32">
        <v>16</v>
      </c>
      <c r="AK58" s="32"/>
      <c r="AL58" s="32">
        <v>16</v>
      </c>
      <c r="AM58" s="33"/>
      <c r="AN58" s="33"/>
      <c r="AO58" s="33"/>
      <c r="AP58" s="32"/>
      <c r="AQ58" s="32"/>
      <c r="AR58" s="32"/>
      <c r="AS58" s="33"/>
      <c r="AT58" s="33"/>
      <c r="AU58" s="33"/>
      <c r="AV58" s="32"/>
      <c r="AW58" s="32"/>
      <c r="AX58" s="32"/>
      <c r="AY58" s="33"/>
      <c r="AZ58" s="33"/>
      <c r="BA58" s="33"/>
      <c r="BB58" s="31"/>
      <c r="BC58" s="31"/>
      <c r="BD58" s="31"/>
      <c r="BE58" s="33"/>
      <c r="BF58" s="33"/>
      <c r="BG58" s="33"/>
      <c r="BH58" s="31"/>
      <c r="BI58" s="31"/>
      <c r="BJ58" s="31"/>
      <c r="BK58" s="33"/>
      <c r="BL58" s="33"/>
      <c r="BM58" s="33"/>
      <c r="BN58" s="29" t="s">
        <v>9</v>
      </c>
      <c r="BO58" s="34">
        <f>Y58/K58*100</f>
        <v>29.629629629629626</v>
      </c>
    </row>
    <row r="59" spans="1:67" ht="15.75" x14ac:dyDescent="0.25">
      <c r="A59" s="179"/>
      <c r="B59" s="179"/>
      <c r="C59" s="48"/>
      <c r="D59" s="48"/>
      <c r="E59" s="211" t="s">
        <v>51</v>
      </c>
      <c r="F59" s="48" t="s">
        <v>132</v>
      </c>
      <c r="G59" s="48"/>
      <c r="H59" s="211"/>
      <c r="I59" s="218" t="s">
        <v>114</v>
      </c>
      <c r="J59" s="47"/>
      <c r="K59" s="112"/>
      <c r="L59" s="54"/>
      <c r="M59" s="54"/>
      <c r="N59" s="54"/>
      <c r="O59" s="54"/>
      <c r="P59" s="54"/>
      <c r="Q59" s="54"/>
      <c r="R59" s="54"/>
      <c r="S59" s="142"/>
      <c r="T59" s="49"/>
      <c r="U59" s="50"/>
      <c r="V59" s="50"/>
      <c r="W59" s="51"/>
      <c r="X59" s="154"/>
      <c r="Y59" s="52"/>
      <c r="Z59" s="52"/>
      <c r="AA59" s="52"/>
      <c r="AB59" s="52"/>
      <c r="AC59" s="11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48"/>
      <c r="BO59" s="53"/>
    </row>
    <row r="60" spans="1:67" ht="15.75" x14ac:dyDescent="0.25">
      <c r="A60" s="25"/>
      <c r="B60" s="25"/>
      <c r="C60" s="14"/>
      <c r="D60" s="14"/>
      <c r="E60" s="14"/>
      <c r="F60" s="14" t="s">
        <v>17</v>
      </c>
      <c r="G60" s="14"/>
      <c r="H60" s="249"/>
      <c r="I60" s="93" t="s">
        <v>8</v>
      </c>
      <c r="J60" s="28">
        <v>6</v>
      </c>
      <c r="K60" s="41">
        <f>J60*36</f>
        <v>216</v>
      </c>
      <c r="L60" s="12"/>
      <c r="M60" s="12">
        <v>6</v>
      </c>
      <c r="N60" s="12"/>
      <c r="O60" s="12"/>
      <c r="P60" s="12"/>
      <c r="Q60" s="12"/>
      <c r="R60" s="12"/>
      <c r="S60" s="139"/>
      <c r="T60" s="170"/>
      <c r="U60" s="30"/>
      <c r="V60" s="30">
        <v>2</v>
      </c>
      <c r="W60" s="171"/>
      <c r="X60" s="155">
        <f>Y60+Y60*0.1</f>
        <v>52.8</v>
      </c>
      <c r="Y60" s="31">
        <f>SUM(Z60:AB60)</f>
        <v>48</v>
      </c>
      <c r="Z60" s="31">
        <f>AD60+AG60+AJ60+AM60+AP60+AS60+AV60+AY60+BB60+BE60+BH60+BK60</f>
        <v>16</v>
      </c>
      <c r="AA60" s="31"/>
      <c r="AB60" s="31">
        <f>AF60+AI60+AL60+AO60+AR60+AU60+AX60+BA60+BD60+BG60+BJ60+BM60</f>
        <v>32</v>
      </c>
      <c r="AC60" s="42">
        <f>K60-X60</f>
        <v>163.19999999999999</v>
      </c>
      <c r="AD60" s="32"/>
      <c r="AE60" s="32"/>
      <c r="AF60" s="32"/>
      <c r="AG60" s="32">
        <v>16</v>
      </c>
      <c r="AH60" s="32"/>
      <c r="AI60" s="32">
        <v>32</v>
      </c>
      <c r="AJ60" s="32"/>
      <c r="AK60" s="32"/>
      <c r="AL60" s="32"/>
      <c r="AM60" s="33"/>
      <c r="AN60" s="33"/>
      <c r="AO60" s="33"/>
      <c r="AP60" s="32"/>
      <c r="AQ60" s="32"/>
      <c r="AR60" s="32"/>
      <c r="AS60" s="33"/>
      <c r="AT60" s="33"/>
      <c r="AU60" s="33"/>
      <c r="AV60" s="32"/>
      <c r="AW60" s="32"/>
      <c r="AX60" s="32"/>
      <c r="AY60" s="33"/>
      <c r="AZ60" s="33"/>
      <c r="BA60" s="33"/>
      <c r="BB60" s="31"/>
      <c r="BC60" s="31"/>
      <c r="BD60" s="31"/>
      <c r="BE60" s="33"/>
      <c r="BF60" s="33"/>
      <c r="BG60" s="33"/>
      <c r="BH60" s="31"/>
      <c r="BI60" s="31"/>
      <c r="BJ60" s="31"/>
      <c r="BK60" s="33"/>
      <c r="BL60" s="33"/>
      <c r="BM60" s="33"/>
      <c r="BN60" s="29" t="s">
        <v>17</v>
      </c>
      <c r="BO60" s="34">
        <f>Y60/K60*100</f>
        <v>22.222222222222221</v>
      </c>
    </row>
    <row r="61" spans="1:67" ht="31.5" hidden="1" x14ac:dyDescent="0.25">
      <c r="A61" s="179"/>
      <c r="B61" s="179"/>
      <c r="C61" s="48"/>
      <c r="D61" s="48"/>
      <c r="E61" s="48"/>
      <c r="F61" s="48"/>
      <c r="G61" s="48"/>
      <c r="H61" s="211"/>
      <c r="I61" s="218" t="s">
        <v>113</v>
      </c>
      <c r="J61" s="47"/>
      <c r="K61" s="112">
        <f>J61*36</f>
        <v>0</v>
      </c>
      <c r="L61" s="48"/>
      <c r="M61" s="48"/>
      <c r="N61" s="48"/>
      <c r="O61" s="48"/>
      <c r="P61" s="48"/>
      <c r="Q61" s="48"/>
      <c r="R61" s="48"/>
      <c r="S61" s="141"/>
      <c r="T61" s="49"/>
      <c r="U61" s="50"/>
      <c r="V61" s="50"/>
      <c r="W61" s="51"/>
      <c r="X61" s="154"/>
      <c r="Y61" s="52"/>
      <c r="Z61" s="52"/>
      <c r="AA61" s="52"/>
      <c r="AB61" s="52"/>
      <c r="AC61" s="11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53" t="e">
        <f>Y61/K61*100</f>
        <v>#DIV/0!</v>
      </c>
    </row>
    <row r="62" spans="1:67" ht="15.75" hidden="1" x14ac:dyDescent="0.25">
      <c r="A62" s="25"/>
      <c r="B62" s="25"/>
      <c r="C62" s="14"/>
      <c r="D62" s="14"/>
      <c r="E62" s="14"/>
      <c r="F62" s="14" t="s">
        <v>118</v>
      </c>
      <c r="G62" s="14"/>
      <c r="H62" s="249"/>
      <c r="I62" s="93" t="s">
        <v>8</v>
      </c>
      <c r="J62" s="28"/>
      <c r="K62" s="41">
        <f>J62*36</f>
        <v>0</v>
      </c>
      <c r="L62" s="29"/>
      <c r="M62" s="29"/>
      <c r="N62" s="29">
        <v>3</v>
      </c>
      <c r="O62" s="29"/>
      <c r="P62" s="29"/>
      <c r="Q62" s="29"/>
      <c r="R62" s="29"/>
      <c r="S62" s="138"/>
      <c r="T62" s="170">
        <v>3</v>
      </c>
      <c r="U62" s="30"/>
      <c r="V62" s="30"/>
      <c r="W62" s="171"/>
      <c r="X62" s="155">
        <f>Y62+Y62*0.1</f>
        <v>35.200000000000003</v>
      </c>
      <c r="Y62" s="31">
        <f>SUM(Z62:AB62)</f>
        <v>32</v>
      </c>
      <c r="Z62" s="31">
        <f>AD62+AG62+AJ62+AM62+AP62+AS62+AV62+AY62+BB62+BE62+BH62+BK62</f>
        <v>16</v>
      </c>
      <c r="AA62" s="31"/>
      <c r="AB62" s="31">
        <f>AF62+AI62+AL62+AO62+AR62+AU62+AX62+BA62+BD62+BG62+BJ62+BM62</f>
        <v>16</v>
      </c>
      <c r="AC62" s="42">
        <f>K62-X62</f>
        <v>-35.200000000000003</v>
      </c>
      <c r="AD62" s="32"/>
      <c r="AE62" s="32"/>
      <c r="AF62" s="32"/>
      <c r="AG62" s="33"/>
      <c r="AH62" s="33"/>
      <c r="AI62" s="33"/>
      <c r="AJ62" s="32">
        <v>16</v>
      </c>
      <c r="AK62" s="32"/>
      <c r="AL62" s="32">
        <v>16</v>
      </c>
      <c r="AM62" s="33"/>
      <c r="AN62" s="33"/>
      <c r="AO62" s="33"/>
      <c r="AP62" s="32"/>
      <c r="AQ62" s="32"/>
      <c r="AR62" s="32"/>
      <c r="AS62" s="33"/>
      <c r="AT62" s="33"/>
      <c r="AU62" s="33"/>
      <c r="AV62" s="32"/>
      <c r="AW62" s="32"/>
      <c r="AX62" s="32"/>
      <c r="AY62" s="33"/>
      <c r="AZ62" s="33"/>
      <c r="BA62" s="33"/>
      <c r="BB62" s="31"/>
      <c r="BC62" s="31"/>
      <c r="BD62" s="31"/>
      <c r="BE62" s="33"/>
      <c r="BF62" s="33"/>
      <c r="BG62" s="33"/>
      <c r="BH62" s="31"/>
      <c r="BI62" s="31"/>
      <c r="BJ62" s="31"/>
      <c r="BK62" s="33"/>
      <c r="BL62" s="33"/>
      <c r="BM62" s="33"/>
      <c r="BN62" s="29" t="s">
        <v>12</v>
      </c>
      <c r="BO62" s="34" t="e">
        <f>Y62/K62*100</f>
        <v>#DIV/0!</v>
      </c>
    </row>
    <row r="63" spans="1:67" ht="15.75" hidden="1" x14ac:dyDescent="0.25">
      <c r="A63" s="25"/>
      <c r="B63" s="25"/>
      <c r="C63" s="14"/>
      <c r="D63" s="14"/>
      <c r="E63" s="14"/>
      <c r="F63" s="14"/>
      <c r="G63" s="14"/>
      <c r="H63" s="249"/>
      <c r="I63" s="4" t="s">
        <v>20</v>
      </c>
      <c r="J63" s="28"/>
      <c r="K63" s="41">
        <f>J63*36</f>
        <v>0</v>
      </c>
      <c r="L63" s="29"/>
      <c r="M63" s="29"/>
      <c r="N63" s="29"/>
      <c r="O63" s="29"/>
      <c r="P63" s="29"/>
      <c r="Q63" s="29"/>
      <c r="R63" s="29"/>
      <c r="S63" s="138"/>
      <c r="T63" s="170"/>
      <c r="U63" s="30"/>
      <c r="V63" s="30"/>
      <c r="W63" s="171"/>
      <c r="X63" s="155">
        <f>Y63+Y63*0.1</f>
        <v>0</v>
      </c>
      <c r="Y63" s="31">
        <f>SUM(Z63:AB63)</f>
        <v>0</v>
      </c>
      <c r="Z63" s="31">
        <f>AD63+AG63+AJ63+AM63+AP63+AS63+AV63+AY63+BB63+BE63+BH63+BK63</f>
        <v>0</v>
      </c>
      <c r="AA63" s="31"/>
      <c r="AB63" s="31">
        <f>AF63+AI63+AL63+AO63+AR63+AU63+AX63+BA63+BD63+BG63+BJ63+BM63</f>
        <v>0</v>
      </c>
      <c r="AC63" s="42">
        <f>K63-X63</f>
        <v>0</v>
      </c>
      <c r="AD63" s="32"/>
      <c r="AE63" s="32"/>
      <c r="AF63" s="32"/>
      <c r="AG63" s="33"/>
      <c r="AH63" s="33"/>
      <c r="AI63" s="33"/>
      <c r="AJ63" s="32"/>
      <c r="AK63" s="32"/>
      <c r="AL63" s="32"/>
      <c r="AM63" s="33"/>
      <c r="AN63" s="33"/>
      <c r="AO63" s="33"/>
      <c r="AP63" s="32"/>
      <c r="AQ63" s="32"/>
      <c r="AR63" s="32"/>
      <c r="AS63" s="33"/>
      <c r="AT63" s="33"/>
      <c r="AU63" s="33"/>
      <c r="AV63" s="32"/>
      <c r="AW63" s="32"/>
      <c r="AX63" s="32"/>
      <c r="AY63" s="33"/>
      <c r="AZ63" s="33"/>
      <c r="BA63" s="33"/>
      <c r="BB63" s="31"/>
      <c r="BC63" s="31"/>
      <c r="BD63" s="31"/>
      <c r="BE63" s="33"/>
      <c r="BF63" s="33"/>
      <c r="BG63" s="33"/>
      <c r="BH63" s="31"/>
      <c r="BI63" s="31"/>
      <c r="BJ63" s="31"/>
      <c r="BK63" s="33"/>
      <c r="BL63" s="33"/>
      <c r="BM63" s="33"/>
      <c r="BN63" s="29" t="s">
        <v>12</v>
      </c>
      <c r="BO63" s="34" t="e">
        <f>Y63/K63*100</f>
        <v>#DIV/0!</v>
      </c>
    </row>
    <row r="64" spans="1:67" ht="15.75" hidden="1" x14ac:dyDescent="0.25">
      <c r="A64" s="25"/>
      <c r="B64" s="25"/>
      <c r="C64" s="14"/>
      <c r="D64" s="14"/>
      <c r="E64" s="14"/>
      <c r="F64" s="14"/>
      <c r="G64" s="14"/>
      <c r="H64" s="249"/>
      <c r="I64" s="4" t="s">
        <v>20</v>
      </c>
      <c r="J64" s="28"/>
      <c r="K64" s="41">
        <f>J64*36</f>
        <v>0</v>
      </c>
      <c r="L64" s="12"/>
      <c r="M64" s="12"/>
      <c r="N64" s="12"/>
      <c r="O64" s="12"/>
      <c r="P64" s="12"/>
      <c r="Q64" s="12"/>
      <c r="R64" s="12"/>
      <c r="S64" s="139"/>
      <c r="T64" s="170"/>
      <c r="U64" s="30"/>
      <c r="V64" s="30"/>
      <c r="W64" s="171"/>
      <c r="X64" s="155">
        <f>Y64+Y64*0.1</f>
        <v>0</v>
      </c>
      <c r="Y64" s="31">
        <f>SUM(Z64:AB64)</f>
        <v>0</v>
      </c>
      <c r="Z64" s="31">
        <f>AD64+AG64+AJ64+AM64+AP64+AS64+AV64+AY64+BB64+BE64+BH64+BK64</f>
        <v>0</v>
      </c>
      <c r="AA64" s="31"/>
      <c r="AB64" s="31">
        <f>AF64+AI64+AL64+AO64+AR64+AU64+AX64+BA64+BD64+BG64+BJ64+BM64</f>
        <v>0</v>
      </c>
      <c r="AC64" s="42">
        <f>K64-X64</f>
        <v>0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3"/>
      <c r="AT64" s="33"/>
      <c r="AU64" s="33"/>
      <c r="AV64" s="32"/>
      <c r="AW64" s="32"/>
      <c r="AX64" s="32"/>
      <c r="AY64" s="33"/>
      <c r="AZ64" s="33"/>
      <c r="BA64" s="33"/>
      <c r="BB64" s="31"/>
      <c r="BC64" s="31"/>
      <c r="BD64" s="31"/>
      <c r="BE64" s="33"/>
      <c r="BF64" s="33"/>
      <c r="BG64" s="33"/>
      <c r="BH64" s="31"/>
      <c r="BI64" s="31"/>
      <c r="BJ64" s="31"/>
      <c r="BK64" s="33"/>
      <c r="BL64" s="33"/>
      <c r="BM64" s="33"/>
      <c r="BN64" s="29" t="s">
        <v>17</v>
      </c>
      <c r="BO64" s="34" t="e">
        <f>Y64/K64*100</f>
        <v>#DIV/0!</v>
      </c>
    </row>
    <row r="65" spans="1:67" ht="15.75" hidden="1" x14ac:dyDescent="0.25">
      <c r="A65" s="25"/>
      <c r="B65" s="25"/>
      <c r="C65" s="14"/>
      <c r="D65" s="14"/>
      <c r="E65" s="14"/>
      <c r="F65" s="14"/>
      <c r="G65" s="14"/>
      <c r="H65" s="249"/>
      <c r="I65" s="4"/>
      <c r="J65" s="28"/>
      <c r="K65" s="41"/>
      <c r="L65" s="12"/>
      <c r="M65" s="12"/>
      <c r="N65" s="12"/>
      <c r="O65" s="12"/>
      <c r="P65" s="12"/>
      <c r="Q65" s="12"/>
      <c r="R65" s="12"/>
      <c r="S65" s="139"/>
      <c r="T65" s="170"/>
      <c r="U65" s="30"/>
      <c r="V65" s="30"/>
      <c r="W65" s="171"/>
      <c r="X65" s="155"/>
      <c r="Y65" s="31"/>
      <c r="Z65" s="31"/>
      <c r="AA65" s="31"/>
      <c r="AB65" s="31"/>
      <c r="AC65" s="42"/>
      <c r="AD65" s="32"/>
      <c r="AE65" s="32"/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33"/>
      <c r="AT65" s="33"/>
      <c r="AU65" s="33"/>
      <c r="AV65" s="32"/>
      <c r="AW65" s="32"/>
      <c r="AX65" s="32"/>
      <c r="AY65" s="33"/>
      <c r="AZ65" s="33"/>
      <c r="BA65" s="33"/>
      <c r="BB65" s="31"/>
      <c r="BC65" s="31"/>
      <c r="BD65" s="31"/>
      <c r="BE65" s="33"/>
      <c r="BF65" s="33"/>
      <c r="BG65" s="33"/>
      <c r="BH65" s="31"/>
      <c r="BI65" s="31"/>
      <c r="BJ65" s="31"/>
      <c r="BK65" s="33"/>
      <c r="BL65" s="33"/>
      <c r="BM65" s="33"/>
      <c r="BN65" s="29"/>
      <c r="BO65" s="34"/>
    </row>
    <row r="66" spans="1:67" ht="15.75" hidden="1" x14ac:dyDescent="0.25">
      <c r="A66" s="25"/>
      <c r="B66" s="25"/>
      <c r="C66" s="14"/>
      <c r="D66" s="14"/>
      <c r="E66" s="14"/>
      <c r="F66" s="14"/>
      <c r="G66" s="14"/>
      <c r="H66" s="249"/>
      <c r="I66" s="4"/>
      <c r="J66" s="28"/>
      <c r="K66" s="41"/>
      <c r="L66" s="12"/>
      <c r="M66" s="12"/>
      <c r="N66" s="12"/>
      <c r="O66" s="12"/>
      <c r="P66" s="12"/>
      <c r="Q66" s="12"/>
      <c r="R66" s="12"/>
      <c r="S66" s="139"/>
      <c r="T66" s="170"/>
      <c r="U66" s="30"/>
      <c r="V66" s="30"/>
      <c r="W66" s="171"/>
      <c r="X66" s="155"/>
      <c r="Y66" s="31"/>
      <c r="Z66" s="31"/>
      <c r="AA66" s="31"/>
      <c r="AB66" s="31"/>
      <c r="AC66" s="42"/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33"/>
      <c r="AT66" s="33"/>
      <c r="AU66" s="33"/>
      <c r="AV66" s="32"/>
      <c r="AW66" s="32"/>
      <c r="AX66" s="32"/>
      <c r="AY66" s="33"/>
      <c r="AZ66" s="33"/>
      <c r="BA66" s="33"/>
      <c r="BB66" s="31"/>
      <c r="BC66" s="31"/>
      <c r="BD66" s="31"/>
      <c r="BE66" s="33"/>
      <c r="BF66" s="33"/>
      <c r="BG66" s="33"/>
      <c r="BH66" s="31"/>
      <c r="BI66" s="31"/>
      <c r="BJ66" s="31"/>
      <c r="BK66" s="33"/>
      <c r="BL66" s="33"/>
      <c r="BM66" s="33"/>
      <c r="BN66" s="29"/>
      <c r="BO66" s="34"/>
    </row>
    <row r="67" spans="1:67" ht="15.75" hidden="1" x14ac:dyDescent="0.25">
      <c r="A67" s="25"/>
      <c r="B67" s="25"/>
      <c r="C67" s="14"/>
      <c r="D67" s="14"/>
      <c r="E67" s="14"/>
      <c r="F67" s="14"/>
      <c r="G67" s="14"/>
      <c r="H67" s="249"/>
      <c r="I67" s="4"/>
      <c r="J67" s="28"/>
      <c r="K67" s="41"/>
      <c r="L67" s="12"/>
      <c r="M67" s="12"/>
      <c r="N67" s="12"/>
      <c r="O67" s="12"/>
      <c r="P67" s="12"/>
      <c r="Q67" s="12"/>
      <c r="R67" s="12"/>
      <c r="S67" s="139"/>
      <c r="T67" s="170"/>
      <c r="U67" s="30"/>
      <c r="V67" s="30"/>
      <c r="W67" s="171"/>
      <c r="X67" s="155"/>
      <c r="Y67" s="31"/>
      <c r="Z67" s="31"/>
      <c r="AA67" s="31"/>
      <c r="AB67" s="31"/>
      <c r="AC67" s="42"/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2"/>
      <c r="AQ67" s="32"/>
      <c r="AR67" s="32"/>
      <c r="AS67" s="33"/>
      <c r="AT67" s="33"/>
      <c r="AU67" s="33"/>
      <c r="AV67" s="32"/>
      <c r="AW67" s="32"/>
      <c r="AX67" s="32"/>
      <c r="AY67" s="33"/>
      <c r="AZ67" s="33"/>
      <c r="BA67" s="33"/>
      <c r="BB67" s="31"/>
      <c r="BC67" s="31"/>
      <c r="BD67" s="31"/>
      <c r="BE67" s="33"/>
      <c r="BF67" s="33"/>
      <c r="BG67" s="33"/>
      <c r="BH67" s="31"/>
      <c r="BI67" s="31"/>
      <c r="BJ67" s="31"/>
      <c r="BK67" s="33"/>
      <c r="BL67" s="33"/>
      <c r="BM67" s="33"/>
      <c r="BN67" s="29"/>
      <c r="BO67" s="34"/>
    </row>
    <row r="68" spans="1:67" ht="15.75" hidden="1" x14ac:dyDescent="0.25">
      <c r="A68" s="25"/>
      <c r="B68" s="25"/>
      <c r="C68" s="14"/>
      <c r="D68" s="14"/>
      <c r="E68" s="14"/>
      <c r="F68" s="14"/>
      <c r="G68" s="14"/>
      <c r="H68" s="249"/>
      <c r="I68" s="4"/>
      <c r="J68" s="28"/>
      <c r="K68" s="41"/>
      <c r="L68" s="12"/>
      <c r="M68" s="12"/>
      <c r="N68" s="12"/>
      <c r="O68" s="12"/>
      <c r="P68" s="12"/>
      <c r="Q68" s="12"/>
      <c r="R68" s="12"/>
      <c r="S68" s="139"/>
      <c r="T68" s="170"/>
      <c r="U68" s="30"/>
      <c r="V68" s="30"/>
      <c r="W68" s="171"/>
      <c r="X68" s="155"/>
      <c r="Y68" s="31"/>
      <c r="Z68" s="31"/>
      <c r="AA68" s="31"/>
      <c r="AB68" s="31"/>
      <c r="AC68" s="42"/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2"/>
      <c r="AQ68" s="32"/>
      <c r="AR68" s="32"/>
      <c r="AS68" s="33"/>
      <c r="AT68" s="33"/>
      <c r="AU68" s="33"/>
      <c r="AV68" s="32"/>
      <c r="AW68" s="32"/>
      <c r="AX68" s="32"/>
      <c r="AY68" s="33"/>
      <c r="AZ68" s="33"/>
      <c r="BA68" s="33"/>
      <c r="BB68" s="31"/>
      <c r="BC68" s="31"/>
      <c r="BD68" s="31"/>
      <c r="BE68" s="33"/>
      <c r="BF68" s="33"/>
      <c r="BG68" s="33"/>
      <c r="BH68" s="31"/>
      <c r="BI68" s="31"/>
      <c r="BJ68" s="31"/>
      <c r="BK68" s="33"/>
      <c r="BL68" s="33"/>
      <c r="BM68" s="33"/>
      <c r="BN68" s="29"/>
      <c r="BO68" s="34"/>
    </row>
    <row r="69" spans="1:67" ht="15.75" hidden="1" x14ac:dyDescent="0.25">
      <c r="A69" s="25"/>
      <c r="B69" s="25"/>
      <c r="C69" s="14"/>
      <c r="D69" s="14"/>
      <c r="E69" s="14"/>
      <c r="F69" s="14"/>
      <c r="G69" s="14"/>
      <c r="H69" s="249"/>
      <c r="I69" s="4"/>
      <c r="J69" s="28"/>
      <c r="K69" s="41"/>
      <c r="L69" s="12"/>
      <c r="M69" s="12"/>
      <c r="N69" s="12"/>
      <c r="O69" s="12"/>
      <c r="P69" s="12"/>
      <c r="Q69" s="12"/>
      <c r="R69" s="12"/>
      <c r="S69" s="139"/>
      <c r="T69" s="170"/>
      <c r="U69" s="30"/>
      <c r="V69" s="30"/>
      <c r="W69" s="171"/>
      <c r="X69" s="155"/>
      <c r="Y69" s="31"/>
      <c r="Z69" s="31"/>
      <c r="AA69" s="31"/>
      <c r="AB69" s="31"/>
      <c r="AC69" s="42"/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2"/>
      <c r="AQ69" s="32"/>
      <c r="AR69" s="32"/>
      <c r="AS69" s="33"/>
      <c r="AT69" s="33"/>
      <c r="AU69" s="33"/>
      <c r="AV69" s="32"/>
      <c r="AW69" s="32"/>
      <c r="AX69" s="32"/>
      <c r="AY69" s="33"/>
      <c r="AZ69" s="33"/>
      <c r="BA69" s="33"/>
      <c r="BB69" s="31"/>
      <c r="BC69" s="31"/>
      <c r="BD69" s="31"/>
      <c r="BE69" s="33"/>
      <c r="BF69" s="33"/>
      <c r="BG69" s="33"/>
      <c r="BH69" s="31"/>
      <c r="BI69" s="31"/>
      <c r="BJ69" s="31"/>
      <c r="BK69" s="33"/>
      <c r="BL69" s="33"/>
      <c r="BM69" s="33"/>
      <c r="BN69" s="29"/>
      <c r="BO69" s="34"/>
    </row>
    <row r="70" spans="1:67" ht="31.5" x14ac:dyDescent="0.25">
      <c r="A70" s="182"/>
      <c r="B70" s="182"/>
      <c r="C70" s="183"/>
      <c r="D70" s="183"/>
      <c r="E70" s="74"/>
      <c r="F70" s="74" t="s">
        <v>135</v>
      </c>
      <c r="G70" s="188" t="s">
        <v>105</v>
      </c>
      <c r="H70" s="188"/>
      <c r="I70" s="94" t="s">
        <v>43</v>
      </c>
      <c r="J70" s="73">
        <f>SUM(J77:J91)</f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21"/>
      <c r="V70" s="221"/>
      <c r="W70" s="221"/>
      <c r="X70" s="232"/>
      <c r="Y70" s="232"/>
      <c r="Z70" s="236"/>
      <c r="AA70" s="236"/>
      <c r="AB70" s="236"/>
      <c r="AC70" s="236"/>
      <c r="AD70" s="79"/>
      <c r="AE70" s="79"/>
      <c r="AF70" s="79"/>
      <c r="AG70" s="79"/>
      <c r="AH70" s="79"/>
      <c r="AI70" s="79"/>
      <c r="AJ70" s="237"/>
      <c r="AK70" s="237"/>
      <c r="AL70" s="237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183"/>
      <c r="BO70" s="233"/>
    </row>
    <row r="71" spans="1:67" ht="15.75" x14ac:dyDescent="0.25">
      <c r="A71" s="1490">
        <v>22</v>
      </c>
      <c r="B71" s="1544" t="s">
        <v>76</v>
      </c>
      <c r="C71" s="1490"/>
      <c r="D71" s="1490"/>
      <c r="E71" s="1490"/>
      <c r="F71" s="1490" t="s">
        <v>119</v>
      </c>
      <c r="G71" s="1490"/>
      <c r="H71" s="244"/>
      <c r="I71" s="70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75"/>
      <c r="U71" s="1475"/>
      <c r="V71" s="1475"/>
      <c r="W71" s="1475"/>
      <c r="X71" s="214"/>
      <c r="Y71" s="215"/>
      <c r="Z71" s="215"/>
      <c r="AA71" s="215"/>
      <c r="AB71" s="215"/>
      <c r="AC71" s="215"/>
      <c r="AD71" s="1436"/>
      <c r="AE71" s="1436"/>
      <c r="AF71" s="1436"/>
      <c r="AG71" s="1438"/>
      <c r="AH71" s="1438"/>
      <c r="AI71" s="1438"/>
      <c r="AJ71" s="1436"/>
      <c r="AK71" s="1436"/>
      <c r="AL71" s="1436"/>
      <c r="AM71" s="1438"/>
      <c r="AN71" s="1438"/>
      <c r="AO71" s="1438"/>
      <c r="AP71" s="1436"/>
      <c r="AQ71" s="1436"/>
      <c r="AR71" s="1436"/>
      <c r="AS71" s="1438"/>
      <c r="AT71" s="1438"/>
      <c r="AU71" s="1438"/>
      <c r="AV71" s="1436"/>
      <c r="AW71" s="1436"/>
      <c r="AX71" s="1436"/>
      <c r="AY71" s="1438"/>
      <c r="AZ71" s="1438"/>
      <c r="BA71" s="1438"/>
      <c r="BB71" s="1436"/>
      <c r="BC71" s="1436"/>
      <c r="BD71" s="1436"/>
      <c r="BE71" s="1438"/>
      <c r="BF71" s="1438"/>
      <c r="BG71" s="1438"/>
      <c r="BH71" s="1436"/>
      <c r="BI71" s="1436"/>
      <c r="BJ71" s="1436"/>
      <c r="BK71" s="1438"/>
      <c r="BL71" s="1438"/>
      <c r="BM71" s="1438"/>
      <c r="BN71" s="1442"/>
      <c r="BO71" s="1553"/>
    </row>
    <row r="72" spans="1:67" ht="15.75" x14ac:dyDescent="0.25">
      <c r="A72" s="1491"/>
      <c r="B72" s="1545"/>
      <c r="C72" s="1491"/>
      <c r="D72" s="1491"/>
      <c r="E72" s="1491"/>
      <c r="F72" s="1491"/>
      <c r="G72" s="1491"/>
      <c r="H72" s="245"/>
      <c r="I72" s="70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76"/>
      <c r="U72" s="1476"/>
      <c r="V72" s="1476"/>
      <c r="W72" s="1476"/>
      <c r="X72" s="216"/>
      <c r="Y72" s="186"/>
      <c r="Z72" s="186"/>
      <c r="AA72" s="186"/>
      <c r="AB72" s="186"/>
      <c r="AC72" s="186"/>
      <c r="AD72" s="1641"/>
      <c r="AE72" s="1641"/>
      <c r="AF72" s="1641"/>
      <c r="AG72" s="1642"/>
      <c r="AH72" s="1642"/>
      <c r="AI72" s="1642"/>
      <c r="AJ72" s="1641"/>
      <c r="AK72" s="1641"/>
      <c r="AL72" s="1641"/>
      <c r="AM72" s="1642"/>
      <c r="AN72" s="1642"/>
      <c r="AO72" s="1642"/>
      <c r="AP72" s="1641"/>
      <c r="AQ72" s="1641"/>
      <c r="AR72" s="1641"/>
      <c r="AS72" s="1642"/>
      <c r="AT72" s="1642"/>
      <c r="AU72" s="1642"/>
      <c r="AV72" s="1641"/>
      <c r="AW72" s="1641"/>
      <c r="AX72" s="1641"/>
      <c r="AY72" s="1642"/>
      <c r="AZ72" s="1642"/>
      <c r="BA72" s="1642"/>
      <c r="BB72" s="1641"/>
      <c r="BC72" s="1641"/>
      <c r="BD72" s="1641"/>
      <c r="BE72" s="1642"/>
      <c r="BF72" s="1642"/>
      <c r="BG72" s="1642"/>
      <c r="BH72" s="1641"/>
      <c r="BI72" s="1641"/>
      <c r="BJ72" s="1641"/>
      <c r="BK72" s="1642"/>
      <c r="BL72" s="1642"/>
      <c r="BM72" s="1642"/>
      <c r="BN72" s="1537"/>
      <c r="BO72" s="1554"/>
    </row>
    <row r="73" spans="1:67" ht="15.75" x14ac:dyDescent="0.25">
      <c r="A73" s="1491"/>
      <c r="B73" s="1545"/>
      <c r="C73" s="1491"/>
      <c r="D73" s="1491"/>
      <c r="E73" s="1491"/>
      <c r="F73" s="1491"/>
      <c r="G73" s="1491"/>
      <c r="H73" s="245"/>
      <c r="I73" s="70"/>
      <c r="J73" s="1496"/>
      <c r="K73" s="1496"/>
      <c r="L73" s="1496"/>
      <c r="M73" s="1496"/>
      <c r="N73" s="1496"/>
      <c r="O73" s="1496"/>
      <c r="P73" s="1496"/>
      <c r="Q73" s="1496"/>
      <c r="R73" s="1496"/>
      <c r="S73" s="1496"/>
      <c r="T73" s="1476"/>
      <c r="U73" s="1476"/>
      <c r="V73" s="1476"/>
      <c r="W73" s="1476"/>
      <c r="X73" s="216"/>
      <c r="Y73" s="186"/>
      <c r="Z73" s="186"/>
      <c r="AA73" s="186"/>
      <c r="AB73" s="186"/>
      <c r="AC73" s="186"/>
      <c r="AD73" s="1641"/>
      <c r="AE73" s="1641"/>
      <c r="AF73" s="1641"/>
      <c r="AG73" s="1642"/>
      <c r="AH73" s="1642"/>
      <c r="AI73" s="1642"/>
      <c r="AJ73" s="1641"/>
      <c r="AK73" s="1641"/>
      <c r="AL73" s="1641"/>
      <c r="AM73" s="1642"/>
      <c r="AN73" s="1642"/>
      <c r="AO73" s="1642"/>
      <c r="AP73" s="1641"/>
      <c r="AQ73" s="1641"/>
      <c r="AR73" s="1641"/>
      <c r="AS73" s="1642"/>
      <c r="AT73" s="1642"/>
      <c r="AU73" s="1642"/>
      <c r="AV73" s="1641"/>
      <c r="AW73" s="1641"/>
      <c r="AX73" s="1641"/>
      <c r="AY73" s="1642"/>
      <c r="AZ73" s="1642"/>
      <c r="BA73" s="1642"/>
      <c r="BB73" s="1641"/>
      <c r="BC73" s="1641"/>
      <c r="BD73" s="1641"/>
      <c r="BE73" s="1642"/>
      <c r="BF73" s="1642"/>
      <c r="BG73" s="1642"/>
      <c r="BH73" s="1641"/>
      <c r="BI73" s="1641"/>
      <c r="BJ73" s="1641"/>
      <c r="BK73" s="1642"/>
      <c r="BL73" s="1642"/>
      <c r="BM73" s="1642"/>
      <c r="BN73" s="1537"/>
      <c r="BO73" s="1554"/>
    </row>
    <row r="74" spans="1:67" ht="15.75" x14ac:dyDescent="0.25">
      <c r="A74" s="1491"/>
      <c r="B74" s="1545"/>
      <c r="C74" s="1491"/>
      <c r="D74" s="1491"/>
      <c r="E74" s="1491"/>
      <c r="F74" s="1491"/>
      <c r="G74" s="1491"/>
      <c r="H74" s="245"/>
      <c r="I74" s="70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76"/>
      <c r="U74" s="1476"/>
      <c r="V74" s="1476"/>
      <c r="W74" s="1476"/>
      <c r="X74" s="216"/>
      <c r="Y74" s="186"/>
      <c r="Z74" s="186"/>
      <c r="AA74" s="186"/>
      <c r="AB74" s="186"/>
      <c r="AC74" s="186"/>
      <c r="AD74" s="1641"/>
      <c r="AE74" s="1641"/>
      <c r="AF74" s="1641"/>
      <c r="AG74" s="1642"/>
      <c r="AH74" s="1642"/>
      <c r="AI74" s="1642"/>
      <c r="AJ74" s="1641"/>
      <c r="AK74" s="1641"/>
      <c r="AL74" s="1641"/>
      <c r="AM74" s="1642"/>
      <c r="AN74" s="1642"/>
      <c r="AO74" s="1642"/>
      <c r="AP74" s="1641"/>
      <c r="AQ74" s="1641"/>
      <c r="AR74" s="1641"/>
      <c r="AS74" s="1642"/>
      <c r="AT74" s="1642"/>
      <c r="AU74" s="1642"/>
      <c r="AV74" s="1641"/>
      <c r="AW74" s="1641"/>
      <c r="AX74" s="1641"/>
      <c r="AY74" s="1642"/>
      <c r="AZ74" s="1642"/>
      <c r="BA74" s="1642"/>
      <c r="BB74" s="1641"/>
      <c r="BC74" s="1641"/>
      <c r="BD74" s="1641"/>
      <c r="BE74" s="1642"/>
      <c r="BF74" s="1642"/>
      <c r="BG74" s="1642"/>
      <c r="BH74" s="1641"/>
      <c r="BI74" s="1641"/>
      <c r="BJ74" s="1641"/>
      <c r="BK74" s="1642"/>
      <c r="BL74" s="1642"/>
      <c r="BM74" s="1642"/>
      <c r="BN74" s="1537"/>
      <c r="BO74" s="1554"/>
    </row>
    <row r="75" spans="1:67" ht="15.75" x14ac:dyDescent="0.25">
      <c r="A75" s="1492"/>
      <c r="B75" s="1546"/>
      <c r="C75" s="1492"/>
      <c r="D75" s="1492"/>
      <c r="E75" s="1492"/>
      <c r="F75" s="1492"/>
      <c r="G75" s="1492"/>
      <c r="H75" s="246"/>
      <c r="I75" s="70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77"/>
      <c r="U75" s="1477"/>
      <c r="V75" s="1477"/>
      <c r="W75" s="1476"/>
      <c r="X75" s="217"/>
      <c r="Y75" s="187"/>
      <c r="Z75" s="187"/>
      <c r="AA75" s="187"/>
      <c r="AB75" s="187"/>
      <c r="AC75" s="187"/>
      <c r="AD75" s="1437"/>
      <c r="AE75" s="1437"/>
      <c r="AF75" s="1437"/>
      <c r="AG75" s="1439"/>
      <c r="AH75" s="1439"/>
      <c r="AI75" s="1439"/>
      <c r="AJ75" s="1437"/>
      <c r="AK75" s="1437"/>
      <c r="AL75" s="1437"/>
      <c r="AM75" s="1439"/>
      <c r="AN75" s="1439"/>
      <c r="AO75" s="1439"/>
      <c r="AP75" s="1437"/>
      <c r="AQ75" s="1437"/>
      <c r="AR75" s="1437"/>
      <c r="AS75" s="1439"/>
      <c r="AT75" s="1439"/>
      <c r="AU75" s="1439"/>
      <c r="AV75" s="1437"/>
      <c r="AW75" s="1437"/>
      <c r="AX75" s="1437"/>
      <c r="AY75" s="1439"/>
      <c r="AZ75" s="1439"/>
      <c r="BA75" s="1439"/>
      <c r="BB75" s="1437"/>
      <c r="BC75" s="1437"/>
      <c r="BD75" s="1437"/>
      <c r="BE75" s="1439"/>
      <c r="BF75" s="1439"/>
      <c r="BG75" s="1439"/>
      <c r="BH75" s="1437"/>
      <c r="BI75" s="1437"/>
      <c r="BJ75" s="1437"/>
      <c r="BK75" s="1439"/>
      <c r="BL75" s="1439"/>
      <c r="BM75" s="1439"/>
      <c r="BN75" s="1443"/>
      <c r="BO75" s="1555"/>
    </row>
    <row r="76" spans="1:67" ht="15.75" x14ac:dyDescent="0.25">
      <c r="A76" s="182"/>
      <c r="B76" s="182"/>
      <c r="C76" s="183"/>
      <c r="D76" s="183"/>
      <c r="E76" s="74"/>
      <c r="F76" s="74" t="s">
        <v>136</v>
      </c>
      <c r="G76" s="183"/>
      <c r="H76" s="183"/>
      <c r="I76" s="94" t="s">
        <v>57</v>
      </c>
      <c r="J76" s="73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21"/>
      <c r="V76" s="221"/>
      <c r="W76" s="221"/>
      <c r="X76" s="222"/>
      <c r="Y76" s="235"/>
      <c r="Z76" s="235"/>
      <c r="AA76" s="235"/>
      <c r="AB76" s="235"/>
      <c r="AC76" s="235"/>
      <c r="AD76" s="79"/>
      <c r="AE76" s="79"/>
      <c r="AF76" s="79"/>
      <c r="AG76" s="79"/>
      <c r="AH76" s="79"/>
      <c r="AI76" s="79"/>
      <c r="AJ76" s="80"/>
      <c r="AK76" s="80"/>
      <c r="AL76" s="80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183"/>
      <c r="BO76" s="233"/>
    </row>
    <row r="77" spans="1:67" ht="15.75" x14ac:dyDescent="0.25">
      <c r="A77" s="1490">
        <v>23</v>
      </c>
      <c r="B77" s="1544" t="s">
        <v>76</v>
      </c>
      <c r="C77" s="1442"/>
      <c r="D77" s="1442"/>
      <c r="E77" s="1442"/>
      <c r="F77" s="1442" t="s">
        <v>136</v>
      </c>
      <c r="G77" s="1442" t="s">
        <v>55</v>
      </c>
      <c r="H77" s="241"/>
      <c r="I77" s="70" t="s">
        <v>37</v>
      </c>
      <c r="J77" s="1670">
        <f>L77+M77+N77+O77+P77+Q77+R77+S77</f>
        <v>0</v>
      </c>
      <c r="K77" s="1671">
        <f>J77*36</f>
        <v>0</v>
      </c>
      <c r="L77" s="1483"/>
      <c r="M77" s="1483"/>
      <c r="N77" s="1483"/>
      <c r="O77" s="1483"/>
      <c r="P77" s="1483"/>
      <c r="Q77" s="1483"/>
      <c r="R77" s="1483"/>
      <c r="S77" s="1494"/>
      <c r="T77" s="1493"/>
      <c r="U77" s="1481"/>
      <c r="V77" s="1481"/>
      <c r="W77" s="1535"/>
      <c r="X77" s="1471">
        <f>Y77+Y77*0.1</f>
        <v>0</v>
      </c>
      <c r="Y77" s="1472">
        <f>SUM(Z77:AB77)</f>
        <v>0</v>
      </c>
      <c r="Z77" s="1472">
        <f>AD77+AG77+AJ77+AM77+AP77+AS77+AV77+AY77+BB77+BE77+BH77+BK77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4">
        <f>K77-X77</f>
        <v>0</v>
      </c>
      <c r="AD77" s="1534"/>
      <c r="AE77" s="1534"/>
      <c r="AF77" s="1534"/>
      <c r="AG77" s="1532"/>
      <c r="AH77" s="1532"/>
      <c r="AI77" s="1532"/>
      <c r="AJ77" s="1534"/>
      <c r="AK77" s="1534"/>
      <c r="AL77" s="1534"/>
      <c r="AM77" s="1532"/>
      <c r="AN77" s="1532"/>
      <c r="AO77" s="1532"/>
      <c r="AP77" s="1534"/>
      <c r="AQ77" s="1534"/>
      <c r="AR77" s="1534"/>
      <c r="AS77" s="1532"/>
      <c r="AT77" s="1532"/>
      <c r="AU77" s="1532"/>
      <c r="AV77" s="1534"/>
      <c r="AW77" s="1534"/>
      <c r="AX77" s="1534"/>
      <c r="AY77" s="1532"/>
      <c r="AZ77" s="1532"/>
      <c r="BA77" s="1532"/>
      <c r="BB77" s="1533"/>
      <c r="BC77" s="1533"/>
      <c r="BD77" s="1533"/>
      <c r="BE77" s="1532"/>
      <c r="BF77" s="1532"/>
      <c r="BG77" s="1532"/>
      <c r="BH77" s="1533"/>
      <c r="BI77" s="1533"/>
      <c r="BJ77" s="1533"/>
      <c r="BK77" s="1532"/>
      <c r="BL77" s="1532"/>
      <c r="BM77" s="1532"/>
      <c r="BN77" s="1531"/>
      <c r="BO77" s="1524" t="e">
        <f>Y77/K77*100</f>
        <v>#DIV/0!</v>
      </c>
    </row>
    <row r="78" spans="1:67" ht="15.75" x14ac:dyDescent="0.25">
      <c r="A78" s="1492"/>
      <c r="B78" s="1546"/>
      <c r="C78" s="1443"/>
      <c r="D78" s="1443"/>
      <c r="E78" s="1443"/>
      <c r="F78" s="1443"/>
      <c r="G78" s="1443"/>
      <c r="H78" s="243"/>
      <c r="I78" s="70" t="s">
        <v>37</v>
      </c>
      <c r="J78" s="1670"/>
      <c r="K78" s="1671"/>
      <c r="L78" s="1483"/>
      <c r="M78" s="1483"/>
      <c r="N78" s="1483"/>
      <c r="O78" s="1483"/>
      <c r="P78" s="1483"/>
      <c r="Q78" s="1483"/>
      <c r="R78" s="1483"/>
      <c r="S78" s="1494"/>
      <c r="T78" s="1493"/>
      <c r="U78" s="1481"/>
      <c r="V78" s="1481"/>
      <c r="W78" s="1535"/>
      <c r="X78" s="1471"/>
      <c r="Y78" s="1472"/>
      <c r="Z78" s="1472"/>
      <c r="AA78" s="1472"/>
      <c r="AB78" s="1472"/>
      <c r="AC78" s="1474"/>
      <c r="AD78" s="1534"/>
      <c r="AE78" s="1534"/>
      <c r="AF78" s="1534"/>
      <c r="AG78" s="1532"/>
      <c r="AH78" s="1532"/>
      <c r="AI78" s="1532"/>
      <c r="AJ78" s="1534"/>
      <c r="AK78" s="1534"/>
      <c r="AL78" s="1534"/>
      <c r="AM78" s="1532"/>
      <c r="AN78" s="1532"/>
      <c r="AO78" s="1532"/>
      <c r="AP78" s="1534"/>
      <c r="AQ78" s="1534"/>
      <c r="AR78" s="1534"/>
      <c r="AS78" s="1532"/>
      <c r="AT78" s="1532"/>
      <c r="AU78" s="1532"/>
      <c r="AV78" s="1534"/>
      <c r="AW78" s="1534"/>
      <c r="AX78" s="1534"/>
      <c r="AY78" s="1532"/>
      <c r="AZ78" s="1532"/>
      <c r="BA78" s="1532"/>
      <c r="BB78" s="1533"/>
      <c r="BC78" s="1533"/>
      <c r="BD78" s="1533"/>
      <c r="BE78" s="1532"/>
      <c r="BF78" s="1532"/>
      <c r="BG78" s="1532"/>
      <c r="BH78" s="1533"/>
      <c r="BI78" s="1533"/>
      <c r="BJ78" s="1533"/>
      <c r="BK78" s="1532"/>
      <c r="BL78" s="1532"/>
      <c r="BM78" s="1532"/>
      <c r="BN78" s="1531"/>
      <c r="BO78" s="1524"/>
    </row>
    <row r="79" spans="1:67" ht="15.75" x14ac:dyDescent="0.25">
      <c r="A79" s="1490">
        <v>24</v>
      </c>
      <c r="B79" s="1544" t="s">
        <v>76</v>
      </c>
      <c r="C79" s="1442"/>
      <c r="D79" s="1442"/>
      <c r="E79" s="1442"/>
      <c r="F79" s="1442" t="s">
        <v>136</v>
      </c>
      <c r="G79" s="1442" t="s">
        <v>56</v>
      </c>
      <c r="H79" s="241"/>
      <c r="I79" s="4" t="s">
        <v>37</v>
      </c>
      <c r="J79" s="1667">
        <f>L79+M79+N79+O79+P79+Q79+R79+S79</f>
        <v>0</v>
      </c>
      <c r="K79" s="1495">
        <f>J79*36</f>
        <v>0</v>
      </c>
      <c r="L79" s="1490"/>
      <c r="M79" s="1490"/>
      <c r="N79" s="1490"/>
      <c r="O79" s="1490"/>
      <c r="P79" s="1490"/>
      <c r="Q79" s="1490"/>
      <c r="R79" s="1490"/>
      <c r="S79" s="1487"/>
      <c r="T79" s="1478"/>
      <c r="U79" s="1475"/>
      <c r="V79" s="1475"/>
      <c r="W79" s="1484"/>
      <c r="X79" s="155">
        <f>Y79+Y79*0.1</f>
        <v>0</v>
      </c>
      <c r="Y79" s="31">
        <f>SUM(Z79:AB79)</f>
        <v>0</v>
      </c>
      <c r="Z79" s="31">
        <f>AD79+AG79+AJ79+AM79+AP79+AS79+AV79+AY79+BB79+BE79+BH79+BK79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42">
        <f>K79-X79</f>
        <v>0</v>
      </c>
      <c r="AD79" s="63"/>
      <c r="AE79" s="63"/>
      <c r="AF79" s="63"/>
      <c r="AG79" s="64"/>
      <c r="AH79" s="64"/>
      <c r="AI79" s="64"/>
      <c r="AJ79" s="63"/>
      <c r="AK79" s="63"/>
      <c r="AL79" s="63"/>
      <c r="AM79" s="64"/>
      <c r="AN79" s="64"/>
      <c r="AO79" s="64"/>
      <c r="AP79" s="63"/>
      <c r="AQ79" s="63"/>
      <c r="AR79" s="63"/>
      <c r="AS79" s="64"/>
      <c r="AT79" s="64"/>
      <c r="AU79" s="64"/>
      <c r="AV79" s="63"/>
      <c r="AW79" s="63"/>
      <c r="AX79" s="63"/>
      <c r="AY79" s="64"/>
      <c r="AZ79" s="64"/>
      <c r="BA79" s="64"/>
      <c r="BB79" s="69"/>
      <c r="BC79" s="69"/>
      <c r="BD79" s="69"/>
      <c r="BE79" s="64"/>
      <c r="BF79" s="64"/>
      <c r="BG79" s="64"/>
      <c r="BH79" s="69"/>
      <c r="BI79" s="69"/>
      <c r="BJ79" s="69"/>
      <c r="BK79" s="64"/>
      <c r="BL79" s="64"/>
      <c r="BM79" s="64"/>
      <c r="BN79" s="114"/>
      <c r="BO79" s="34" t="e">
        <f>Y79/K79*100</f>
        <v>#DIV/0!</v>
      </c>
    </row>
    <row r="80" spans="1:67" ht="15.75" x14ac:dyDescent="0.25">
      <c r="A80" s="1491"/>
      <c r="B80" s="1545"/>
      <c r="C80" s="1537"/>
      <c r="D80" s="1537"/>
      <c r="E80" s="1537"/>
      <c r="F80" s="1537"/>
      <c r="G80" s="1537"/>
      <c r="H80" s="242"/>
      <c r="I80" s="4" t="s">
        <v>37</v>
      </c>
      <c r="J80" s="1668"/>
      <c r="K80" s="1496"/>
      <c r="L80" s="1491"/>
      <c r="M80" s="1491"/>
      <c r="N80" s="1491"/>
      <c r="O80" s="1491"/>
      <c r="P80" s="1491"/>
      <c r="Q80" s="1491"/>
      <c r="R80" s="1491"/>
      <c r="S80" s="1488"/>
      <c r="T80" s="1479"/>
      <c r="U80" s="1476"/>
      <c r="V80" s="1476"/>
      <c r="W80" s="1485"/>
      <c r="X80" s="155"/>
      <c r="Y80" s="31"/>
      <c r="Z80" s="31"/>
      <c r="AA80" s="31"/>
      <c r="AB80" s="31"/>
      <c r="AC80" s="42"/>
      <c r="AD80" s="63"/>
      <c r="AE80" s="63"/>
      <c r="AF80" s="63"/>
      <c r="AG80" s="64"/>
      <c r="AH80" s="64"/>
      <c r="AI80" s="64"/>
      <c r="AJ80" s="63"/>
      <c r="AK80" s="63"/>
      <c r="AL80" s="63"/>
      <c r="AM80" s="64"/>
      <c r="AN80" s="64"/>
      <c r="AO80" s="64"/>
      <c r="AP80" s="63"/>
      <c r="AQ80" s="63"/>
      <c r="AR80" s="63"/>
      <c r="AS80" s="64"/>
      <c r="AT80" s="64"/>
      <c r="AU80" s="64"/>
      <c r="AV80" s="63"/>
      <c r="AW80" s="63"/>
      <c r="AX80" s="63"/>
      <c r="AY80" s="64"/>
      <c r="AZ80" s="64"/>
      <c r="BA80" s="64"/>
      <c r="BB80" s="69"/>
      <c r="BC80" s="69"/>
      <c r="BD80" s="69"/>
      <c r="BE80" s="64"/>
      <c r="BF80" s="64"/>
      <c r="BG80" s="64"/>
      <c r="BH80" s="69"/>
      <c r="BI80" s="69"/>
      <c r="BJ80" s="69"/>
      <c r="BK80" s="64"/>
      <c r="BL80" s="64"/>
      <c r="BM80" s="64"/>
      <c r="BN80" s="114"/>
      <c r="BO80" s="34"/>
    </row>
    <row r="81" spans="1:67" ht="15.75" x14ac:dyDescent="0.25">
      <c r="A81" s="1492"/>
      <c r="B81" s="1546"/>
      <c r="C81" s="1443"/>
      <c r="D81" s="1443"/>
      <c r="E81" s="1443"/>
      <c r="F81" s="1443"/>
      <c r="G81" s="1443"/>
      <c r="H81" s="243"/>
      <c r="I81" s="4" t="s">
        <v>37</v>
      </c>
      <c r="J81" s="1669"/>
      <c r="K81" s="1497"/>
      <c r="L81" s="1492"/>
      <c r="M81" s="1492"/>
      <c r="N81" s="1492"/>
      <c r="O81" s="1492"/>
      <c r="P81" s="1492"/>
      <c r="Q81" s="1492"/>
      <c r="R81" s="1492"/>
      <c r="S81" s="1489"/>
      <c r="T81" s="1480"/>
      <c r="U81" s="1477"/>
      <c r="V81" s="1477"/>
      <c r="W81" s="1486"/>
      <c r="X81" s="155"/>
      <c r="Y81" s="31"/>
      <c r="Z81" s="31"/>
      <c r="AA81" s="31"/>
      <c r="AB81" s="31"/>
      <c r="AC81" s="42"/>
      <c r="AD81" s="63"/>
      <c r="AE81" s="63"/>
      <c r="AF81" s="63"/>
      <c r="AG81" s="64"/>
      <c r="AH81" s="64"/>
      <c r="AI81" s="64"/>
      <c r="AJ81" s="63"/>
      <c r="AK81" s="63"/>
      <c r="AL81" s="63"/>
      <c r="AM81" s="64"/>
      <c r="AN81" s="64"/>
      <c r="AO81" s="64"/>
      <c r="AP81" s="63"/>
      <c r="AQ81" s="63"/>
      <c r="AR81" s="63"/>
      <c r="AS81" s="64"/>
      <c r="AT81" s="64"/>
      <c r="AU81" s="64"/>
      <c r="AV81" s="63"/>
      <c r="AW81" s="63"/>
      <c r="AX81" s="63"/>
      <c r="AY81" s="64"/>
      <c r="AZ81" s="64"/>
      <c r="BA81" s="64"/>
      <c r="BB81" s="69"/>
      <c r="BC81" s="69"/>
      <c r="BD81" s="69"/>
      <c r="BE81" s="64"/>
      <c r="BF81" s="64"/>
      <c r="BG81" s="64"/>
      <c r="BH81" s="69"/>
      <c r="BI81" s="69"/>
      <c r="BJ81" s="69"/>
      <c r="BK81" s="64"/>
      <c r="BL81" s="64"/>
      <c r="BM81" s="64"/>
      <c r="BN81" s="114"/>
      <c r="BO81" s="34"/>
    </row>
    <row r="82" spans="1:67" ht="15.75" x14ac:dyDescent="0.25">
      <c r="A82" s="1490">
        <v>25</v>
      </c>
      <c r="B82" s="1544" t="s">
        <v>76</v>
      </c>
      <c r="C82" s="1442"/>
      <c r="D82" s="1442"/>
      <c r="E82" s="1442"/>
      <c r="F82" s="1442" t="s">
        <v>136</v>
      </c>
      <c r="G82" s="1442" t="s">
        <v>60</v>
      </c>
      <c r="H82" s="241"/>
      <c r="I82" s="4" t="s">
        <v>37</v>
      </c>
      <c r="J82" s="1667">
        <f>L82+M82+N82+O82+P82+Q82+R82+S82</f>
        <v>0</v>
      </c>
      <c r="K82" s="1495">
        <f>J82*36</f>
        <v>0</v>
      </c>
      <c r="L82" s="1490"/>
      <c r="M82" s="1490"/>
      <c r="N82" s="1490"/>
      <c r="O82" s="1490"/>
      <c r="P82" s="1490"/>
      <c r="Q82" s="1490"/>
      <c r="R82" s="1490"/>
      <c r="S82" s="1487"/>
      <c r="T82" s="1478"/>
      <c r="U82" s="1475"/>
      <c r="V82" s="1475"/>
      <c r="W82" s="1484"/>
      <c r="X82" s="155">
        <f>Y82+Y82*0.1</f>
        <v>0</v>
      </c>
      <c r="Y82" s="31">
        <f>SUM(Z82:AB82)</f>
        <v>0</v>
      </c>
      <c r="Z82" s="31">
        <f>AD82+AG82+AJ82+AM82+AP82+AS82+AV82+AY82+BB82+BE82+BH82+BK82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42">
        <f>K82-X82</f>
        <v>0</v>
      </c>
      <c r="AD82" s="63"/>
      <c r="AE82" s="63"/>
      <c r="AF82" s="63"/>
      <c r="AG82" s="64"/>
      <c r="AH82" s="64"/>
      <c r="AI82" s="64"/>
      <c r="AJ82" s="63"/>
      <c r="AK82" s="63"/>
      <c r="AL82" s="63"/>
      <c r="AM82" s="64"/>
      <c r="AN82" s="64"/>
      <c r="AO82" s="64"/>
      <c r="AP82" s="63"/>
      <c r="AQ82" s="63"/>
      <c r="AR82" s="63"/>
      <c r="AS82" s="64"/>
      <c r="AT82" s="64"/>
      <c r="AU82" s="64"/>
      <c r="AV82" s="63"/>
      <c r="AW82" s="63"/>
      <c r="AX82" s="63"/>
      <c r="AY82" s="64"/>
      <c r="AZ82" s="64"/>
      <c r="BA82" s="64"/>
      <c r="BB82" s="69"/>
      <c r="BC82" s="69"/>
      <c r="BD82" s="69"/>
      <c r="BE82" s="64"/>
      <c r="BF82" s="64"/>
      <c r="BG82" s="64"/>
      <c r="BH82" s="69"/>
      <c r="BI82" s="69"/>
      <c r="BJ82" s="69"/>
      <c r="BK82" s="64"/>
      <c r="BL82" s="64"/>
      <c r="BM82" s="64"/>
      <c r="BN82" s="114"/>
      <c r="BO82" s="34" t="e">
        <f>Y82/K82*100</f>
        <v>#DIV/0!</v>
      </c>
    </row>
    <row r="83" spans="1:67" ht="15.75" x14ac:dyDescent="0.25">
      <c r="A83" s="1491"/>
      <c r="B83" s="1545"/>
      <c r="C83" s="1537"/>
      <c r="D83" s="1537"/>
      <c r="E83" s="1537"/>
      <c r="F83" s="1537"/>
      <c r="G83" s="1537"/>
      <c r="H83" s="242"/>
      <c r="I83" s="4" t="s">
        <v>37</v>
      </c>
      <c r="J83" s="1668"/>
      <c r="K83" s="1496"/>
      <c r="L83" s="1491"/>
      <c r="M83" s="1491"/>
      <c r="N83" s="1491"/>
      <c r="O83" s="1491"/>
      <c r="P83" s="1491"/>
      <c r="Q83" s="1491"/>
      <c r="R83" s="1491"/>
      <c r="S83" s="1488"/>
      <c r="T83" s="1479"/>
      <c r="U83" s="1476"/>
      <c r="V83" s="1476"/>
      <c r="W83" s="1485"/>
      <c r="X83" s="155"/>
      <c r="Y83" s="31"/>
      <c r="Z83" s="31"/>
      <c r="AA83" s="31"/>
      <c r="AB83" s="31"/>
      <c r="AC83" s="42"/>
      <c r="AD83" s="63"/>
      <c r="AE83" s="63"/>
      <c r="AF83" s="63"/>
      <c r="AG83" s="64"/>
      <c r="AH83" s="64"/>
      <c r="AI83" s="64"/>
      <c r="AJ83" s="63"/>
      <c r="AK83" s="63"/>
      <c r="AL83" s="63"/>
      <c r="AM83" s="64"/>
      <c r="AN83" s="64"/>
      <c r="AO83" s="64"/>
      <c r="AP83" s="63"/>
      <c r="AQ83" s="63"/>
      <c r="AR83" s="63"/>
      <c r="AS83" s="64"/>
      <c r="AT83" s="64"/>
      <c r="AU83" s="64"/>
      <c r="AV83" s="63"/>
      <c r="AW83" s="63"/>
      <c r="AX83" s="63"/>
      <c r="AY83" s="64"/>
      <c r="AZ83" s="64"/>
      <c r="BA83" s="64"/>
      <c r="BB83" s="69"/>
      <c r="BC83" s="69"/>
      <c r="BD83" s="69"/>
      <c r="BE83" s="64"/>
      <c r="BF83" s="64"/>
      <c r="BG83" s="64"/>
      <c r="BH83" s="69"/>
      <c r="BI83" s="69"/>
      <c r="BJ83" s="69"/>
      <c r="BK83" s="64"/>
      <c r="BL83" s="64"/>
      <c r="BM83" s="64"/>
      <c r="BN83" s="114"/>
      <c r="BO83" s="34"/>
    </row>
    <row r="84" spans="1:67" ht="15.75" x14ac:dyDescent="0.25">
      <c r="A84" s="1491"/>
      <c r="B84" s="1545"/>
      <c r="C84" s="1537"/>
      <c r="D84" s="1537"/>
      <c r="E84" s="1537"/>
      <c r="F84" s="1537"/>
      <c r="G84" s="1537"/>
      <c r="H84" s="242"/>
      <c r="I84" s="4" t="s">
        <v>37</v>
      </c>
      <c r="J84" s="1668"/>
      <c r="K84" s="1496"/>
      <c r="L84" s="1491"/>
      <c r="M84" s="1491"/>
      <c r="N84" s="1491"/>
      <c r="O84" s="1491"/>
      <c r="P84" s="1491"/>
      <c r="Q84" s="1491"/>
      <c r="R84" s="1491"/>
      <c r="S84" s="1488"/>
      <c r="T84" s="1479"/>
      <c r="U84" s="1476"/>
      <c r="V84" s="1476"/>
      <c r="W84" s="1485"/>
      <c r="X84" s="155">
        <f t="shared" ref="X84:X91" si="11">Y84+Y84*0.1</f>
        <v>0</v>
      </c>
      <c r="Y84" s="31">
        <f t="shared" ref="Y84:Y91" si="12">SUM(Z84:AB84)</f>
        <v>0</v>
      </c>
      <c r="Z84" s="31">
        <f t="shared" ref="Z84:AB91" si="13">AD84+AG84+AJ84+AM84+AP84+AS84+AV84+AY84+BB84+BE84+BH84+BK84</f>
        <v>0</v>
      </c>
      <c r="AA84" s="31">
        <f t="shared" si="13"/>
        <v>0</v>
      </c>
      <c r="AB84" s="31">
        <f t="shared" si="13"/>
        <v>0</v>
      </c>
      <c r="AC84" s="42">
        <f t="shared" ref="AC84:AC91" si="14">K84-X84</f>
        <v>0</v>
      </c>
      <c r="AD84" s="63"/>
      <c r="AE84" s="63"/>
      <c r="AF84" s="63"/>
      <c r="AG84" s="64"/>
      <c r="AH84" s="64"/>
      <c r="AI84" s="64"/>
      <c r="AJ84" s="63"/>
      <c r="AK84" s="63"/>
      <c r="AL84" s="63"/>
      <c r="AM84" s="64"/>
      <c r="AN84" s="64"/>
      <c r="AO84" s="64"/>
      <c r="AP84" s="63"/>
      <c r="AQ84" s="63"/>
      <c r="AR84" s="63"/>
      <c r="AS84" s="64"/>
      <c r="AT84" s="64"/>
      <c r="AU84" s="64"/>
      <c r="AV84" s="63"/>
      <c r="AW84" s="63"/>
      <c r="AX84" s="63"/>
      <c r="AY84" s="64"/>
      <c r="AZ84" s="64"/>
      <c r="BA84" s="64"/>
      <c r="BB84" s="69"/>
      <c r="BC84" s="69"/>
      <c r="BD84" s="69"/>
      <c r="BE84" s="64"/>
      <c r="BF84" s="64"/>
      <c r="BG84" s="64"/>
      <c r="BH84" s="69"/>
      <c r="BI84" s="69"/>
      <c r="BJ84" s="69"/>
      <c r="BK84" s="64"/>
      <c r="BL84" s="64"/>
      <c r="BM84" s="64"/>
      <c r="BN84" s="114"/>
      <c r="BO84" s="34" t="e">
        <f t="shared" ref="BO84:BO91" si="15">Y84/K84*100</f>
        <v>#DIV/0!</v>
      </c>
    </row>
    <row r="85" spans="1:67" ht="15.75" x14ac:dyDescent="0.25">
      <c r="A85" s="1491"/>
      <c r="B85" s="1545"/>
      <c r="C85" s="1537"/>
      <c r="D85" s="1537"/>
      <c r="E85" s="1537"/>
      <c r="F85" s="1537"/>
      <c r="G85" s="1537"/>
      <c r="H85" s="242"/>
      <c r="I85" s="4" t="s">
        <v>37</v>
      </c>
      <c r="J85" s="1668"/>
      <c r="K85" s="1496"/>
      <c r="L85" s="1491"/>
      <c r="M85" s="1491"/>
      <c r="N85" s="1491"/>
      <c r="O85" s="1491"/>
      <c r="P85" s="1491"/>
      <c r="Q85" s="1491"/>
      <c r="R85" s="1491"/>
      <c r="S85" s="1488"/>
      <c r="T85" s="1479"/>
      <c r="U85" s="1476"/>
      <c r="V85" s="1476"/>
      <c r="W85" s="1485"/>
      <c r="X85" s="155">
        <f t="shared" si="11"/>
        <v>0</v>
      </c>
      <c r="Y85" s="31">
        <f t="shared" si="12"/>
        <v>0</v>
      </c>
      <c r="Z85" s="31">
        <f t="shared" si="13"/>
        <v>0</v>
      </c>
      <c r="AA85" s="31">
        <f t="shared" si="13"/>
        <v>0</v>
      </c>
      <c r="AB85" s="31">
        <f t="shared" si="13"/>
        <v>0</v>
      </c>
      <c r="AC85" s="42">
        <f t="shared" si="14"/>
        <v>0</v>
      </c>
      <c r="AD85" s="63"/>
      <c r="AE85" s="63"/>
      <c r="AF85" s="63"/>
      <c r="AG85" s="64"/>
      <c r="AH85" s="64"/>
      <c r="AI85" s="64"/>
      <c r="AJ85" s="63"/>
      <c r="AK85" s="63"/>
      <c r="AL85" s="63"/>
      <c r="AM85" s="64"/>
      <c r="AN85" s="64"/>
      <c r="AO85" s="64"/>
      <c r="AP85" s="63"/>
      <c r="AQ85" s="63"/>
      <c r="AR85" s="63"/>
      <c r="AS85" s="64"/>
      <c r="AT85" s="64"/>
      <c r="AU85" s="64"/>
      <c r="AV85" s="63"/>
      <c r="AW85" s="63"/>
      <c r="AX85" s="63"/>
      <c r="AY85" s="64"/>
      <c r="AZ85" s="64"/>
      <c r="BA85" s="64"/>
      <c r="BB85" s="69"/>
      <c r="BC85" s="69"/>
      <c r="BD85" s="69"/>
      <c r="BE85" s="64"/>
      <c r="BF85" s="64"/>
      <c r="BG85" s="64"/>
      <c r="BH85" s="69"/>
      <c r="BI85" s="69"/>
      <c r="BJ85" s="69"/>
      <c r="BK85" s="64"/>
      <c r="BL85" s="64"/>
      <c r="BM85" s="64"/>
      <c r="BN85" s="114"/>
      <c r="BO85" s="34" t="e">
        <f t="shared" si="15"/>
        <v>#DIV/0!</v>
      </c>
    </row>
    <row r="86" spans="1:67" ht="15.75" x14ac:dyDescent="0.25">
      <c r="A86" s="1492"/>
      <c r="B86" s="1546"/>
      <c r="C86" s="1443"/>
      <c r="D86" s="1443"/>
      <c r="E86" s="1443"/>
      <c r="F86" s="1443"/>
      <c r="G86" s="1443"/>
      <c r="H86" s="243"/>
      <c r="I86" s="4" t="s">
        <v>37</v>
      </c>
      <c r="J86" s="1669"/>
      <c r="K86" s="1497"/>
      <c r="L86" s="1492"/>
      <c r="M86" s="1492"/>
      <c r="N86" s="1492"/>
      <c r="O86" s="1492"/>
      <c r="P86" s="1492"/>
      <c r="Q86" s="1492"/>
      <c r="R86" s="1492"/>
      <c r="S86" s="1489"/>
      <c r="T86" s="1480"/>
      <c r="U86" s="1477"/>
      <c r="V86" s="1477"/>
      <c r="W86" s="1486"/>
      <c r="X86" s="155">
        <f t="shared" si="11"/>
        <v>0</v>
      </c>
      <c r="Y86" s="31">
        <f t="shared" si="12"/>
        <v>0</v>
      </c>
      <c r="Z86" s="31">
        <f t="shared" si="13"/>
        <v>0</v>
      </c>
      <c r="AA86" s="31">
        <f t="shared" si="13"/>
        <v>0</v>
      </c>
      <c r="AB86" s="31">
        <f t="shared" si="13"/>
        <v>0</v>
      </c>
      <c r="AC86" s="42">
        <f t="shared" si="14"/>
        <v>0</v>
      </c>
      <c r="AD86" s="63"/>
      <c r="AE86" s="63"/>
      <c r="AF86" s="63"/>
      <c r="AG86" s="64"/>
      <c r="AH86" s="64"/>
      <c r="AI86" s="64"/>
      <c r="AJ86" s="63"/>
      <c r="AK86" s="63"/>
      <c r="AL86" s="63"/>
      <c r="AM86" s="64"/>
      <c r="AN86" s="64"/>
      <c r="AO86" s="64"/>
      <c r="AP86" s="63"/>
      <c r="AQ86" s="63"/>
      <c r="AR86" s="63"/>
      <c r="AS86" s="64"/>
      <c r="AT86" s="64"/>
      <c r="AU86" s="64"/>
      <c r="AV86" s="63"/>
      <c r="AW86" s="63"/>
      <c r="AX86" s="63"/>
      <c r="AY86" s="64"/>
      <c r="AZ86" s="64"/>
      <c r="BA86" s="64"/>
      <c r="BB86" s="69"/>
      <c r="BC86" s="69"/>
      <c r="BD86" s="69"/>
      <c r="BE86" s="64"/>
      <c r="BF86" s="64"/>
      <c r="BG86" s="64"/>
      <c r="BH86" s="69"/>
      <c r="BI86" s="69"/>
      <c r="BJ86" s="69"/>
      <c r="BK86" s="64"/>
      <c r="BL86" s="64"/>
      <c r="BM86" s="64"/>
      <c r="BN86" s="114"/>
      <c r="BO86" s="34" t="e">
        <f t="shared" si="15"/>
        <v>#DIV/0!</v>
      </c>
    </row>
    <row r="87" spans="1:67" ht="15.75" hidden="1" customHeight="1" x14ac:dyDescent="0.25">
      <c r="A87" s="68"/>
      <c r="B87" s="68"/>
      <c r="C87" s="14"/>
      <c r="D87" s="14"/>
      <c r="E87" s="14"/>
      <c r="F87" s="192" t="s">
        <v>136</v>
      </c>
      <c r="G87" s="14"/>
      <c r="H87" s="249"/>
      <c r="I87" s="4" t="s">
        <v>37</v>
      </c>
      <c r="J87" s="28">
        <f>L87+M87+N87+O87+P87+Q87+R87+S87</f>
        <v>0</v>
      </c>
      <c r="K87" s="41">
        <f t="shared" ref="K87:K97" si="16">J87*36</f>
        <v>0</v>
      </c>
      <c r="L87" s="29"/>
      <c r="M87" s="29"/>
      <c r="N87" s="29"/>
      <c r="O87" s="29"/>
      <c r="P87" s="68"/>
      <c r="Q87" s="68"/>
      <c r="R87" s="68"/>
      <c r="S87" s="144"/>
      <c r="T87" s="67"/>
      <c r="U87" s="66"/>
      <c r="V87" s="66"/>
      <c r="W87" s="65"/>
      <c r="X87" s="155">
        <f t="shared" si="11"/>
        <v>0</v>
      </c>
      <c r="Y87" s="31">
        <f t="shared" si="12"/>
        <v>0</v>
      </c>
      <c r="Z87" s="31">
        <f t="shared" si="13"/>
        <v>0</v>
      </c>
      <c r="AA87" s="31">
        <f t="shared" si="13"/>
        <v>0</v>
      </c>
      <c r="AB87" s="31">
        <f t="shared" si="13"/>
        <v>0</v>
      </c>
      <c r="AC87" s="42">
        <f t="shared" si="14"/>
        <v>0</v>
      </c>
      <c r="AD87" s="63"/>
      <c r="AE87" s="63"/>
      <c r="AF87" s="63"/>
      <c r="AG87" s="64"/>
      <c r="AH87" s="64"/>
      <c r="AI87" s="64"/>
      <c r="AJ87" s="63"/>
      <c r="AK87" s="63"/>
      <c r="AL87" s="63"/>
      <c r="AM87" s="64"/>
      <c r="AN87" s="64"/>
      <c r="AO87" s="64"/>
      <c r="AP87" s="63"/>
      <c r="AQ87" s="63"/>
      <c r="AR87" s="63"/>
      <c r="AS87" s="64"/>
      <c r="AT87" s="64"/>
      <c r="AU87" s="64"/>
      <c r="AV87" s="63"/>
      <c r="AW87" s="63"/>
      <c r="AX87" s="63"/>
      <c r="AY87" s="64"/>
      <c r="AZ87" s="64"/>
      <c r="BA87" s="64"/>
      <c r="BB87" s="69"/>
      <c r="BC87" s="69"/>
      <c r="BD87" s="69"/>
      <c r="BE87" s="64"/>
      <c r="BF87" s="64"/>
      <c r="BG87" s="64"/>
      <c r="BH87" s="69"/>
      <c r="BI87" s="69"/>
      <c r="BJ87" s="69"/>
      <c r="BK87" s="64"/>
      <c r="BL87" s="64"/>
      <c r="BM87" s="64"/>
      <c r="BN87" s="114"/>
      <c r="BO87" s="34" t="e">
        <f t="shared" si="15"/>
        <v>#DIV/0!</v>
      </c>
    </row>
    <row r="88" spans="1:67" ht="15.75" hidden="1" customHeight="1" x14ac:dyDescent="0.25">
      <c r="A88" s="68"/>
      <c r="B88" s="68"/>
      <c r="C88" s="14"/>
      <c r="D88" s="14"/>
      <c r="E88" s="14"/>
      <c r="F88" s="192" t="s">
        <v>136</v>
      </c>
      <c r="G88" s="14"/>
      <c r="H88" s="249"/>
      <c r="I88" s="4" t="s">
        <v>37</v>
      </c>
      <c r="J88" s="28">
        <f>L88+M88+N88+O88+P88+Q88+R88+S88</f>
        <v>0</v>
      </c>
      <c r="K88" s="41">
        <f t="shared" si="16"/>
        <v>0</v>
      </c>
      <c r="L88" s="68"/>
      <c r="M88" s="68"/>
      <c r="N88" s="68"/>
      <c r="O88" s="68"/>
      <c r="P88" s="68"/>
      <c r="Q88" s="68"/>
      <c r="R88" s="68"/>
      <c r="S88" s="144"/>
      <c r="T88" s="67"/>
      <c r="U88" s="66"/>
      <c r="V88" s="66"/>
      <c r="W88" s="65"/>
      <c r="X88" s="155">
        <f t="shared" si="11"/>
        <v>0</v>
      </c>
      <c r="Y88" s="31">
        <f t="shared" si="12"/>
        <v>0</v>
      </c>
      <c r="Z88" s="31">
        <f t="shared" si="13"/>
        <v>0</v>
      </c>
      <c r="AA88" s="31">
        <f t="shared" si="13"/>
        <v>0</v>
      </c>
      <c r="AB88" s="31">
        <f t="shared" si="13"/>
        <v>0</v>
      </c>
      <c r="AC88" s="42">
        <f t="shared" si="14"/>
        <v>0</v>
      </c>
      <c r="AD88" s="63"/>
      <c r="AE88" s="63"/>
      <c r="AF88" s="63"/>
      <c r="AG88" s="64"/>
      <c r="AH88" s="64"/>
      <c r="AI88" s="64"/>
      <c r="AJ88" s="63"/>
      <c r="AK88" s="63"/>
      <c r="AL88" s="63"/>
      <c r="AM88" s="64"/>
      <c r="AN88" s="64"/>
      <c r="AO88" s="64"/>
      <c r="AP88" s="63"/>
      <c r="AQ88" s="63"/>
      <c r="AR88" s="63"/>
      <c r="AS88" s="64"/>
      <c r="AT88" s="64"/>
      <c r="AU88" s="64"/>
      <c r="AV88" s="63"/>
      <c r="AW88" s="63"/>
      <c r="AX88" s="63"/>
      <c r="AY88" s="64"/>
      <c r="AZ88" s="64"/>
      <c r="BA88" s="64"/>
      <c r="BB88" s="69"/>
      <c r="BC88" s="69"/>
      <c r="BD88" s="69"/>
      <c r="BE88" s="64"/>
      <c r="BF88" s="64"/>
      <c r="BG88" s="64"/>
      <c r="BH88" s="69"/>
      <c r="BI88" s="69"/>
      <c r="BJ88" s="69"/>
      <c r="BK88" s="64"/>
      <c r="BL88" s="64"/>
      <c r="BM88" s="64"/>
      <c r="BN88" s="114"/>
      <c r="BO88" s="34" t="e">
        <f t="shared" si="15"/>
        <v>#DIV/0!</v>
      </c>
    </row>
    <row r="89" spans="1:67" ht="15.75" hidden="1" customHeight="1" x14ac:dyDescent="0.25">
      <c r="A89" s="68"/>
      <c r="B89" s="68"/>
      <c r="C89" s="14"/>
      <c r="D89" s="14"/>
      <c r="E89" s="14"/>
      <c r="F89" s="192" t="s">
        <v>136</v>
      </c>
      <c r="G89" s="14"/>
      <c r="H89" s="249"/>
      <c r="I89" s="4" t="s">
        <v>37</v>
      </c>
      <c r="J89" s="28">
        <f>L89+M89+N89+O89+P89+Q89+R89+S89</f>
        <v>0</v>
      </c>
      <c r="K89" s="41">
        <f>J89*36</f>
        <v>0</v>
      </c>
      <c r="L89" s="68"/>
      <c r="M89" s="68"/>
      <c r="N89" s="68"/>
      <c r="O89" s="68"/>
      <c r="P89" s="68"/>
      <c r="Q89" s="68"/>
      <c r="R89" s="68"/>
      <c r="S89" s="144"/>
      <c r="T89" s="67"/>
      <c r="U89" s="66"/>
      <c r="V89" s="66"/>
      <c r="W89" s="65"/>
      <c r="X89" s="155">
        <f t="shared" si="11"/>
        <v>0</v>
      </c>
      <c r="Y89" s="31">
        <f t="shared" si="12"/>
        <v>0</v>
      </c>
      <c r="Z89" s="31">
        <f t="shared" si="13"/>
        <v>0</v>
      </c>
      <c r="AA89" s="31">
        <f t="shared" si="13"/>
        <v>0</v>
      </c>
      <c r="AB89" s="31">
        <f t="shared" si="13"/>
        <v>0</v>
      </c>
      <c r="AC89" s="42">
        <f t="shared" si="14"/>
        <v>0</v>
      </c>
      <c r="AD89" s="63"/>
      <c r="AE89" s="63"/>
      <c r="AF89" s="63"/>
      <c r="AG89" s="64"/>
      <c r="AH89" s="64"/>
      <c r="AI89" s="64"/>
      <c r="AJ89" s="63"/>
      <c r="AK89" s="63"/>
      <c r="AL89" s="63"/>
      <c r="AM89" s="64"/>
      <c r="AN89" s="64"/>
      <c r="AO89" s="64"/>
      <c r="AP89" s="63"/>
      <c r="AQ89" s="63"/>
      <c r="AR89" s="63"/>
      <c r="AS89" s="64"/>
      <c r="AT89" s="64"/>
      <c r="AU89" s="64"/>
      <c r="AV89" s="63"/>
      <c r="AW89" s="63"/>
      <c r="AX89" s="63"/>
      <c r="AY89" s="64"/>
      <c r="AZ89" s="64"/>
      <c r="BA89" s="64"/>
      <c r="BB89" s="69"/>
      <c r="BC89" s="69"/>
      <c r="BD89" s="69"/>
      <c r="BE89" s="64"/>
      <c r="BF89" s="64"/>
      <c r="BG89" s="64"/>
      <c r="BH89" s="69"/>
      <c r="BI89" s="69"/>
      <c r="BJ89" s="69"/>
      <c r="BK89" s="64"/>
      <c r="BL89" s="64"/>
      <c r="BM89" s="64"/>
      <c r="BN89" s="114"/>
      <c r="BO89" s="34" t="e">
        <f t="shared" si="15"/>
        <v>#DIV/0!</v>
      </c>
    </row>
    <row r="90" spans="1:67" ht="15.75" hidden="1" customHeight="1" x14ac:dyDescent="0.25">
      <c r="A90" s="68"/>
      <c r="B90" s="68"/>
      <c r="C90" s="14"/>
      <c r="D90" s="14"/>
      <c r="E90" s="14"/>
      <c r="F90" s="192" t="s">
        <v>136</v>
      </c>
      <c r="G90" s="14"/>
      <c r="H90" s="249"/>
      <c r="I90" s="4" t="s">
        <v>37</v>
      </c>
      <c r="J90" s="28">
        <f>L90+M90+N90+O90+P90+Q90+R90+S90</f>
        <v>0</v>
      </c>
      <c r="K90" s="41">
        <f t="shared" si="16"/>
        <v>0</v>
      </c>
      <c r="L90" s="29"/>
      <c r="M90" s="29"/>
      <c r="N90" s="29"/>
      <c r="O90" s="29"/>
      <c r="P90" s="68"/>
      <c r="Q90" s="68"/>
      <c r="R90" s="68"/>
      <c r="S90" s="144"/>
      <c r="T90" s="67"/>
      <c r="U90" s="66"/>
      <c r="V90" s="66"/>
      <c r="W90" s="65"/>
      <c r="X90" s="155">
        <f t="shared" si="11"/>
        <v>0</v>
      </c>
      <c r="Y90" s="31">
        <f t="shared" si="12"/>
        <v>0</v>
      </c>
      <c r="Z90" s="31">
        <f t="shared" si="13"/>
        <v>0</v>
      </c>
      <c r="AA90" s="31">
        <f t="shared" si="13"/>
        <v>0</v>
      </c>
      <c r="AB90" s="31">
        <f t="shared" si="13"/>
        <v>0</v>
      </c>
      <c r="AC90" s="42">
        <f t="shared" si="14"/>
        <v>0</v>
      </c>
      <c r="AD90" s="63"/>
      <c r="AE90" s="63"/>
      <c r="AF90" s="63"/>
      <c r="AG90" s="64"/>
      <c r="AH90" s="64"/>
      <c r="AI90" s="64"/>
      <c r="AJ90" s="63"/>
      <c r="AK90" s="63"/>
      <c r="AL90" s="63"/>
      <c r="AM90" s="64"/>
      <c r="AN90" s="64"/>
      <c r="AO90" s="64"/>
      <c r="AP90" s="63"/>
      <c r="AQ90" s="63"/>
      <c r="AR90" s="63"/>
      <c r="AS90" s="64"/>
      <c r="AT90" s="64"/>
      <c r="AU90" s="64"/>
      <c r="AV90" s="63"/>
      <c r="AW90" s="63"/>
      <c r="AX90" s="63"/>
      <c r="AY90" s="64"/>
      <c r="AZ90" s="64"/>
      <c r="BA90" s="64"/>
      <c r="BB90" s="69"/>
      <c r="BC90" s="69"/>
      <c r="BD90" s="69"/>
      <c r="BE90" s="64"/>
      <c r="BF90" s="64"/>
      <c r="BG90" s="64"/>
      <c r="BH90" s="69"/>
      <c r="BI90" s="69"/>
      <c r="BJ90" s="69"/>
      <c r="BK90" s="64"/>
      <c r="BL90" s="64"/>
      <c r="BM90" s="64"/>
      <c r="BN90" s="114"/>
      <c r="BO90" s="34" t="e">
        <f t="shared" si="15"/>
        <v>#DIV/0!</v>
      </c>
    </row>
    <row r="91" spans="1:67" ht="15.75" hidden="1" customHeight="1" x14ac:dyDescent="0.25">
      <c r="A91" s="68"/>
      <c r="B91" s="68"/>
      <c r="C91" s="14"/>
      <c r="D91" s="14"/>
      <c r="E91" s="14"/>
      <c r="F91" s="192" t="s">
        <v>136</v>
      </c>
      <c r="G91" s="14"/>
      <c r="H91" s="249"/>
      <c r="I91" s="4" t="s">
        <v>37</v>
      </c>
      <c r="J91" s="28">
        <f>L91+M91+N91+O91+P91+Q91+R91+S91</f>
        <v>0</v>
      </c>
      <c r="K91" s="41">
        <f t="shared" si="16"/>
        <v>0</v>
      </c>
      <c r="L91" s="68"/>
      <c r="M91" s="68"/>
      <c r="N91" s="68"/>
      <c r="O91" s="68"/>
      <c r="P91" s="68"/>
      <c r="Q91" s="68"/>
      <c r="R91" s="68"/>
      <c r="S91" s="144"/>
      <c r="T91" s="67"/>
      <c r="U91" s="66"/>
      <c r="V91" s="66"/>
      <c r="W91" s="65"/>
      <c r="X91" s="155">
        <f t="shared" si="11"/>
        <v>0</v>
      </c>
      <c r="Y91" s="31">
        <f t="shared" si="12"/>
        <v>0</v>
      </c>
      <c r="Z91" s="31">
        <f t="shared" si="13"/>
        <v>0</v>
      </c>
      <c r="AA91" s="31">
        <f t="shared" si="13"/>
        <v>0</v>
      </c>
      <c r="AB91" s="31">
        <f t="shared" si="13"/>
        <v>0</v>
      </c>
      <c r="AC91" s="42">
        <f t="shared" si="14"/>
        <v>0</v>
      </c>
      <c r="AD91" s="63"/>
      <c r="AE91" s="63"/>
      <c r="AF91" s="63"/>
      <c r="AG91" s="64"/>
      <c r="AH91" s="64"/>
      <c r="AI91" s="64"/>
      <c r="AJ91" s="63"/>
      <c r="AK91" s="63"/>
      <c r="AL91" s="63"/>
      <c r="AM91" s="64"/>
      <c r="AN91" s="64"/>
      <c r="AO91" s="64"/>
      <c r="AP91" s="63"/>
      <c r="AQ91" s="63"/>
      <c r="AR91" s="63"/>
      <c r="AS91" s="64"/>
      <c r="AT91" s="64"/>
      <c r="AU91" s="64"/>
      <c r="AV91" s="63"/>
      <c r="AW91" s="63"/>
      <c r="AX91" s="63"/>
      <c r="AY91" s="64"/>
      <c r="AZ91" s="64"/>
      <c r="BA91" s="64"/>
      <c r="BB91" s="69"/>
      <c r="BC91" s="69"/>
      <c r="BD91" s="69"/>
      <c r="BE91" s="64"/>
      <c r="BF91" s="64"/>
      <c r="BG91" s="64"/>
      <c r="BH91" s="69"/>
      <c r="BI91" s="69"/>
      <c r="BJ91" s="69"/>
      <c r="BK91" s="64"/>
      <c r="BL91" s="64"/>
      <c r="BM91" s="64"/>
      <c r="BN91" s="114"/>
      <c r="BO91" s="34" t="e">
        <f t="shared" si="15"/>
        <v>#DIV/0!</v>
      </c>
    </row>
    <row r="92" spans="1:67" ht="15.75" x14ac:dyDescent="0.25">
      <c r="A92" s="75"/>
      <c r="B92" s="75"/>
      <c r="C92" s="74"/>
      <c r="D92" s="74"/>
      <c r="E92" s="74"/>
      <c r="F92" s="74" t="s">
        <v>53</v>
      </c>
      <c r="G92" s="74"/>
      <c r="H92" s="74"/>
      <c r="I92" s="72" t="s">
        <v>42</v>
      </c>
      <c r="J92" s="73">
        <f>SUM(J93:J97)</f>
        <v>0</v>
      </c>
      <c r="K92" s="115"/>
      <c r="L92" s="74"/>
      <c r="M92" s="74"/>
      <c r="N92" s="74"/>
      <c r="O92" s="74"/>
      <c r="P92" s="75"/>
      <c r="Q92" s="75"/>
      <c r="R92" s="75"/>
      <c r="S92" s="145"/>
      <c r="T92" s="76"/>
      <c r="U92" s="77"/>
      <c r="V92" s="77"/>
      <c r="W92" s="78"/>
      <c r="X92" s="156"/>
      <c r="Y92" s="79"/>
      <c r="Z92" s="79"/>
      <c r="AA92" s="79"/>
      <c r="AB92" s="79"/>
      <c r="AC92" s="11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75"/>
      <c r="BO92" s="81"/>
    </row>
    <row r="93" spans="1:67" ht="15.75" x14ac:dyDescent="0.25">
      <c r="A93" s="68">
        <v>26</v>
      </c>
      <c r="B93" s="68"/>
      <c r="C93" s="14"/>
      <c r="D93" s="14"/>
      <c r="E93" s="14"/>
      <c r="F93" s="192" t="s">
        <v>53</v>
      </c>
      <c r="G93" s="14"/>
      <c r="H93" s="249"/>
      <c r="I93" s="4" t="s">
        <v>37</v>
      </c>
      <c r="J93" s="28">
        <f>L93+M93+N93+O93+P93+Q93+R93+S93</f>
        <v>0</v>
      </c>
      <c r="K93" s="41">
        <f>J93*36</f>
        <v>0</v>
      </c>
      <c r="L93" s="29"/>
      <c r="M93" s="29"/>
      <c r="N93" s="29"/>
      <c r="O93" s="29"/>
      <c r="P93" s="68"/>
      <c r="Q93" s="68"/>
      <c r="R93" s="68"/>
      <c r="S93" s="144"/>
      <c r="T93" s="67"/>
      <c r="U93" s="66"/>
      <c r="V93" s="66"/>
      <c r="W93" s="65"/>
      <c r="X93" s="155">
        <f>Y93+Y93*0.1</f>
        <v>0</v>
      </c>
      <c r="Y93" s="31">
        <f>SUM(Z93:AB93)</f>
        <v>0</v>
      </c>
      <c r="Z93" s="31">
        <f t="shared" ref="Z93:AB97" si="17">AD93+AG93+AJ93+AM93+AP93+AS93+AV93+AY93+BB93+BE93+BH93+BK93</f>
        <v>0</v>
      </c>
      <c r="AA93" s="31">
        <f t="shared" si="17"/>
        <v>0</v>
      </c>
      <c r="AB93" s="31">
        <f t="shared" si="17"/>
        <v>0</v>
      </c>
      <c r="AC93" s="42">
        <f>K93-X93</f>
        <v>0</v>
      </c>
      <c r="AD93" s="63"/>
      <c r="AE93" s="63"/>
      <c r="AF93" s="63"/>
      <c r="AG93" s="64"/>
      <c r="AH93" s="64"/>
      <c r="AI93" s="64"/>
      <c r="AJ93" s="63"/>
      <c r="AK93" s="63"/>
      <c r="AL93" s="63"/>
      <c r="AM93" s="64"/>
      <c r="AN93" s="64"/>
      <c r="AO93" s="64"/>
      <c r="AP93" s="63"/>
      <c r="AQ93" s="63"/>
      <c r="AR93" s="63"/>
      <c r="AS93" s="64"/>
      <c r="AT93" s="64"/>
      <c r="AU93" s="64"/>
      <c r="AV93" s="63"/>
      <c r="AW93" s="63"/>
      <c r="AX93" s="63"/>
      <c r="AY93" s="64"/>
      <c r="AZ93" s="64"/>
      <c r="BA93" s="64"/>
      <c r="BB93" s="69"/>
      <c r="BC93" s="69"/>
      <c r="BD93" s="69"/>
      <c r="BE93" s="64"/>
      <c r="BF93" s="64"/>
      <c r="BG93" s="64"/>
      <c r="BH93" s="69"/>
      <c r="BI93" s="69"/>
      <c r="BJ93" s="69"/>
      <c r="BK93" s="64"/>
      <c r="BL93" s="64"/>
      <c r="BM93" s="64"/>
      <c r="BN93" s="114"/>
      <c r="BO93" s="34" t="e">
        <f>Y93/K93*100</f>
        <v>#DIV/0!</v>
      </c>
    </row>
    <row r="94" spans="1:67" ht="15.75" x14ac:dyDescent="0.25">
      <c r="A94" s="68">
        <v>27</v>
      </c>
      <c r="B94" s="68"/>
      <c r="C94" s="14"/>
      <c r="D94" s="14"/>
      <c r="E94" s="14"/>
      <c r="F94" s="192" t="s">
        <v>53</v>
      </c>
      <c r="G94" s="14"/>
      <c r="H94" s="249"/>
      <c r="I94" s="4" t="s">
        <v>37</v>
      </c>
      <c r="J94" s="28">
        <f>L94+M94+N94+O94+P94+Q94+R94+S94</f>
        <v>0</v>
      </c>
      <c r="K94" s="41">
        <f>J94*36</f>
        <v>0</v>
      </c>
      <c r="L94" s="29"/>
      <c r="M94" s="29"/>
      <c r="N94" s="29"/>
      <c r="O94" s="29"/>
      <c r="P94" s="68"/>
      <c r="Q94" s="68"/>
      <c r="R94" s="68"/>
      <c r="S94" s="144"/>
      <c r="T94" s="67"/>
      <c r="U94" s="66"/>
      <c r="V94" s="66"/>
      <c r="W94" s="65"/>
      <c r="X94" s="155">
        <f>Y94+Y94*0.1</f>
        <v>0</v>
      </c>
      <c r="Y94" s="31">
        <f>SUM(Z94:AB94)</f>
        <v>0</v>
      </c>
      <c r="Z94" s="31">
        <f t="shared" si="17"/>
        <v>0</v>
      </c>
      <c r="AA94" s="31">
        <f t="shared" si="17"/>
        <v>0</v>
      </c>
      <c r="AB94" s="31">
        <f t="shared" si="17"/>
        <v>0</v>
      </c>
      <c r="AC94" s="42">
        <f>K94-X94</f>
        <v>0</v>
      </c>
      <c r="AD94" s="63"/>
      <c r="AE94" s="63"/>
      <c r="AF94" s="63"/>
      <c r="AG94" s="64"/>
      <c r="AH94" s="64"/>
      <c r="AI94" s="64"/>
      <c r="AJ94" s="63"/>
      <c r="AK94" s="63"/>
      <c r="AL94" s="63"/>
      <c r="AM94" s="64"/>
      <c r="AN94" s="64"/>
      <c r="AO94" s="64"/>
      <c r="AP94" s="63"/>
      <c r="AQ94" s="63"/>
      <c r="AR94" s="63"/>
      <c r="AS94" s="64"/>
      <c r="AT94" s="64"/>
      <c r="AU94" s="64"/>
      <c r="AV94" s="63"/>
      <c r="AW94" s="63"/>
      <c r="AX94" s="63"/>
      <c r="AY94" s="64"/>
      <c r="AZ94" s="64"/>
      <c r="BA94" s="64"/>
      <c r="BB94" s="69"/>
      <c r="BC94" s="69"/>
      <c r="BD94" s="69"/>
      <c r="BE94" s="64"/>
      <c r="BF94" s="64"/>
      <c r="BG94" s="64"/>
      <c r="BH94" s="69"/>
      <c r="BI94" s="69"/>
      <c r="BJ94" s="69"/>
      <c r="BK94" s="64"/>
      <c r="BL94" s="64"/>
      <c r="BM94" s="64"/>
      <c r="BN94" s="114"/>
      <c r="BO94" s="34" t="e">
        <f>Y94/K94*100</f>
        <v>#DIV/0!</v>
      </c>
    </row>
    <row r="95" spans="1:67" ht="15.75" x14ac:dyDescent="0.25">
      <c r="A95" s="68">
        <v>28</v>
      </c>
      <c r="B95" s="68"/>
      <c r="C95" s="14"/>
      <c r="D95" s="14"/>
      <c r="E95" s="14"/>
      <c r="F95" s="192" t="s">
        <v>53</v>
      </c>
      <c r="G95" s="14"/>
      <c r="H95" s="249"/>
      <c r="I95" s="4" t="s">
        <v>37</v>
      </c>
      <c r="J95" s="28">
        <f>L95+M95+N95+O95+P95+Q95+R95+S95</f>
        <v>0</v>
      </c>
      <c r="K95" s="41">
        <f>J95*36</f>
        <v>0</v>
      </c>
      <c r="L95" s="29"/>
      <c r="M95" s="29"/>
      <c r="N95" s="29"/>
      <c r="O95" s="29"/>
      <c r="P95" s="68"/>
      <c r="Q95" s="68"/>
      <c r="R95" s="68"/>
      <c r="S95" s="144"/>
      <c r="T95" s="67"/>
      <c r="U95" s="66"/>
      <c r="V95" s="66"/>
      <c r="W95" s="65"/>
      <c r="X95" s="155">
        <f>Y95+Y95*0.1</f>
        <v>0</v>
      </c>
      <c r="Y95" s="31">
        <f>SUM(Z95:AB95)</f>
        <v>0</v>
      </c>
      <c r="Z95" s="31">
        <f t="shared" si="17"/>
        <v>0</v>
      </c>
      <c r="AA95" s="31">
        <f t="shared" si="17"/>
        <v>0</v>
      </c>
      <c r="AB95" s="31">
        <f t="shared" si="17"/>
        <v>0</v>
      </c>
      <c r="AC95" s="42">
        <f>K95-X95</f>
        <v>0</v>
      </c>
      <c r="AD95" s="63"/>
      <c r="AE95" s="63"/>
      <c r="AF95" s="63"/>
      <c r="AG95" s="64"/>
      <c r="AH95" s="64"/>
      <c r="AI95" s="64"/>
      <c r="AJ95" s="63"/>
      <c r="AK95" s="63"/>
      <c r="AL95" s="63"/>
      <c r="AM95" s="64"/>
      <c r="AN95" s="64"/>
      <c r="AO95" s="64"/>
      <c r="AP95" s="63"/>
      <c r="AQ95" s="63"/>
      <c r="AR95" s="63"/>
      <c r="AS95" s="64"/>
      <c r="AT95" s="64"/>
      <c r="AU95" s="64"/>
      <c r="AV95" s="63"/>
      <c r="AW95" s="63"/>
      <c r="AX95" s="63"/>
      <c r="AY95" s="64"/>
      <c r="AZ95" s="64"/>
      <c r="BA95" s="64"/>
      <c r="BB95" s="69"/>
      <c r="BC95" s="69"/>
      <c r="BD95" s="69"/>
      <c r="BE95" s="64"/>
      <c r="BF95" s="64"/>
      <c r="BG95" s="64"/>
      <c r="BH95" s="69"/>
      <c r="BI95" s="69"/>
      <c r="BJ95" s="69"/>
      <c r="BK95" s="64"/>
      <c r="BL95" s="64"/>
      <c r="BM95" s="64"/>
      <c r="BN95" s="114"/>
      <c r="BO95" s="34" t="e">
        <f>Y95/K95*100</f>
        <v>#DIV/0!</v>
      </c>
    </row>
    <row r="96" spans="1:67" ht="15.75" x14ac:dyDescent="0.25">
      <c r="A96" s="68">
        <v>29</v>
      </c>
      <c r="B96" s="68"/>
      <c r="C96" s="14"/>
      <c r="D96" s="14"/>
      <c r="E96" s="14"/>
      <c r="F96" s="192" t="s">
        <v>53</v>
      </c>
      <c r="G96" s="14"/>
      <c r="H96" s="249"/>
      <c r="I96" s="4" t="s">
        <v>37</v>
      </c>
      <c r="J96" s="28">
        <f>L96+M96+N96+O96+P96+Q96+R96+S96</f>
        <v>0</v>
      </c>
      <c r="K96" s="41">
        <f>J96*36</f>
        <v>0</v>
      </c>
      <c r="L96" s="29"/>
      <c r="M96" s="29"/>
      <c r="N96" s="29"/>
      <c r="O96" s="29"/>
      <c r="P96" s="68"/>
      <c r="Q96" s="68"/>
      <c r="R96" s="68"/>
      <c r="S96" s="144"/>
      <c r="T96" s="67"/>
      <c r="U96" s="66"/>
      <c r="V96" s="66"/>
      <c r="W96" s="65"/>
      <c r="X96" s="155">
        <f>Y96+Y96*0.1</f>
        <v>0</v>
      </c>
      <c r="Y96" s="31">
        <f>SUM(Z96:AB96)</f>
        <v>0</v>
      </c>
      <c r="Z96" s="31">
        <f t="shared" si="17"/>
        <v>0</v>
      </c>
      <c r="AA96" s="31">
        <f t="shared" si="17"/>
        <v>0</v>
      </c>
      <c r="AB96" s="31">
        <f t="shared" si="17"/>
        <v>0</v>
      </c>
      <c r="AC96" s="42">
        <f>K96-X96</f>
        <v>0</v>
      </c>
      <c r="AD96" s="63"/>
      <c r="AE96" s="63"/>
      <c r="AF96" s="63"/>
      <c r="AG96" s="64"/>
      <c r="AH96" s="64"/>
      <c r="AI96" s="64"/>
      <c r="AJ96" s="63"/>
      <c r="AK96" s="63"/>
      <c r="AL96" s="63"/>
      <c r="AM96" s="64"/>
      <c r="AN96" s="64"/>
      <c r="AO96" s="64"/>
      <c r="AP96" s="63"/>
      <c r="AQ96" s="63"/>
      <c r="AR96" s="63"/>
      <c r="AS96" s="64"/>
      <c r="AT96" s="64"/>
      <c r="AU96" s="64"/>
      <c r="AV96" s="63"/>
      <c r="AW96" s="63"/>
      <c r="AX96" s="63"/>
      <c r="AY96" s="64"/>
      <c r="AZ96" s="64"/>
      <c r="BA96" s="64"/>
      <c r="BB96" s="69"/>
      <c r="BC96" s="69"/>
      <c r="BD96" s="69"/>
      <c r="BE96" s="64"/>
      <c r="BF96" s="64"/>
      <c r="BG96" s="64"/>
      <c r="BH96" s="69"/>
      <c r="BI96" s="69"/>
      <c r="BJ96" s="69"/>
      <c r="BK96" s="64"/>
      <c r="BL96" s="64"/>
      <c r="BM96" s="64"/>
      <c r="BN96" s="114"/>
      <c r="BO96" s="34" t="e">
        <f>Y96/K96*100</f>
        <v>#DIV/0!</v>
      </c>
    </row>
    <row r="97" spans="1:67" ht="15.75" x14ac:dyDescent="0.25">
      <c r="A97" s="68">
        <v>30</v>
      </c>
      <c r="B97" s="68"/>
      <c r="C97" s="14"/>
      <c r="D97" s="14"/>
      <c r="E97" s="14"/>
      <c r="F97" s="192" t="s">
        <v>53</v>
      </c>
      <c r="G97" s="14"/>
      <c r="H97" s="249"/>
      <c r="I97" s="4" t="s">
        <v>37</v>
      </c>
      <c r="J97" s="28">
        <f>L97+M97+N97+O97+P97+Q97+R97+S97</f>
        <v>0</v>
      </c>
      <c r="K97" s="41">
        <f t="shared" si="16"/>
        <v>0</v>
      </c>
      <c r="L97" s="29"/>
      <c r="M97" s="29"/>
      <c r="N97" s="29"/>
      <c r="O97" s="29"/>
      <c r="P97" s="68"/>
      <c r="Q97" s="68"/>
      <c r="R97" s="68"/>
      <c r="S97" s="144"/>
      <c r="T97" s="67"/>
      <c r="U97" s="66"/>
      <c r="V97" s="66"/>
      <c r="W97" s="65"/>
      <c r="X97" s="155">
        <f>Y97+Y97*0.1</f>
        <v>0</v>
      </c>
      <c r="Y97" s="31">
        <f>SUM(Z97:AB97)</f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42">
        <f>K97-X97</f>
        <v>0</v>
      </c>
      <c r="AD97" s="63"/>
      <c r="AE97" s="63"/>
      <c r="AF97" s="63"/>
      <c r="AG97" s="64"/>
      <c r="AH97" s="64"/>
      <c r="AI97" s="64"/>
      <c r="AJ97" s="63"/>
      <c r="AK97" s="63"/>
      <c r="AL97" s="63"/>
      <c r="AM97" s="64"/>
      <c r="AN97" s="64"/>
      <c r="AO97" s="64"/>
      <c r="AP97" s="63"/>
      <c r="AQ97" s="63"/>
      <c r="AR97" s="63"/>
      <c r="AS97" s="64"/>
      <c r="AT97" s="64"/>
      <c r="AU97" s="64"/>
      <c r="AV97" s="63"/>
      <c r="AW97" s="63"/>
      <c r="AX97" s="63"/>
      <c r="AY97" s="64"/>
      <c r="AZ97" s="64"/>
      <c r="BA97" s="64"/>
      <c r="BB97" s="69"/>
      <c r="BC97" s="69"/>
      <c r="BD97" s="69"/>
      <c r="BE97" s="64"/>
      <c r="BF97" s="64"/>
      <c r="BG97" s="64"/>
      <c r="BH97" s="69"/>
      <c r="BI97" s="69"/>
      <c r="BJ97" s="69"/>
      <c r="BK97" s="64"/>
      <c r="BL97" s="64"/>
      <c r="BM97" s="64"/>
      <c r="BN97" s="114"/>
      <c r="BO97" s="34" t="e">
        <f>Y97/K97*100</f>
        <v>#DIV/0!</v>
      </c>
    </row>
    <row r="98" spans="1:67" ht="31.5" x14ac:dyDescent="0.25">
      <c r="A98" s="75"/>
      <c r="B98" s="75"/>
      <c r="C98" s="74"/>
      <c r="D98" s="74"/>
      <c r="E98" s="74"/>
      <c r="F98" s="74" t="s">
        <v>53</v>
      </c>
      <c r="G98" s="188" t="s">
        <v>99</v>
      </c>
      <c r="H98" s="188"/>
      <c r="I98" s="94" t="s">
        <v>58</v>
      </c>
      <c r="J98" s="73">
        <f>SUM(J100:J104)</f>
        <v>0</v>
      </c>
      <c r="K98" s="115"/>
      <c r="L98" s="74"/>
      <c r="M98" s="74"/>
      <c r="N98" s="74"/>
      <c r="O98" s="74"/>
      <c r="P98" s="75"/>
      <c r="Q98" s="75"/>
      <c r="R98" s="75"/>
      <c r="S98" s="145"/>
      <c r="T98" s="76"/>
      <c r="U98" s="77"/>
      <c r="V98" s="77"/>
      <c r="W98" s="78"/>
      <c r="X98" s="156"/>
      <c r="Y98" s="79"/>
      <c r="Z98" s="79"/>
      <c r="AA98" s="79"/>
      <c r="AB98" s="79"/>
      <c r="AC98" s="116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75"/>
      <c r="BO98" s="81"/>
    </row>
    <row r="99" spans="1:67" ht="15.75" x14ac:dyDescent="0.25">
      <c r="A99" s="75"/>
      <c r="B99" s="75"/>
      <c r="C99" s="74"/>
      <c r="D99" s="74"/>
      <c r="E99" s="74"/>
      <c r="F99" s="74" t="s">
        <v>137</v>
      </c>
      <c r="G99" s="74"/>
      <c r="H99" s="74"/>
      <c r="I99" s="72" t="s">
        <v>108</v>
      </c>
      <c r="J99" s="73"/>
      <c r="K99" s="115"/>
      <c r="L99" s="74"/>
      <c r="M99" s="74"/>
      <c r="N99" s="74"/>
      <c r="O99" s="74"/>
      <c r="P99" s="75"/>
      <c r="Q99" s="75"/>
      <c r="R99" s="75"/>
      <c r="S99" s="145"/>
      <c r="T99" s="76"/>
      <c r="U99" s="77"/>
      <c r="V99" s="77"/>
      <c r="W99" s="78"/>
      <c r="X99" s="156"/>
      <c r="Y99" s="79"/>
      <c r="Z99" s="79"/>
      <c r="AA99" s="79"/>
      <c r="AB99" s="79"/>
      <c r="AC99" s="116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75"/>
      <c r="BO99" s="81"/>
    </row>
    <row r="100" spans="1:67" ht="15.75" x14ac:dyDescent="0.25">
      <c r="A100" s="68">
        <v>31</v>
      </c>
      <c r="B100" s="68"/>
      <c r="C100" s="14"/>
      <c r="D100" s="14"/>
      <c r="E100" s="14"/>
      <c r="F100" s="192" t="s">
        <v>53</v>
      </c>
      <c r="G100" s="14"/>
      <c r="H100" s="249"/>
      <c r="I100" s="4" t="s">
        <v>37</v>
      </c>
      <c r="J100" s="28">
        <f>L100+M100+N100+O100+P100+Q100+R100+S100</f>
        <v>0</v>
      </c>
      <c r="K100" s="41">
        <f>J100*36</f>
        <v>0</v>
      </c>
      <c r="L100" s="29"/>
      <c r="M100" s="29"/>
      <c r="N100" s="29"/>
      <c r="O100" s="29"/>
      <c r="P100" s="68"/>
      <c r="Q100" s="68"/>
      <c r="R100" s="68"/>
      <c r="S100" s="144"/>
      <c r="T100" s="67"/>
      <c r="U100" s="66"/>
      <c r="V100" s="66"/>
      <c r="W100" s="65"/>
      <c r="X100" s="155">
        <f>Y100+Y100*0.1</f>
        <v>0</v>
      </c>
      <c r="Y100" s="31">
        <f>SUM(Z100:AB100)</f>
        <v>0</v>
      </c>
      <c r="Z100" s="31">
        <f t="shared" ref="Z100:AB104" si="18">AD100+AG100+AJ100+AM100+AP100+AS100+AV100+AY100+BB100+BE100+BH100+BK100</f>
        <v>0</v>
      </c>
      <c r="AA100" s="31">
        <f t="shared" si="18"/>
        <v>0</v>
      </c>
      <c r="AB100" s="31">
        <f t="shared" si="18"/>
        <v>0</v>
      </c>
      <c r="AC100" s="42">
        <f>K100-X100</f>
        <v>0</v>
      </c>
      <c r="AD100" s="63"/>
      <c r="AE100" s="63"/>
      <c r="AF100" s="63"/>
      <c r="AG100" s="64"/>
      <c r="AH100" s="64"/>
      <c r="AI100" s="64"/>
      <c r="AJ100" s="63"/>
      <c r="AK100" s="63"/>
      <c r="AL100" s="63"/>
      <c r="AM100" s="64"/>
      <c r="AN100" s="64"/>
      <c r="AO100" s="64"/>
      <c r="AP100" s="63"/>
      <c r="AQ100" s="63"/>
      <c r="AR100" s="63"/>
      <c r="AS100" s="64"/>
      <c r="AT100" s="64"/>
      <c r="AU100" s="64"/>
      <c r="AV100" s="63"/>
      <c r="AW100" s="63"/>
      <c r="AX100" s="63"/>
      <c r="AY100" s="64"/>
      <c r="AZ100" s="64"/>
      <c r="BA100" s="64"/>
      <c r="BB100" s="69"/>
      <c r="BC100" s="69"/>
      <c r="BD100" s="69"/>
      <c r="BE100" s="64"/>
      <c r="BF100" s="64"/>
      <c r="BG100" s="64"/>
      <c r="BH100" s="69"/>
      <c r="BI100" s="69"/>
      <c r="BJ100" s="69"/>
      <c r="BK100" s="64"/>
      <c r="BL100" s="64"/>
      <c r="BM100" s="64"/>
      <c r="BN100" s="114"/>
      <c r="BO100" s="34" t="e">
        <f>Y100/K100*100</f>
        <v>#DIV/0!</v>
      </c>
    </row>
    <row r="101" spans="1:67" ht="15.75" x14ac:dyDescent="0.25">
      <c r="A101" s="68">
        <v>32</v>
      </c>
      <c r="B101" s="68"/>
      <c r="C101" s="14"/>
      <c r="D101" s="14"/>
      <c r="E101" s="14"/>
      <c r="F101" s="192" t="s">
        <v>53</v>
      </c>
      <c r="G101" s="14"/>
      <c r="H101" s="249"/>
      <c r="I101" s="4" t="s">
        <v>37</v>
      </c>
      <c r="J101" s="28">
        <f>L101+M101+N101+O101+P101+Q101+R101+S101</f>
        <v>0</v>
      </c>
      <c r="K101" s="41">
        <f>J101*36</f>
        <v>0</v>
      </c>
      <c r="L101" s="29"/>
      <c r="M101" s="29"/>
      <c r="N101" s="29"/>
      <c r="O101" s="29"/>
      <c r="P101" s="68"/>
      <c r="Q101" s="68"/>
      <c r="R101" s="68"/>
      <c r="S101" s="144"/>
      <c r="T101" s="67"/>
      <c r="U101" s="66"/>
      <c r="V101" s="66"/>
      <c r="W101" s="65"/>
      <c r="X101" s="155">
        <f>Y101+Y101*0.1</f>
        <v>0</v>
      </c>
      <c r="Y101" s="31">
        <f>SUM(Z101:AB101)</f>
        <v>0</v>
      </c>
      <c r="Z101" s="31">
        <f t="shared" si="18"/>
        <v>0</v>
      </c>
      <c r="AA101" s="31">
        <f t="shared" si="18"/>
        <v>0</v>
      </c>
      <c r="AB101" s="31">
        <f t="shared" si="18"/>
        <v>0</v>
      </c>
      <c r="AC101" s="42">
        <f>K101-X101</f>
        <v>0</v>
      </c>
      <c r="AD101" s="63"/>
      <c r="AE101" s="63"/>
      <c r="AF101" s="63"/>
      <c r="AG101" s="64"/>
      <c r="AH101" s="64"/>
      <c r="AI101" s="64"/>
      <c r="AJ101" s="63"/>
      <c r="AK101" s="63"/>
      <c r="AL101" s="63"/>
      <c r="AM101" s="64"/>
      <c r="AN101" s="64"/>
      <c r="AO101" s="64"/>
      <c r="AP101" s="63"/>
      <c r="AQ101" s="63"/>
      <c r="AR101" s="63"/>
      <c r="AS101" s="64"/>
      <c r="AT101" s="64"/>
      <c r="AU101" s="64"/>
      <c r="AV101" s="63"/>
      <c r="AW101" s="63"/>
      <c r="AX101" s="63"/>
      <c r="AY101" s="64"/>
      <c r="AZ101" s="64"/>
      <c r="BA101" s="64"/>
      <c r="BB101" s="69"/>
      <c r="BC101" s="69"/>
      <c r="BD101" s="69"/>
      <c r="BE101" s="64"/>
      <c r="BF101" s="64"/>
      <c r="BG101" s="64"/>
      <c r="BH101" s="69"/>
      <c r="BI101" s="69"/>
      <c r="BJ101" s="69"/>
      <c r="BK101" s="64"/>
      <c r="BL101" s="64"/>
      <c r="BM101" s="64"/>
      <c r="BN101" s="114"/>
      <c r="BO101" s="34" t="e">
        <f>Y101/K101*100</f>
        <v>#DIV/0!</v>
      </c>
    </row>
    <row r="102" spans="1:67" ht="15.75" x14ac:dyDescent="0.25">
      <c r="A102" s="68">
        <v>33</v>
      </c>
      <c r="B102" s="68"/>
      <c r="C102" s="14"/>
      <c r="D102" s="14"/>
      <c r="E102" s="14"/>
      <c r="F102" s="192" t="s">
        <v>53</v>
      </c>
      <c r="G102" s="14"/>
      <c r="H102" s="249"/>
      <c r="I102" s="4" t="s">
        <v>37</v>
      </c>
      <c r="J102" s="28">
        <f>L102+M102+N102+O102+P102+Q102+R102+S102</f>
        <v>0</v>
      </c>
      <c r="K102" s="41">
        <f>J102*36</f>
        <v>0</v>
      </c>
      <c r="L102" s="29"/>
      <c r="M102" s="29"/>
      <c r="N102" s="29"/>
      <c r="O102" s="29"/>
      <c r="P102" s="68"/>
      <c r="Q102" s="68"/>
      <c r="R102" s="68"/>
      <c r="S102" s="144"/>
      <c r="T102" s="67"/>
      <c r="U102" s="66"/>
      <c r="V102" s="66"/>
      <c r="W102" s="65"/>
      <c r="X102" s="155">
        <f>Y102+Y102*0.1</f>
        <v>0</v>
      </c>
      <c r="Y102" s="31">
        <f>SUM(Z102:AB102)</f>
        <v>0</v>
      </c>
      <c r="Z102" s="31">
        <f t="shared" si="18"/>
        <v>0</v>
      </c>
      <c r="AA102" s="31">
        <f t="shared" si="18"/>
        <v>0</v>
      </c>
      <c r="AB102" s="31">
        <f t="shared" si="18"/>
        <v>0</v>
      </c>
      <c r="AC102" s="42">
        <f>K102-X102</f>
        <v>0</v>
      </c>
      <c r="AD102" s="63"/>
      <c r="AE102" s="63"/>
      <c r="AF102" s="63"/>
      <c r="AG102" s="64"/>
      <c r="AH102" s="64"/>
      <c r="AI102" s="64"/>
      <c r="AJ102" s="63"/>
      <c r="AK102" s="63"/>
      <c r="AL102" s="63"/>
      <c r="AM102" s="64"/>
      <c r="AN102" s="64"/>
      <c r="AO102" s="64"/>
      <c r="AP102" s="63"/>
      <c r="AQ102" s="63"/>
      <c r="AR102" s="63"/>
      <c r="AS102" s="64"/>
      <c r="AT102" s="64"/>
      <c r="AU102" s="64"/>
      <c r="AV102" s="63"/>
      <c r="AW102" s="63"/>
      <c r="AX102" s="63"/>
      <c r="AY102" s="64"/>
      <c r="AZ102" s="64"/>
      <c r="BA102" s="64"/>
      <c r="BB102" s="69"/>
      <c r="BC102" s="69"/>
      <c r="BD102" s="69"/>
      <c r="BE102" s="64"/>
      <c r="BF102" s="64"/>
      <c r="BG102" s="64"/>
      <c r="BH102" s="69"/>
      <c r="BI102" s="69"/>
      <c r="BJ102" s="69"/>
      <c r="BK102" s="64"/>
      <c r="BL102" s="64"/>
      <c r="BM102" s="64"/>
      <c r="BN102" s="114"/>
      <c r="BO102" s="34" t="e">
        <f>Y102/K102*100</f>
        <v>#DIV/0!</v>
      </c>
    </row>
    <row r="103" spans="1:67" ht="15.75" x14ac:dyDescent="0.25">
      <c r="A103" s="68">
        <v>34</v>
      </c>
      <c r="B103" s="68"/>
      <c r="C103" s="14"/>
      <c r="D103" s="14"/>
      <c r="E103" s="14"/>
      <c r="F103" s="192" t="s">
        <v>53</v>
      </c>
      <c r="G103" s="14"/>
      <c r="H103" s="249"/>
      <c r="I103" s="4" t="s">
        <v>37</v>
      </c>
      <c r="J103" s="28">
        <f>L103+M103+N103+O103+P103+Q103+R103+S103</f>
        <v>0</v>
      </c>
      <c r="K103" s="41">
        <f>J103*36</f>
        <v>0</v>
      </c>
      <c r="L103" s="29"/>
      <c r="M103" s="29"/>
      <c r="N103" s="29"/>
      <c r="O103" s="29"/>
      <c r="P103" s="68"/>
      <c r="Q103" s="68"/>
      <c r="R103" s="68"/>
      <c r="S103" s="144"/>
      <c r="T103" s="67"/>
      <c r="U103" s="66"/>
      <c r="V103" s="66"/>
      <c r="W103" s="65"/>
      <c r="X103" s="155">
        <f>Y103+Y103*0.1</f>
        <v>0</v>
      </c>
      <c r="Y103" s="31">
        <f>SUM(Z103:AB103)</f>
        <v>0</v>
      </c>
      <c r="Z103" s="31">
        <f t="shared" si="18"/>
        <v>0</v>
      </c>
      <c r="AA103" s="31">
        <f t="shared" si="18"/>
        <v>0</v>
      </c>
      <c r="AB103" s="31">
        <f t="shared" si="18"/>
        <v>0</v>
      </c>
      <c r="AC103" s="42">
        <f>K103-X103</f>
        <v>0</v>
      </c>
      <c r="AD103" s="63"/>
      <c r="AE103" s="63"/>
      <c r="AF103" s="63"/>
      <c r="AG103" s="64"/>
      <c r="AH103" s="64"/>
      <c r="AI103" s="64"/>
      <c r="AJ103" s="63"/>
      <c r="AK103" s="63"/>
      <c r="AL103" s="63"/>
      <c r="AM103" s="64"/>
      <c r="AN103" s="64"/>
      <c r="AO103" s="64"/>
      <c r="AP103" s="63"/>
      <c r="AQ103" s="63"/>
      <c r="AR103" s="63"/>
      <c r="AS103" s="64"/>
      <c r="AT103" s="64"/>
      <c r="AU103" s="64"/>
      <c r="AV103" s="63"/>
      <c r="AW103" s="63"/>
      <c r="AX103" s="63"/>
      <c r="AY103" s="64"/>
      <c r="AZ103" s="64"/>
      <c r="BA103" s="64"/>
      <c r="BB103" s="69"/>
      <c r="BC103" s="69"/>
      <c r="BD103" s="69"/>
      <c r="BE103" s="64"/>
      <c r="BF103" s="64"/>
      <c r="BG103" s="64"/>
      <c r="BH103" s="69"/>
      <c r="BI103" s="69"/>
      <c r="BJ103" s="69"/>
      <c r="BK103" s="64"/>
      <c r="BL103" s="64"/>
      <c r="BM103" s="64"/>
      <c r="BN103" s="114"/>
      <c r="BO103" s="34" t="e">
        <f>Y103/K103*100</f>
        <v>#DIV/0!</v>
      </c>
    </row>
    <row r="104" spans="1:67" ht="15.75" x14ac:dyDescent="0.25">
      <c r="A104" s="68">
        <v>35</v>
      </c>
      <c r="B104" s="68"/>
      <c r="C104" s="14"/>
      <c r="D104" s="14"/>
      <c r="E104" s="14"/>
      <c r="F104" s="192" t="s">
        <v>53</v>
      </c>
      <c r="G104" s="14"/>
      <c r="H104" s="249"/>
      <c r="I104" s="4" t="s">
        <v>37</v>
      </c>
      <c r="J104" s="28">
        <f>L104+M104+N104+O104+P104+Q104+R104+S104</f>
        <v>0</v>
      </c>
      <c r="K104" s="41">
        <f>J104*36</f>
        <v>0</v>
      </c>
      <c r="L104" s="29"/>
      <c r="M104" s="29"/>
      <c r="N104" s="29"/>
      <c r="O104" s="29"/>
      <c r="P104" s="68"/>
      <c r="Q104" s="68"/>
      <c r="R104" s="68"/>
      <c r="S104" s="144"/>
      <c r="T104" s="67"/>
      <c r="U104" s="66"/>
      <c r="V104" s="66"/>
      <c r="W104" s="65"/>
      <c r="X104" s="155">
        <f>Y104+Y104*0.1</f>
        <v>0</v>
      </c>
      <c r="Y104" s="31">
        <f>SUM(Z104:AB104)</f>
        <v>0</v>
      </c>
      <c r="Z104" s="31">
        <f t="shared" si="18"/>
        <v>0</v>
      </c>
      <c r="AA104" s="31">
        <f t="shared" si="18"/>
        <v>0</v>
      </c>
      <c r="AB104" s="31">
        <f t="shared" si="18"/>
        <v>0</v>
      </c>
      <c r="AC104" s="42">
        <f>K104-X104</f>
        <v>0</v>
      </c>
      <c r="AD104" s="63"/>
      <c r="AE104" s="63"/>
      <c r="AF104" s="63"/>
      <c r="AG104" s="64"/>
      <c r="AH104" s="64"/>
      <c r="AI104" s="64"/>
      <c r="AJ104" s="63"/>
      <c r="AK104" s="63"/>
      <c r="AL104" s="63"/>
      <c r="AM104" s="64"/>
      <c r="AN104" s="64"/>
      <c r="AO104" s="64"/>
      <c r="AP104" s="63"/>
      <c r="AQ104" s="63"/>
      <c r="AR104" s="63"/>
      <c r="AS104" s="64"/>
      <c r="AT104" s="64"/>
      <c r="AU104" s="64"/>
      <c r="AV104" s="63"/>
      <c r="AW104" s="63"/>
      <c r="AX104" s="63"/>
      <c r="AY104" s="64"/>
      <c r="AZ104" s="64"/>
      <c r="BA104" s="64"/>
      <c r="BB104" s="69"/>
      <c r="BC104" s="69"/>
      <c r="BD104" s="69"/>
      <c r="BE104" s="64"/>
      <c r="BF104" s="64"/>
      <c r="BG104" s="64"/>
      <c r="BH104" s="69"/>
      <c r="BI104" s="69"/>
      <c r="BJ104" s="69"/>
      <c r="BK104" s="64"/>
      <c r="BL104" s="64"/>
      <c r="BM104" s="64"/>
      <c r="BN104" s="114"/>
      <c r="BO104" s="34" t="e">
        <f>Y104/K104*100</f>
        <v>#DIV/0!</v>
      </c>
    </row>
    <row r="105" spans="1:67" ht="15.75" x14ac:dyDescent="0.25">
      <c r="A105" s="75"/>
      <c r="B105" s="75"/>
      <c r="C105" s="74"/>
      <c r="D105" s="74"/>
      <c r="E105" s="74"/>
      <c r="F105" s="74" t="s">
        <v>131</v>
      </c>
      <c r="G105" s="74"/>
      <c r="H105" s="74"/>
      <c r="I105" s="72" t="s">
        <v>59</v>
      </c>
      <c r="J105" s="73">
        <f>SUM(J106:J110)</f>
        <v>0</v>
      </c>
      <c r="K105" s="115"/>
      <c r="L105" s="74"/>
      <c r="M105" s="74"/>
      <c r="N105" s="74"/>
      <c r="O105" s="74"/>
      <c r="P105" s="75"/>
      <c r="Q105" s="75"/>
      <c r="R105" s="75"/>
      <c r="S105" s="145"/>
      <c r="T105" s="76"/>
      <c r="U105" s="77"/>
      <c r="V105" s="77"/>
      <c r="W105" s="78"/>
      <c r="X105" s="156"/>
      <c r="Y105" s="79"/>
      <c r="Z105" s="79"/>
      <c r="AA105" s="79"/>
      <c r="AB105" s="79"/>
      <c r="AC105" s="116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75"/>
      <c r="BO105" s="81"/>
    </row>
    <row r="106" spans="1:67" ht="15.75" x14ac:dyDescent="0.25">
      <c r="A106" s="68">
        <v>36</v>
      </c>
      <c r="B106" s="68"/>
      <c r="C106" s="14"/>
      <c r="D106" s="14"/>
      <c r="E106" s="14"/>
      <c r="F106" s="192" t="s">
        <v>53</v>
      </c>
      <c r="G106" s="14"/>
      <c r="H106" s="249"/>
      <c r="I106" s="4" t="s">
        <v>37</v>
      </c>
      <c r="J106" s="28">
        <f>L106+M106+N106+O106+P106+Q106+R106+S106</f>
        <v>0</v>
      </c>
      <c r="K106" s="41">
        <f>J106*36</f>
        <v>0</v>
      </c>
      <c r="L106" s="29"/>
      <c r="M106" s="29"/>
      <c r="N106" s="29"/>
      <c r="O106" s="29"/>
      <c r="P106" s="68"/>
      <c r="Q106" s="68"/>
      <c r="R106" s="68"/>
      <c r="S106" s="144"/>
      <c r="T106" s="67"/>
      <c r="U106" s="66"/>
      <c r="V106" s="66"/>
      <c r="W106" s="65"/>
      <c r="X106" s="155">
        <f>Y106+Y106*0.1</f>
        <v>0</v>
      </c>
      <c r="Y106" s="31">
        <f>SUM(Z106:AB106)</f>
        <v>0</v>
      </c>
      <c r="Z106" s="31">
        <f t="shared" ref="Z106:AB110" si="19">AD106+AG106+AJ106+AM106+AP106+AS106+AV106+AY106+BB106+BE106+BH106+BK106</f>
        <v>0</v>
      </c>
      <c r="AA106" s="31">
        <f t="shared" si="19"/>
        <v>0</v>
      </c>
      <c r="AB106" s="31">
        <f t="shared" si="19"/>
        <v>0</v>
      </c>
      <c r="AC106" s="42">
        <f>K106-X106</f>
        <v>0</v>
      </c>
      <c r="AD106" s="63"/>
      <c r="AE106" s="63"/>
      <c r="AF106" s="63"/>
      <c r="AG106" s="64"/>
      <c r="AH106" s="64"/>
      <c r="AI106" s="64"/>
      <c r="AJ106" s="63"/>
      <c r="AK106" s="63"/>
      <c r="AL106" s="63"/>
      <c r="AM106" s="64"/>
      <c r="AN106" s="64"/>
      <c r="AO106" s="64"/>
      <c r="AP106" s="63"/>
      <c r="AQ106" s="63"/>
      <c r="AR106" s="63"/>
      <c r="AS106" s="64"/>
      <c r="AT106" s="64"/>
      <c r="AU106" s="64"/>
      <c r="AV106" s="63"/>
      <c r="AW106" s="63"/>
      <c r="AX106" s="63"/>
      <c r="AY106" s="64"/>
      <c r="AZ106" s="64"/>
      <c r="BA106" s="64"/>
      <c r="BB106" s="69"/>
      <c r="BC106" s="69"/>
      <c r="BD106" s="69"/>
      <c r="BE106" s="64"/>
      <c r="BF106" s="64"/>
      <c r="BG106" s="64"/>
      <c r="BH106" s="69"/>
      <c r="BI106" s="69"/>
      <c r="BJ106" s="69"/>
      <c r="BK106" s="64"/>
      <c r="BL106" s="64"/>
      <c r="BM106" s="64"/>
      <c r="BN106" s="114"/>
      <c r="BO106" s="34" t="e">
        <f>Y106/K106*100</f>
        <v>#DIV/0!</v>
      </c>
    </row>
    <row r="107" spans="1:67" ht="15.75" x14ac:dyDescent="0.25">
      <c r="A107" s="68">
        <v>37</v>
      </c>
      <c r="B107" s="68"/>
      <c r="C107" s="14"/>
      <c r="D107" s="14"/>
      <c r="E107" s="14"/>
      <c r="F107" s="192" t="s">
        <v>53</v>
      </c>
      <c r="G107" s="14"/>
      <c r="H107" s="249"/>
      <c r="I107" s="4" t="s">
        <v>37</v>
      </c>
      <c r="J107" s="28">
        <f>L107+M107+N107+O107+P107+Q107+R107+S107</f>
        <v>0</v>
      </c>
      <c r="K107" s="41">
        <f>J107*36</f>
        <v>0</v>
      </c>
      <c r="L107" s="68"/>
      <c r="M107" s="68"/>
      <c r="N107" s="68"/>
      <c r="O107" s="68"/>
      <c r="P107" s="68"/>
      <c r="Q107" s="68"/>
      <c r="R107" s="68"/>
      <c r="S107" s="144"/>
      <c r="T107" s="67"/>
      <c r="U107" s="66"/>
      <c r="V107" s="66"/>
      <c r="W107" s="65"/>
      <c r="X107" s="155">
        <f>Y107+Y107*0.1</f>
        <v>0</v>
      </c>
      <c r="Y107" s="31">
        <f>SUM(Z107:AB107)</f>
        <v>0</v>
      </c>
      <c r="Z107" s="31">
        <f t="shared" si="19"/>
        <v>0</v>
      </c>
      <c r="AA107" s="31">
        <f t="shared" si="19"/>
        <v>0</v>
      </c>
      <c r="AB107" s="31">
        <f t="shared" si="19"/>
        <v>0</v>
      </c>
      <c r="AC107" s="42">
        <f>K107-X107</f>
        <v>0</v>
      </c>
      <c r="AD107" s="63"/>
      <c r="AE107" s="63"/>
      <c r="AF107" s="63"/>
      <c r="AG107" s="64"/>
      <c r="AH107" s="64"/>
      <c r="AI107" s="64"/>
      <c r="AJ107" s="63"/>
      <c r="AK107" s="63"/>
      <c r="AL107" s="63"/>
      <c r="AM107" s="64"/>
      <c r="AN107" s="64"/>
      <c r="AO107" s="64"/>
      <c r="AP107" s="63"/>
      <c r="AQ107" s="63"/>
      <c r="AR107" s="63"/>
      <c r="AS107" s="64"/>
      <c r="AT107" s="64"/>
      <c r="AU107" s="64"/>
      <c r="AV107" s="63"/>
      <c r="AW107" s="63"/>
      <c r="AX107" s="63"/>
      <c r="AY107" s="64"/>
      <c r="AZ107" s="64"/>
      <c r="BA107" s="64"/>
      <c r="BB107" s="69"/>
      <c r="BC107" s="69"/>
      <c r="BD107" s="69"/>
      <c r="BE107" s="64"/>
      <c r="BF107" s="64"/>
      <c r="BG107" s="64"/>
      <c r="BH107" s="69"/>
      <c r="BI107" s="69"/>
      <c r="BJ107" s="69"/>
      <c r="BK107" s="64"/>
      <c r="BL107" s="64"/>
      <c r="BM107" s="64"/>
      <c r="BN107" s="114"/>
      <c r="BO107" s="34" t="e">
        <f>Y107/K107*100</f>
        <v>#DIV/0!</v>
      </c>
    </row>
    <row r="108" spans="1:67" ht="15.75" x14ac:dyDescent="0.25">
      <c r="A108" s="68">
        <v>38</v>
      </c>
      <c r="B108" s="68"/>
      <c r="C108" s="14"/>
      <c r="D108" s="14"/>
      <c r="E108" s="14"/>
      <c r="F108" s="192" t="s">
        <v>53</v>
      </c>
      <c r="G108" s="14"/>
      <c r="H108" s="249"/>
      <c r="I108" s="4" t="s">
        <v>37</v>
      </c>
      <c r="J108" s="28">
        <f>L108+M108+N108+O108+P108+Q108+R108+S108</f>
        <v>0</v>
      </c>
      <c r="K108" s="41">
        <f>J108*36</f>
        <v>0</v>
      </c>
      <c r="L108" s="29"/>
      <c r="M108" s="29"/>
      <c r="N108" s="29"/>
      <c r="O108" s="29"/>
      <c r="P108" s="68"/>
      <c r="Q108" s="68"/>
      <c r="R108" s="68"/>
      <c r="S108" s="144"/>
      <c r="T108" s="67"/>
      <c r="U108" s="66"/>
      <c r="V108" s="66"/>
      <c r="W108" s="65"/>
      <c r="X108" s="155">
        <f>Y108+Y108*0.1</f>
        <v>0</v>
      </c>
      <c r="Y108" s="31">
        <f>SUM(Z108:AB108)</f>
        <v>0</v>
      </c>
      <c r="Z108" s="31">
        <f t="shared" si="19"/>
        <v>0</v>
      </c>
      <c r="AA108" s="31">
        <f t="shared" si="19"/>
        <v>0</v>
      </c>
      <c r="AB108" s="31">
        <f t="shared" si="19"/>
        <v>0</v>
      </c>
      <c r="AC108" s="42">
        <f>K108-X108</f>
        <v>0</v>
      </c>
      <c r="AD108" s="63"/>
      <c r="AE108" s="63"/>
      <c r="AF108" s="63"/>
      <c r="AG108" s="64"/>
      <c r="AH108" s="64"/>
      <c r="AI108" s="64"/>
      <c r="AJ108" s="63"/>
      <c r="AK108" s="63"/>
      <c r="AL108" s="63"/>
      <c r="AM108" s="64"/>
      <c r="AN108" s="64"/>
      <c r="AO108" s="64"/>
      <c r="AP108" s="63"/>
      <c r="AQ108" s="63"/>
      <c r="AR108" s="63"/>
      <c r="AS108" s="64"/>
      <c r="AT108" s="64"/>
      <c r="AU108" s="64"/>
      <c r="AV108" s="63"/>
      <c r="AW108" s="63"/>
      <c r="AX108" s="63"/>
      <c r="AY108" s="64"/>
      <c r="AZ108" s="64"/>
      <c r="BA108" s="64"/>
      <c r="BB108" s="69"/>
      <c r="BC108" s="69"/>
      <c r="BD108" s="69"/>
      <c r="BE108" s="64"/>
      <c r="BF108" s="64"/>
      <c r="BG108" s="64"/>
      <c r="BH108" s="69"/>
      <c r="BI108" s="69"/>
      <c r="BJ108" s="69"/>
      <c r="BK108" s="64"/>
      <c r="BL108" s="64"/>
      <c r="BM108" s="64"/>
      <c r="BN108" s="114"/>
      <c r="BO108" s="34" t="e">
        <f>Y108/K108*100</f>
        <v>#DIV/0!</v>
      </c>
    </row>
    <row r="109" spans="1:67" ht="15.75" x14ac:dyDescent="0.25">
      <c r="A109" s="68">
        <v>39</v>
      </c>
      <c r="B109" s="68"/>
      <c r="C109" s="14"/>
      <c r="D109" s="14"/>
      <c r="E109" s="14"/>
      <c r="F109" s="192" t="s">
        <v>53</v>
      </c>
      <c r="G109" s="14"/>
      <c r="H109" s="249"/>
      <c r="I109" s="4" t="s">
        <v>37</v>
      </c>
      <c r="J109" s="28">
        <f>L109+M109+N109+O109+P109+Q109+R109+S109</f>
        <v>0</v>
      </c>
      <c r="K109" s="41">
        <f>J109*36</f>
        <v>0</v>
      </c>
      <c r="L109" s="29"/>
      <c r="M109" s="29"/>
      <c r="N109" s="29"/>
      <c r="O109" s="29"/>
      <c r="P109" s="68"/>
      <c r="Q109" s="68"/>
      <c r="R109" s="68"/>
      <c r="S109" s="144"/>
      <c r="T109" s="67"/>
      <c r="U109" s="66"/>
      <c r="V109" s="66"/>
      <c r="W109" s="65"/>
      <c r="X109" s="155">
        <f>Y109+Y109*0.1</f>
        <v>0</v>
      </c>
      <c r="Y109" s="31">
        <f>SUM(Z109:AB109)</f>
        <v>0</v>
      </c>
      <c r="Z109" s="31">
        <f t="shared" si="19"/>
        <v>0</v>
      </c>
      <c r="AA109" s="31">
        <f t="shared" si="19"/>
        <v>0</v>
      </c>
      <c r="AB109" s="31">
        <f t="shared" si="19"/>
        <v>0</v>
      </c>
      <c r="AC109" s="42">
        <f>K109-X109</f>
        <v>0</v>
      </c>
      <c r="AD109" s="63"/>
      <c r="AE109" s="63"/>
      <c r="AF109" s="63"/>
      <c r="AG109" s="64"/>
      <c r="AH109" s="64"/>
      <c r="AI109" s="64"/>
      <c r="AJ109" s="63"/>
      <c r="AK109" s="63"/>
      <c r="AL109" s="63"/>
      <c r="AM109" s="64"/>
      <c r="AN109" s="64"/>
      <c r="AO109" s="64"/>
      <c r="AP109" s="63"/>
      <c r="AQ109" s="63"/>
      <c r="AR109" s="63"/>
      <c r="AS109" s="64"/>
      <c r="AT109" s="64"/>
      <c r="AU109" s="64"/>
      <c r="AV109" s="63"/>
      <c r="AW109" s="63"/>
      <c r="AX109" s="63"/>
      <c r="AY109" s="64"/>
      <c r="AZ109" s="64"/>
      <c r="BA109" s="64"/>
      <c r="BB109" s="69"/>
      <c r="BC109" s="69"/>
      <c r="BD109" s="69"/>
      <c r="BE109" s="64"/>
      <c r="BF109" s="64"/>
      <c r="BG109" s="64"/>
      <c r="BH109" s="69"/>
      <c r="BI109" s="69"/>
      <c r="BJ109" s="69"/>
      <c r="BK109" s="64"/>
      <c r="BL109" s="64"/>
      <c r="BM109" s="64"/>
      <c r="BN109" s="114"/>
      <c r="BO109" s="34" t="e">
        <f>Y109/K109*100</f>
        <v>#DIV/0!</v>
      </c>
    </row>
    <row r="110" spans="1:67" ht="15.75" x14ac:dyDescent="0.25">
      <c r="A110" s="68">
        <v>40</v>
      </c>
      <c r="B110" s="68"/>
      <c r="C110" s="14"/>
      <c r="D110" s="14"/>
      <c r="E110" s="14"/>
      <c r="F110" s="192" t="s">
        <v>53</v>
      </c>
      <c r="G110" s="14"/>
      <c r="H110" s="249"/>
      <c r="I110" s="4" t="s">
        <v>37</v>
      </c>
      <c r="J110" s="28">
        <f>L110+M110+N110+O110+P110+Q110+R110+S110</f>
        <v>0</v>
      </c>
      <c r="K110" s="41">
        <f>J110*36</f>
        <v>0</v>
      </c>
      <c r="L110" s="29"/>
      <c r="M110" s="29"/>
      <c r="N110" s="29"/>
      <c r="O110" s="29"/>
      <c r="P110" s="68"/>
      <c r="Q110" s="68"/>
      <c r="R110" s="68"/>
      <c r="S110" s="144"/>
      <c r="T110" s="67"/>
      <c r="U110" s="66"/>
      <c r="V110" s="66"/>
      <c r="W110" s="65"/>
      <c r="X110" s="155">
        <f>Y110+Y110*0.1</f>
        <v>0</v>
      </c>
      <c r="Y110" s="31">
        <f>SUM(Z110:AB110)</f>
        <v>0</v>
      </c>
      <c r="Z110" s="31">
        <f t="shared" si="19"/>
        <v>0</v>
      </c>
      <c r="AA110" s="31">
        <f t="shared" si="19"/>
        <v>0</v>
      </c>
      <c r="AB110" s="31">
        <f t="shared" si="19"/>
        <v>0</v>
      </c>
      <c r="AC110" s="42">
        <f>K110-X110</f>
        <v>0</v>
      </c>
      <c r="AD110" s="63"/>
      <c r="AE110" s="63"/>
      <c r="AF110" s="63"/>
      <c r="AG110" s="64"/>
      <c r="AH110" s="64"/>
      <c r="AI110" s="64"/>
      <c r="AJ110" s="63"/>
      <c r="AK110" s="63"/>
      <c r="AL110" s="63"/>
      <c r="AM110" s="64"/>
      <c r="AN110" s="64"/>
      <c r="AO110" s="64"/>
      <c r="AP110" s="63"/>
      <c r="AQ110" s="63"/>
      <c r="AR110" s="63"/>
      <c r="AS110" s="64"/>
      <c r="AT110" s="64"/>
      <c r="AU110" s="64"/>
      <c r="AV110" s="63"/>
      <c r="AW110" s="63"/>
      <c r="AX110" s="63"/>
      <c r="AY110" s="64"/>
      <c r="AZ110" s="64"/>
      <c r="BA110" s="64"/>
      <c r="BB110" s="69"/>
      <c r="BC110" s="69"/>
      <c r="BD110" s="69"/>
      <c r="BE110" s="64"/>
      <c r="BF110" s="64"/>
      <c r="BG110" s="64"/>
      <c r="BH110" s="69"/>
      <c r="BI110" s="69"/>
      <c r="BJ110" s="69"/>
      <c r="BK110" s="64"/>
      <c r="BL110" s="64"/>
      <c r="BM110" s="64"/>
      <c r="BN110" s="114"/>
      <c r="BO110" s="34" t="e">
        <f>Y110/K110*100</f>
        <v>#DIV/0!</v>
      </c>
    </row>
    <row r="111" spans="1:67" ht="31.5" x14ac:dyDescent="0.25">
      <c r="A111" s="117"/>
      <c r="B111" s="117"/>
      <c r="C111" s="117"/>
      <c r="D111" s="117"/>
      <c r="E111" s="117"/>
      <c r="F111" s="224" t="s">
        <v>138</v>
      </c>
      <c r="G111" s="189" t="s">
        <v>106</v>
      </c>
      <c r="H111" s="189"/>
      <c r="I111" s="190" t="s">
        <v>107</v>
      </c>
      <c r="J111" s="15"/>
      <c r="K111" s="118"/>
      <c r="L111" s="119"/>
      <c r="M111" s="119"/>
      <c r="N111" s="119"/>
      <c r="O111" s="119"/>
      <c r="P111" s="120"/>
      <c r="Q111" s="120"/>
      <c r="R111" s="120"/>
      <c r="S111" s="146"/>
      <c r="T111" s="172"/>
      <c r="U111" s="121"/>
      <c r="V111" s="121"/>
      <c r="W111" s="173"/>
      <c r="X111" s="157"/>
      <c r="Y111" s="123"/>
      <c r="Z111" s="123"/>
      <c r="AA111" s="123"/>
      <c r="AB111" s="123"/>
      <c r="AC111" s="12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120"/>
      <c r="BO111" s="124"/>
    </row>
    <row r="112" spans="1:67" ht="15.75" x14ac:dyDescent="0.25">
      <c r="A112" s="117"/>
      <c r="B112" s="117"/>
      <c r="C112" s="117"/>
      <c r="D112" s="117"/>
      <c r="E112" s="117"/>
      <c r="F112" s="224" t="s">
        <v>139</v>
      </c>
      <c r="G112" s="117"/>
      <c r="H112" s="117"/>
      <c r="I112" s="117" t="s">
        <v>35</v>
      </c>
      <c r="J112" s="15">
        <f>SUM(J113:J125)</f>
        <v>0</v>
      </c>
      <c r="K112" s="118">
        <f>J112*36</f>
        <v>0</v>
      </c>
      <c r="L112" s="119"/>
      <c r="M112" s="119"/>
      <c r="N112" s="119"/>
      <c r="O112" s="119"/>
      <c r="P112" s="120"/>
      <c r="Q112" s="120"/>
      <c r="R112" s="120"/>
      <c r="S112" s="146"/>
      <c r="T112" s="172"/>
      <c r="U112" s="121"/>
      <c r="V112" s="121"/>
      <c r="W112" s="173"/>
      <c r="X112" s="157"/>
      <c r="Y112" s="123"/>
      <c r="Z112" s="123"/>
      <c r="AA112" s="123"/>
      <c r="AB112" s="123"/>
      <c r="AC112" s="122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0"/>
      <c r="BO112" s="124"/>
    </row>
    <row r="113" spans="1:67" ht="15.75" x14ac:dyDescent="0.25">
      <c r="A113" s="68">
        <v>41</v>
      </c>
      <c r="B113" s="68"/>
      <c r="C113" s="14"/>
      <c r="D113" s="14"/>
      <c r="E113" s="14"/>
      <c r="F113" s="192" t="s">
        <v>36</v>
      </c>
      <c r="G113" s="14"/>
      <c r="H113" s="249"/>
      <c r="I113" s="4" t="s">
        <v>37</v>
      </c>
      <c r="J113" s="28">
        <f t="shared" ref="J113:J125" si="20">L113+M113+N113+O113+P113+Q113+R113+S113</f>
        <v>0</v>
      </c>
      <c r="K113" s="41">
        <f t="shared" ref="K113:K125" si="21">J113*36</f>
        <v>0</v>
      </c>
      <c r="L113" s="87"/>
      <c r="M113" s="87"/>
      <c r="N113" s="87"/>
      <c r="O113" s="87"/>
      <c r="P113" s="87"/>
      <c r="Q113" s="87"/>
      <c r="R113" s="87"/>
      <c r="S113" s="147"/>
      <c r="T113" s="88"/>
      <c r="U113" s="89"/>
      <c r="V113" s="89"/>
      <c r="W113" s="90"/>
      <c r="X113" s="155">
        <f t="shared" ref="X113:X125" si="22">Y113+Y113*0.1</f>
        <v>0</v>
      </c>
      <c r="Y113" s="31">
        <f t="shared" ref="Y113:Y125" si="23">SUM(Z113:AB113)</f>
        <v>0</v>
      </c>
      <c r="Z113" s="31">
        <f t="shared" ref="Z113:AB125" si="24">AD113+AG113+AJ113+AM113+AP113+AS113+AV113+AY113+BB113+BE113+BH113+BK113</f>
        <v>0</v>
      </c>
      <c r="AA113" s="31">
        <f t="shared" si="24"/>
        <v>0</v>
      </c>
      <c r="AB113" s="31">
        <f t="shared" si="24"/>
        <v>0</v>
      </c>
      <c r="AC113" s="42">
        <f t="shared" ref="AC113:AC125" si="25">K113-X113</f>
        <v>0</v>
      </c>
      <c r="AD113" s="63"/>
      <c r="AE113" s="63"/>
      <c r="AF113" s="63"/>
      <c r="AG113" s="64"/>
      <c r="AH113" s="64"/>
      <c r="AI113" s="64"/>
      <c r="AJ113" s="63"/>
      <c r="AK113" s="63"/>
      <c r="AL113" s="63"/>
      <c r="AM113" s="64"/>
      <c r="AN113" s="64"/>
      <c r="AO113" s="64"/>
      <c r="AP113" s="63"/>
      <c r="AQ113" s="63"/>
      <c r="AR113" s="63"/>
      <c r="AS113" s="64"/>
      <c r="AT113" s="64"/>
      <c r="AU113" s="64"/>
      <c r="AV113" s="63"/>
      <c r="AW113" s="63"/>
      <c r="AX113" s="63"/>
      <c r="AY113" s="64"/>
      <c r="AZ113" s="64"/>
      <c r="BA113" s="64"/>
      <c r="BB113" s="69"/>
      <c r="BC113" s="69"/>
      <c r="BD113" s="69"/>
      <c r="BE113" s="64"/>
      <c r="BF113" s="64"/>
      <c r="BG113" s="64"/>
      <c r="BH113" s="69"/>
      <c r="BI113" s="69"/>
      <c r="BJ113" s="69"/>
      <c r="BK113" s="64"/>
      <c r="BL113" s="64"/>
      <c r="BM113" s="64"/>
      <c r="BN113" s="114"/>
      <c r="BO113" s="34" t="e">
        <f t="shared" ref="BO113:BO125" si="26">Y113/K113*100</f>
        <v>#DIV/0!</v>
      </c>
    </row>
    <row r="114" spans="1:67" ht="15.75" x14ac:dyDescent="0.25">
      <c r="A114" s="68">
        <v>42</v>
      </c>
      <c r="B114" s="68"/>
      <c r="C114" s="14"/>
      <c r="D114" s="14"/>
      <c r="E114" s="14"/>
      <c r="F114" s="192" t="s">
        <v>36</v>
      </c>
      <c r="G114" s="14"/>
      <c r="H114" s="249"/>
      <c r="I114" s="4" t="s">
        <v>37</v>
      </c>
      <c r="J114" s="28">
        <f t="shared" si="20"/>
        <v>0</v>
      </c>
      <c r="K114" s="41">
        <f t="shared" si="21"/>
        <v>0</v>
      </c>
      <c r="L114" s="87"/>
      <c r="M114" s="87"/>
      <c r="N114" s="87"/>
      <c r="O114" s="87"/>
      <c r="P114" s="87"/>
      <c r="Q114" s="87"/>
      <c r="R114" s="87"/>
      <c r="S114" s="147"/>
      <c r="T114" s="88"/>
      <c r="U114" s="89"/>
      <c r="V114" s="89"/>
      <c r="W114" s="90"/>
      <c r="X114" s="155">
        <f t="shared" si="22"/>
        <v>0</v>
      </c>
      <c r="Y114" s="31">
        <f t="shared" si="23"/>
        <v>0</v>
      </c>
      <c r="Z114" s="31">
        <f t="shared" si="24"/>
        <v>0</v>
      </c>
      <c r="AA114" s="31">
        <f t="shared" si="24"/>
        <v>0</v>
      </c>
      <c r="AB114" s="31">
        <f t="shared" si="24"/>
        <v>0</v>
      </c>
      <c r="AC114" s="42">
        <f t="shared" si="25"/>
        <v>0</v>
      </c>
      <c r="AD114" s="63"/>
      <c r="AE114" s="63"/>
      <c r="AF114" s="63"/>
      <c r="AG114" s="64"/>
      <c r="AH114" s="64"/>
      <c r="AI114" s="64"/>
      <c r="AJ114" s="63"/>
      <c r="AK114" s="63"/>
      <c r="AL114" s="63"/>
      <c r="AM114" s="64"/>
      <c r="AN114" s="64"/>
      <c r="AO114" s="64"/>
      <c r="AP114" s="63"/>
      <c r="AQ114" s="63"/>
      <c r="AR114" s="63"/>
      <c r="AS114" s="64"/>
      <c r="AT114" s="64"/>
      <c r="AU114" s="64"/>
      <c r="AV114" s="63"/>
      <c r="AW114" s="63"/>
      <c r="AX114" s="63"/>
      <c r="AY114" s="64"/>
      <c r="AZ114" s="64"/>
      <c r="BA114" s="64"/>
      <c r="BB114" s="69"/>
      <c r="BC114" s="69"/>
      <c r="BD114" s="69"/>
      <c r="BE114" s="64"/>
      <c r="BF114" s="64"/>
      <c r="BG114" s="64"/>
      <c r="BH114" s="69"/>
      <c r="BI114" s="69"/>
      <c r="BJ114" s="69"/>
      <c r="BK114" s="64"/>
      <c r="BL114" s="64"/>
      <c r="BM114" s="64"/>
      <c r="BN114" s="114"/>
      <c r="BO114" s="34" t="e">
        <f t="shared" si="26"/>
        <v>#DIV/0!</v>
      </c>
    </row>
    <row r="115" spans="1:67" ht="15.75" x14ac:dyDescent="0.25">
      <c r="A115" s="68">
        <v>43</v>
      </c>
      <c r="B115" s="68"/>
      <c r="C115" s="14"/>
      <c r="D115" s="14"/>
      <c r="E115" s="14"/>
      <c r="F115" s="192" t="s">
        <v>36</v>
      </c>
      <c r="G115" s="14"/>
      <c r="H115" s="249"/>
      <c r="I115" s="4" t="s">
        <v>37</v>
      </c>
      <c r="J115" s="28">
        <f t="shared" si="20"/>
        <v>0</v>
      </c>
      <c r="K115" s="41">
        <f t="shared" si="21"/>
        <v>0</v>
      </c>
      <c r="L115" s="87"/>
      <c r="M115" s="87"/>
      <c r="N115" s="87"/>
      <c r="O115" s="87"/>
      <c r="P115" s="87"/>
      <c r="Q115" s="87"/>
      <c r="R115" s="87"/>
      <c r="S115" s="147"/>
      <c r="T115" s="88"/>
      <c r="U115" s="89"/>
      <c r="V115" s="89"/>
      <c r="W115" s="90"/>
      <c r="X115" s="155">
        <f t="shared" si="22"/>
        <v>0</v>
      </c>
      <c r="Y115" s="31">
        <f t="shared" si="23"/>
        <v>0</v>
      </c>
      <c r="Z115" s="31">
        <f t="shared" si="24"/>
        <v>0</v>
      </c>
      <c r="AA115" s="31">
        <f t="shared" si="24"/>
        <v>0</v>
      </c>
      <c r="AB115" s="31">
        <f t="shared" si="24"/>
        <v>0</v>
      </c>
      <c r="AC115" s="42">
        <f t="shared" si="25"/>
        <v>0</v>
      </c>
      <c r="AD115" s="63"/>
      <c r="AE115" s="63"/>
      <c r="AF115" s="63"/>
      <c r="AG115" s="64"/>
      <c r="AH115" s="64"/>
      <c r="AI115" s="64"/>
      <c r="AJ115" s="63"/>
      <c r="AK115" s="63"/>
      <c r="AL115" s="63"/>
      <c r="AM115" s="64"/>
      <c r="AN115" s="64"/>
      <c r="AO115" s="64"/>
      <c r="AP115" s="63"/>
      <c r="AQ115" s="63"/>
      <c r="AR115" s="63"/>
      <c r="AS115" s="64"/>
      <c r="AT115" s="64"/>
      <c r="AU115" s="64"/>
      <c r="AV115" s="63"/>
      <c r="AW115" s="63"/>
      <c r="AX115" s="63"/>
      <c r="AY115" s="64"/>
      <c r="AZ115" s="64"/>
      <c r="BA115" s="64"/>
      <c r="BB115" s="69"/>
      <c r="BC115" s="69"/>
      <c r="BD115" s="69"/>
      <c r="BE115" s="64"/>
      <c r="BF115" s="64"/>
      <c r="BG115" s="64"/>
      <c r="BH115" s="69"/>
      <c r="BI115" s="69"/>
      <c r="BJ115" s="69"/>
      <c r="BK115" s="64"/>
      <c r="BL115" s="64"/>
      <c r="BM115" s="64"/>
      <c r="BN115" s="114"/>
      <c r="BO115" s="34" t="e">
        <f t="shared" si="26"/>
        <v>#DIV/0!</v>
      </c>
    </row>
    <row r="116" spans="1:67" ht="15.75" x14ac:dyDescent="0.25">
      <c r="A116" s="68">
        <v>44</v>
      </c>
      <c r="B116" s="68"/>
      <c r="C116" s="14"/>
      <c r="D116" s="14"/>
      <c r="E116" s="14"/>
      <c r="F116" s="192" t="s">
        <v>36</v>
      </c>
      <c r="G116" s="14"/>
      <c r="H116" s="249"/>
      <c r="I116" s="4" t="s">
        <v>37</v>
      </c>
      <c r="J116" s="28">
        <f t="shared" si="20"/>
        <v>0</v>
      </c>
      <c r="K116" s="41">
        <f t="shared" si="21"/>
        <v>0</v>
      </c>
      <c r="L116" s="87"/>
      <c r="M116" s="87"/>
      <c r="N116" s="87"/>
      <c r="O116" s="87"/>
      <c r="P116" s="87"/>
      <c r="Q116" s="87"/>
      <c r="R116" s="87"/>
      <c r="S116" s="147"/>
      <c r="T116" s="88"/>
      <c r="U116" s="89"/>
      <c r="V116" s="89"/>
      <c r="W116" s="90"/>
      <c r="X116" s="155">
        <f t="shared" si="22"/>
        <v>0</v>
      </c>
      <c r="Y116" s="31">
        <f t="shared" si="23"/>
        <v>0</v>
      </c>
      <c r="Z116" s="31">
        <f t="shared" si="24"/>
        <v>0</v>
      </c>
      <c r="AA116" s="31">
        <f t="shared" si="24"/>
        <v>0</v>
      </c>
      <c r="AB116" s="31">
        <f t="shared" si="24"/>
        <v>0</v>
      </c>
      <c r="AC116" s="42">
        <f t="shared" si="25"/>
        <v>0</v>
      </c>
      <c r="AD116" s="63"/>
      <c r="AE116" s="63"/>
      <c r="AF116" s="63"/>
      <c r="AG116" s="64"/>
      <c r="AH116" s="64"/>
      <c r="AI116" s="64"/>
      <c r="AJ116" s="63"/>
      <c r="AK116" s="63"/>
      <c r="AL116" s="63"/>
      <c r="AM116" s="64"/>
      <c r="AN116" s="64"/>
      <c r="AO116" s="64"/>
      <c r="AP116" s="63"/>
      <c r="AQ116" s="63"/>
      <c r="AR116" s="63"/>
      <c r="AS116" s="64"/>
      <c r="AT116" s="64"/>
      <c r="AU116" s="64"/>
      <c r="AV116" s="63"/>
      <c r="AW116" s="63"/>
      <c r="AX116" s="63"/>
      <c r="AY116" s="64"/>
      <c r="AZ116" s="64"/>
      <c r="BA116" s="64"/>
      <c r="BB116" s="69"/>
      <c r="BC116" s="69"/>
      <c r="BD116" s="69"/>
      <c r="BE116" s="64"/>
      <c r="BF116" s="64"/>
      <c r="BG116" s="64"/>
      <c r="BH116" s="69"/>
      <c r="BI116" s="69"/>
      <c r="BJ116" s="69"/>
      <c r="BK116" s="64"/>
      <c r="BL116" s="64"/>
      <c r="BM116" s="64"/>
      <c r="BN116" s="114"/>
      <c r="BO116" s="34" t="e">
        <f t="shared" si="26"/>
        <v>#DIV/0!</v>
      </c>
    </row>
    <row r="117" spans="1:67" ht="15.75" x14ac:dyDescent="0.25">
      <c r="A117" s="68">
        <v>45</v>
      </c>
      <c r="B117" s="68"/>
      <c r="C117" s="14"/>
      <c r="D117" s="14"/>
      <c r="E117" s="14"/>
      <c r="F117" s="192" t="s">
        <v>36</v>
      </c>
      <c r="G117" s="14"/>
      <c r="H117" s="249"/>
      <c r="I117" s="4" t="s">
        <v>37</v>
      </c>
      <c r="J117" s="28">
        <f t="shared" si="20"/>
        <v>0</v>
      </c>
      <c r="K117" s="41">
        <f t="shared" si="21"/>
        <v>0</v>
      </c>
      <c r="L117" s="87"/>
      <c r="M117" s="87"/>
      <c r="N117" s="87"/>
      <c r="O117" s="87"/>
      <c r="P117" s="87"/>
      <c r="Q117" s="87"/>
      <c r="R117" s="87"/>
      <c r="S117" s="147"/>
      <c r="T117" s="88"/>
      <c r="U117" s="89"/>
      <c r="V117" s="89"/>
      <c r="W117" s="90"/>
      <c r="X117" s="155">
        <f t="shared" si="22"/>
        <v>0</v>
      </c>
      <c r="Y117" s="31">
        <f t="shared" si="23"/>
        <v>0</v>
      </c>
      <c r="Z117" s="31">
        <f t="shared" si="24"/>
        <v>0</v>
      </c>
      <c r="AA117" s="31">
        <f t="shared" si="24"/>
        <v>0</v>
      </c>
      <c r="AB117" s="31">
        <f t="shared" si="24"/>
        <v>0</v>
      </c>
      <c r="AC117" s="42">
        <f t="shared" si="25"/>
        <v>0</v>
      </c>
      <c r="AD117" s="63"/>
      <c r="AE117" s="63"/>
      <c r="AF117" s="63"/>
      <c r="AG117" s="64"/>
      <c r="AH117" s="64"/>
      <c r="AI117" s="64"/>
      <c r="AJ117" s="63"/>
      <c r="AK117" s="63"/>
      <c r="AL117" s="63"/>
      <c r="AM117" s="64"/>
      <c r="AN117" s="64"/>
      <c r="AO117" s="64"/>
      <c r="AP117" s="63"/>
      <c r="AQ117" s="63"/>
      <c r="AR117" s="63"/>
      <c r="AS117" s="64"/>
      <c r="AT117" s="64"/>
      <c r="AU117" s="64"/>
      <c r="AV117" s="63"/>
      <c r="AW117" s="63"/>
      <c r="AX117" s="63"/>
      <c r="AY117" s="64"/>
      <c r="AZ117" s="64"/>
      <c r="BA117" s="64"/>
      <c r="BB117" s="69"/>
      <c r="BC117" s="69"/>
      <c r="BD117" s="69"/>
      <c r="BE117" s="64"/>
      <c r="BF117" s="64"/>
      <c r="BG117" s="64"/>
      <c r="BH117" s="69"/>
      <c r="BI117" s="69"/>
      <c r="BJ117" s="69"/>
      <c r="BK117" s="64"/>
      <c r="BL117" s="64"/>
      <c r="BM117" s="64"/>
      <c r="BN117" s="114"/>
      <c r="BO117" s="34" t="e">
        <f t="shared" si="26"/>
        <v>#DIV/0!</v>
      </c>
    </row>
    <row r="118" spans="1:67" ht="15.75" x14ac:dyDescent="0.25">
      <c r="A118" s="68">
        <v>46</v>
      </c>
      <c r="B118" s="68"/>
      <c r="C118" s="14"/>
      <c r="D118" s="14"/>
      <c r="E118" s="14"/>
      <c r="F118" s="192" t="s">
        <v>36</v>
      </c>
      <c r="G118" s="14"/>
      <c r="H118" s="249"/>
      <c r="I118" s="4" t="s">
        <v>37</v>
      </c>
      <c r="J118" s="28">
        <f t="shared" si="20"/>
        <v>0</v>
      </c>
      <c r="K118" s="41">
        <f t="shared" si="21"/>
        <v>0</v>
      </c>
      <c r="L118" s="87"/>
      <c r="M118" s="87"/>
      <c r="N118" s="87"/>
      <c r="O118" s="87"/>
      <c r="P118" s="87"/>
      <c r="Q118" s="87"/>
      <c r="R118" s="87"/>
      <c r="S118" s="147"/>
      <c r="T118" s="88"/>
      <c r="U118" s="89"/>
      <c r="V118" s="89"/>
      <c r="W118" s="90"/>
      <c r="X118" s="155">
        <f t="shared" si="22"/>
        <v>0</v>
      </c>
      <c r="Y118" s="31">
        <f t="shared" si="23"/>
        <v>0</v>
      </c>
      <c r="Z118" s="31">
        <f t="shared" si="24"/>
        <v>0</v>
      </c>
      <c r="AA118" s="31">
        <f t="shared" si="24"/>
        <v>0</v>
      </c>
      <c r="AB118" s="31">
        <f t="shared" si="24"/>
        <v>0</v>
      </c>
      <c r="AC118" s="42">
        <f t="shared" si="25"/>
        <v>0</v>
      </c>
      <c r="AD118" s="63"/>
      <c r="AE118" s="63"/>
      <c r="AF118" s="63"/>
      <c r="AG118" s="64"/>
      <c r="AH118" s="64"/>
      <c r="AI118" s="64"/>
      <c r="AJ118" s="63"/>
      <c r="AK118" s="63"/>
      <c r="AL118" s="63"/>
      <c r="AM118" s="64"/>
      <c r="AN118" s="64"/>
      <c r="AO118" s="64"/>
      <c r="AP118" s="63"/>
      <c r="AQ118" s="63"/>
      <c r="AR118" s="63"/>
      <c r="AS118" s="64"/>
      <c r="AT118" s="64"/>
      <c r="AU118" s="64"/>
      <c r="AV118" s="63"/>
      <c r="AW118" s="63"/>
      <c r="AX118" s="63"/>
      <c r="AY118" s="64"/>
      <c r="AZ118" s="64"/>
      <c r="BA118" s="64"/>
      <c r="BB118" s="69"/>
      <c r="BC118" s="69"/>
      <c r="BD118" s="69"/>
      <c r="BE118" s="64"/>
      <c r="BF118" s="64"/>
      <c r="BG118" s="64"/>
      <c r="BH118" s="69"/>
      <c r="BI118" s="69"/>
      <c r="BJ118" s="69"/>
      <c r="BK118" s="64"/>
      <c r="BL118" s="64"/>
      <c r="BM118" s="64"/>
      <c r="BN118" s="114"/>
      <c r="BO118" s="34" t="e">
        <f t="shared" si="26"/>
        <v>#DIV/0!</v>
      </c>
    </row>
    <row r="119" spans="1:67" ht="15.75" x14ac:dyDescent="0.25">
      <c r="A119" s="68">
        <v>47</v>
      </c>
      <c r="B119" s="68"/>
      <c r="C119" s="14"/>
      <c r="D119" s="14"/>
      <c r="E119" s="14"/>
      <c r="F119" s="192" t="s">
        <v>36</v>
      </c>
      <c r="G119" s="14"/>
      <c r="H119" s="249"/>
      <c r="I119" s="4" t="s">
        <v>37</v>
      </c>
      <c r="J119" s="28">
        <f t="shared" si="20"/>
        <v>0</v>
      </c>
      <c r="K119" s="41">
        <f t="shared" si="21"/>
        <v>0</v>
      </c>
      <c r="L119" s="87"/>
      <c r="M119" s="87"/>
      <c r="N119" s="87"/>
      <c r="O119" s="87"/>
      <c r="P119" s="87"/>
      <c r="Q119" s="87"/>
      <c r="R119" s="87"/>
      <c r="S119" s="147"/>
      <c r="T119" s="88"/>
      <c r="U119" s="89"/>
      <c r="V119" s="89"/>
      <c r="W119" s="90"/>
      <c r="X119" s="155">
        <f t="shared" si="22"/>
        <v>0</v>
      </c>
      <c r="Y119" s="31">
        <f t="shared" si="23"/>
        <v>0</v>
      </c>
      <c r="Z119" s="31">
        <f t="shared" si="24"/>
        <v>0</v>
      </c>
      <c r="AA119" s="31">
        <f t="shared" si="24"/>
        <v>0</v>
      </c>
      <c r="AB119" s="31">
        <f t="shared" si="24"/>
        <v>0</v>
      </c>
      <c r="AC119" s="42">
        <f t="shared" si="25"/>
        <v>0</v>
      </c>
      <c r="AD119" s="63"/>
      <c r="AE119" s="63"/>
      <c r="AF119" s="63"/>
      <c r="AG119" s="64"/>
      <c r="AH119" s="64"/>
      <c r="AI119" s="64"/>
      <c r="AJ119" s="63"/>
      <c r="AK119" s="63"/>
      <c r="AL119" s="63"/>
      <c r="AM119" s="64"/>
      <c r="AN119" s="64"/>
      <c r="AO119" s="64"/>
      <c r="AP119" s="63"/>
      <c r="AQ119" s="63"/>
      <c r="AR119" s="63"/>
      <c r="AS119" s="64"/>
      <c r="AT119" s="64"/>
      <c r="AU119" s="64"/>
      <c r="AV119" s="63"/>
      <c r="AW119" s="63"/>
      <c r="AX119" s="63"/>
      <c r="AY119" s="64"/>
      <c r="AZ119" s="64"/>
      <c r="BA119" s="64"/>
      <c r="BB119" s="69"/>
      <c r="BC119" s="69"/>
      <c r="BD119" s="69"/>
      <c r="BE119" s="64"/>
      <c r="BF119" s="64"/>
      <c r="BG119" s="64"/>
      <c r="BH119" s="69"/>
      <c r="BI119" s="69"/>
      <c r="BJ119" s="69"/>
      <c r="BK119" s="64"/>
      <c r="BL119" s="64"/>
      <c r="BM119" s="64"/>
      <c r="BN119" s="114"/>
      <c r="BO119" s="34" t="e">
        <f t="shared" si="26"/>
        <v>#DIV/0!</v>
      </c>
    </row>
    <row r="120" spans="1:67" ht="15.75" x14ac:dyDescent="0.25">
      <c r="A120" s="68">
        <v>48</v>
      </c>
      <c r="B120" s="68"/>
      <c r="C120" s="14"/>
      <c r="D120" s="14"/>
      <c r="E120" s="14"/>
      <c r="F120" s="192" t="s">
        <v>36</v>
      </c>
      <c r="G120" s="14"/>
      <c r="H120" s="249"/>
      <c r="I120" s="4" t="s">
        <v>37</v>
      </c>
      <c r="J120" s="28">
        <f t="shared" si="20"/>
        <v>0</v>
      </c>
      <c r="K120" s="41">
        <f t="shared" si="21"/>
        <v>0</v>
      </c>
      <c r="L120" s="87"/>
      <c r="M120" s="87"/>
      <c r="N120" s="87"/>
      <c r="O120" s="87"/>
      <c r="P120" s="87"/>
      <c r="Q120" s="87"/>
      <c r="R120" s="87"/>
      <c r="S120" s="147"/>
      <c r="T120" s="88"/>
      <c r="U120" s="89"/>
      <c r="V120" s="89"/>
      <c r="W120" s="90"/>
      <c r="X120" s="155">
        <f t="shared" si="22"/>
        <v>0</v>
      </c>
      <c r="Y120" s="31">
        <f t="shared" si="23"/>
        <v>0</v>
      </c>
      <c r="Z120" s="31">
        <f t="shared" si="24"/>
        <v>0</v>
      </c>
      <c r="AA120" s="31">
        <f t="shared" si="24"/>
        <v>0</v>
      </c>
      <c r="AB120" s="31">
        <f t="shared" si="24"/>
        <v>0</v>
      </c>
      <c r="AC120" s="42">
        <f t="shared" si="25"/>
        <v>0</v>
      </c>
      <c r="AD120" s="63"/>
      <c r="AE120" s="63"/>
      <c r="AF120" s="63"/>
      <c r="AG120" s="64"/>
      <c r="AH120" s="64"/>
      <c r="AI120" s="64"/>
      <c r="AJ120" s="63"/>
      <c r="AK120" s="63"/>
      <c r="AL120" s="63"/>
      <c r="AM120" s="64"/>
      <c r="AN120" s="64"/>
      <c r="AO120" s="64"/>
      <c r="AP120" s="63"/>
      <c r="AQ120" s="63"/>
      <c r="AR120" s="63"/>
      <c r="AS120" s="64"/>
      <c r="AT120" s="64"/>
      <c r="AU120" s="64"/>
      <c r="AV120" s="63"/>
      <c r="AW120" s="63"/>
      <c r="AX120" s="63"/>
      <c r="AY120" s="64"/>
      <c r="AZ120" s="64"/>
      <c r="BA120" s="64"/>
      <c r="BB120" s="69"/>
      <c r="BC120" s="69"/>
      <c r="BD120" s="69"/>
      <c r="BE120" s="64"/>
      <c r="BF120" s="64"/>
      <c r="BG120" s="64"/>
      <c r="BH120" s="69"/>
      <c r="BI120" s="69"/>
      <c r="BJ120" s="69"/>
      <c r="BK120" s="64"/>
      <c r="BL120" s="64"/>
      <c r="BM120" s="64"/>
      <c r="BN120" s="114"/>
      <c r="BO120" s="34" t="e">
        <f t="shared" si="26"/>
        <v>#DIV/0!</v>
      </c>
    </row>
    <row r="121" spans="1:67" ht="15.75" x14ac:dyDescent="0.25">
      <c r="A121" s="68">
        <v>49</v>
      </c>
      <c r="B121" s="68"/>
      <c r="C121" s="14"/>
      <c r="D121" s="14"/>
      <c r="E121" s="14"/>
      <c r="F121" s="192" t="s">
        <v>36</v>
      </c>
      <c r="G121" s="14"/>
      <c r="H121" s="249"/>
      <c r="I121" s="4" t="s">
        <v>37</v>
      </c>
      <c r="J121" s="28">
        <f t="shared" si="20"/>
        <v>0</v>
      </c>
      <c r="K121" s="41">
        <f t="shared" si="21"/>
        <v>0</v>
      </c>
      <c r="L121" s="87"/>
      <c r="M121" s="87"/>
      <c r="N121" s="87"/>
      <c r="O121" s="87"/>
      <c r="P121" s="87"/>
      <c r="Q121" s="87"/>
      <c r="R121" s="87"/>
      <c r="S121" s="147"/>
      <c r="T121" s="88"/>
      <c r="U121" s="89"/>
      <c r="V121" s="89"/>
      <c r="W121" s="90"/>
      <c r="X121" s="155">
        <f t="shared" si="22"/>
        <v>0</v>
      </c>
      <c r="Y121" s="31">
        <f t="shared" si="23"/>
        <v>0</v>
      </c>
      <c r="Z121" s="31">
        <f t="shared" si="24"/>
        <v>0</v>
      </c>
      <c r="AA121" s="31">
        <f t="shared" si="24"/>
        <v>0</v>
      </c>
      <c r="AB121" s="31">
        <f t="shared" si="24"/>
        <v>0</v>
      </c>
      <c r="AC121" s="42">
        <f t="shared" si="25"/>
        <v>0</v>
      </c>
      <c r="AD121" s="63"/>
      <c r="AE121" s="63"/>
      <c r="AF121" s="63"/>
      <c r="AG121" s="64"/>
      <c r="AH121" s="64"/>
      <c r="AI121" s="64"/>
      <c r="AJ121" s="63"/>
      <c r="AK121" s="63"/>
      <c r="AL121" s="63"/>
      <c r="AM121" s="64"/>
      <c r="AN121" s="64"/>
      <c r="AO121" s="64"/>
      <c r="AP121" s="63"/>
      <c r="AQ121" s="63"/>
      <c r="AR121" s="63"/>
      <c r="AS121" s="64"/>
      <c r="AT121" s="64"/>
      <c r="AU121" s="64"/>
      <c r="AV121" s="63"/>
      <c r="AW121" s="63"/>
      <c r="AX121" s="63"/>
      <c r="AY121" s="64"/>
      <c r="AZ121" s="64"/>
      <c r="BA121" s="64"/>
      <c r="BB121" s="69"/>
      <c r="BC121" s="69"/>
      <c r="BD121" s="69"/>
      <c r="BE121" s="64"/>
      <c r="BF121" s="64"/>
      <c r="BG121" s="64"/>
      <c r="BH121" s="69"/>
      <c r="BI121" s="69"/>
      <c r="BJ121" s="69"/>
      <c r="BK121" s="64"/>
      <c r="BL121" s="64"/>
      <c r="BM121" s="64"/>
      <c r="BN121" s="114"/>
      <c r="BO121" s="34" t="e">
        <f t="shared" si="26"/>
        <v>#DIV/0!</v>
      </c>
    </row>
    <row r="122" spans="1:67" ht="15.75" x14ac:dyDescent="0.25">
      <c r="A122" s="68">
        <v>50</v>
      </c>
      <c r="B122" s="68"/>
      <c r="C122" s="14"/>
      <c r="D122" s="14"/>
      <c r="E122" s="14"/>
      <c r="F122" s="192" t="s">
        <v>36</v>
      </c>
      <c r="G122" s="14"/>
      <c r="H122" s="249"/>
      <c r="I122" s="4" t="s">
        <v>37</v>
      </c>
      <c r="J122" s="28">
        <f t="shared" si="20"/>
        <v>0</v>
      </c>
      <c r="K122" s="41">
        <f t="shared" si="21"/>
        <v>0</v>
      </c>
      <c r="L122" s="87"/>
      <c r="M122" s="87"/>
      <c r="N122" s="87"/>
      <c r="O122" s="87"/>
      <c r="P122" s="87"/>
      <c r="Q122" s="87"/>
      <c r="R122" s="87"/>
      <c r="S122" s="147"/>
      <c r="T122" s="88"/>
      <c r="U122" s="89"/>
      <c r="V122" s="89"/>
      <c r="W122" s="90"/>
      <c r="X122" s="155">
        <f t="shared" si="22"/>
        <v>0</v>
      </c>
      <c r="Y122" s="31">
        <f t="shared" si="23"/>
        <v>0</v>
      </c>
      <c r="Z122" s="31">
        <f t="shared" si="24"/>
        <v>0</v>
      </c>
      <c r="AA122" s="31">
        <f t="shared" si="24"/>
        <v>0</v>
      </c>
      <c r="AB122" s="31">
        <f t="shared" si="24"/>
        <v>0</v>
      </c>
      <c r="AC122" s="42">
        <f t="shared" si="25"/>
        <v>0</v>
      </c>
      <c r="AD122" s="63"/>
      <c r="AE122" s="63"/>
      <c r="AF122" s="63"/>
      <c r="AG122" s="64"/>
      <c r="AH122" s="64"/>
      <c r="AI122" s="64"/>
      <c r="AJ122" s="63"/>
      <c r="AK122" s="63"/>
      <c r="AL122" s="63"/>
      <c r="AM122" s="64"/>
      <c r="AN122" s="64"/>
      <c r="AO122" s="64"/>
      <c r="AP122" s="63"/>
      <c r="AQ122" s="63"/>
      <c r="AR122" s="63"/>
      <c r="AS122" s="64"/>
      <c r="AT122" s="64"/>
      <c r="AU122" s="64"/>
      <c r="AV122" s="63"/>
      <c r="AW122" s="63"/>
      <c r="AX122" s="63"/>
      <c r="AY122" s="64"/>
      <c r="AZ122" s="64"/>
      <c r="BA122" s="64"/>
      <c r="BB122" s="69"/>
      <c r="BC122" s="69"/>
      <c r="BD122" s="69"/>
      <c r="BE122" s="64"/>
      <c r="BF122" s="64"/>
      <c r="BG122" s="64"/>
      <c r="BH122" s="69"/>
      <c r="BI122" s="69"/>
      <c r="BJ122" s="69"/>
      <c r="BK122" s="64"/>
      <c r="BL122" s="64"/>
      <c r="BM122" s="64"/>
      <c r="BN122" s="114"/>
      <c r="BO122" s="34" t="e">
        <f t="shared" si="26"/>
        <v>#DIV/0!</v>
      </c>
    </row>
    <row r="123" spans="1:67" ht="15.75" x14ac:dyDescent="0.25">
      <c r="A123" s="68">
        <v>51</v>
      </c>
      <c r="B123" s="68"/>
      <c r="C123" s="14"/>
      <c r="D123" s="14"/>
      <c r="E123" s="14"/>
      <c r="F123" s="192" t="s">
        <v>36</v>
      </c>
      <c r="G123" s="14"/>
      <c r="H123" s="249"/>
      <c r="I123" s="4" t="s">
        <v>37</v>
      </c>
      <c r="J123" s="28">
        <f t="shared" si="20"/>
        <v>0</v>
      </c>
      <c r="K123" s="41">
        <f t="shared" si="21"/>
        <v>0</v>
      </c>
      <c r="L123" s="87"/>
      <c r="M123" s="87"/>
      <c r="N123" s="87"/>
      <c r="O123" s="87"/>
      <c r="P123" s="87"/>
      <c r="Q123" s="87"/>
      <c r="R123" s="87"/>
      <c r="S123" s="147"/>
      <c r="T123" s="88"/>
      <c r="U123" s="89"/>
      <c r="V123" s="89"/>
      <c r="W123" s="90"/>
      <c r="X123" s="155">
        <f t="shared" si="22"/>
        <v>0</v>
      </c>
      <c r="Y123" s="31">
        <f t="shared" si="23"/>
        <v>0</v>
      </c>
      <c r="Z123" s="31">
        <f t="shared" si="24"/>
        <v>0</v>
      </c>
      <c r="AA123" s="31">
        <f t="shared" si="24"/>
        <v>0</v>
      </c>
      <c r="AB123" s="31">
        <f t="shared" si="24"/>
        <v>0</v>
      </c>
      <c r="AC123" s="42">
        <f t="shared" si="25"/>
        <v>0</v>
      </c>
      <c r="AD123" s="63"/>
      <c r="AE123" s="63"/>
      <c r="AF123" s="63"/>
      <c r="AG123" s="64"/>
      <c r="AH123" s="64"/>
      <c r="AI123" s="64"/>
      <c r="AJ123" s="63"/>
      <c r="AK123" s="63"/>
      <c r="AL123" s="63"/>
      <c r="AM123" s="64"/>
      <c r="AN123" s="64"/>
      <c r="AO123" s="64"/>
      <c r="AP123" s="63"/>
      <c r="AQ123" s="63"/>
      <c r="AR123" s="63"/>
      <c r="AS123" s="64"/>
      <c r="AT123" s="64"/>
      <c r="AU123" s="64"/>
      <c r="AV123" s="63"/>
      <c r="AW123" s="63"/>
      <c r="AX123" s="63"/>
      <c r="AY123" s="64"/>
      <c r="AZ123" s="64"/>
      <c r="BA123" s="64"/>
      <c r="BB123" s="69"/>
      <c r="BC123" s="69"/>
      <c r="BD123" s="69"/>
      <c r="BE123" s="64"/>
      <c r="BF123" s="64"/>
      <c r="BG123" s="64"/>
      <c r="BH123" s="69"/>
      <c r="BI123" s="69"/>
      <c r="BJ123" s="69"/>
      <c r="BK123" s="64"/>
      <c r="BL123" s="64"/>
      <c r="BM123" s="64"/>
      <c r="BN123" s="114"/>
      <c r="BO123" s="34" t="e">
        <f t="shared" si="26"/>
        <v>#DIV/0!</v>
      </c>
    </row>
    <row r="124" spans="1:67" ht="15.75" x14ac:dyDescent="0.25">
      <c r="A124" s="68">
        <v>52</v>
      </c>
      <c r="B124" s="68"/>
      <c r="C124" s="14"/>
      <c r="D124" s="14"/>
      <c r="E124" s="14"/>
      <c r="F124" s="192" t="s">
        <v>36</v>
      </c>
      <c r="G124" s="14"/>
      <c r="H124" s="249"/>
      <c r="I124" s="4" t="s">
        <v>37</v>
      </c>
      <c r="J124" s="28">
        <f t="shared" si="20"/>
        <v>0</v>
      </c>
      <c r="K124" s="41">
        <f t="shared" si="21"/>
        <v>0</v>
      </c>
      <c r="L124" s="107"/>
      <c r="M124" s="107"/>
      <c r="N124" s="107"/>
      <c r="O124" s="107"/>
      <c r="P124" s="87"/>
      <c r="Q124" s="87"/>
      <c r="R124" s="87"/>
      <c r="S124" s="147"/>
      <c r="T124" s="88"/>
      <c r="U124" s="89"/>
      <c r="V124" s="89"/>
      <c r="W124" s="90"/>
      <c r="X124" s="155">
        <f t="shared" si="22"/>
        <v>0</v>
      </c>
      <c r="Y124" s="31">
        <f t="shared" si="23"/>
        <v>0</v>
      </c>
      <c r="Z124" s="31">
        <f t="shared" si="24"/>
        <v>0</v>
      </c>
      <c r="AA124" s="31">
        <f t="shared" si="24"/>
        <v>0</v>
      </c>
      <c r="AB124" s="31">
        <f t="shared" si="24"/>
        <v>0</v>
      </c>
      <c r="AC124" s="42">
        <f t="shared" si="25"/>
        <v>0</v>
      </c>
      <c r="AD124" s="63"/>
      <c r="AE124" s="63"/>
      <c r="AF124" s="63"/>
      <c r="AG124" s="64"/>
      <c r="AH124" s="64"/>
      <c r="AI124" s="64"/>
      <c r="AJ124" s="63"/>
      <c r="AK124" s="63"/>
      <c r="AL124" s="63"/>
      <c r="AM124" s="64"/>
      <c r="AN124" s="64"/>
      <c r="AO124" s="64"/>
      <c r="AP124" s="63"/>
      <c r="AQ124" s="63"/>
      <c r="AR124" s="63"/>
      <c r="AS124" s="64"/>
      <c r="AT124" s="64"/>
      <c r="AU124" s="64"/>
      <c r="AV124" s="63"/>
      <c r="AW124" s="63"/>
      <c r="AX124" s="63"/>
      <c r="AY124" s="64"/>
      <c r="AZ124" s="64"/>
      <c r="BA124" s="64"/>
      <c r="BB124" s="69"/>
      <c r="BC124" s="69"/>
      <c r="BD124" s="69"/>
      <c r="BE124" s="64"/>
      <c r="BF124" s="64"/>
      <c r="BG124" s="64"/>
      <c r="BH124" s="69"/>
      <c r="BI124" s="69"/>
      <c r="BJ124" s="69"/>
      <c r="BK124" s="64"/>
      <c r="BL124" s="64"/>
      <c r="BM124" s="64"/>
      <c r="BN124" s="114"/>
      <c r="BO124" s="34" t="e">
        <f t="shared" si="26"/>
        <v>#DIV/0!</v>
      </c>
    </row>
    <row r="125" spans="1:67" ht="15.75" x14ac:dyDescent="0.25">
      <c r="A125" s="68">
        <v>53</v>
      </c>
      <c r="B125" s="68"/>
      <c r="C125" s="14"/>
      <c r="D125" s="14"/>
      <c r="E125" s="14"/>
      <c r="F125" s="192" t="s">
        <v>36</v>
      </c>
      <c r="G125" s="14"/>
      <c r="H125" s="249"/>
      <c r="I125" s="4" t="s">
        <v>37</v>
      </c>
      <c r="J125" s="28">
        <f t="shared" si="20"/>
        <v>0</v>
      </c>
      <c r="K125" s="41">
        <f t="shared" si="21"/>
        <v>0</v>
      </c>
      <c r="L125" s="107"/>
      <c r="M125" s="107"/>
      <c r="N125" s="107"/>
      <c r="O125" s="107"/>
      <c r="P125" s="87"/>
      <c r="Q125" s="87"/>
      <c r="R125" s="87"/>
      <c r="S125" s="147"/>
      <c r="T125" s="88"/>
      <c r="U125" s="89"/>
      <c r="V125" s="89"/>
      <c r="W125" s="90"/>
      <c r="X125" s="155">
        <f t="shared" si="22"/>
        <v>0</v>
      </c>
      <c r="Y125" s="31">
        <f t="shared" si="23"/>
        <v>0</v>
      </c>
      <c r="Z125" s="31">
        <f t="shared" si="24"/>
        <v>0</v>
      </c>
      <c r="AA125" s="31">
        <f t="shared" si="24"/>
        <v>0</v>
      </c>
      <c r="AB125" s="31">
        <f t="shared" si="24"/>
        <v>0</v>
      </c>
      <c r="AC125" s="42">
        <f t="shared" si="25"/>
        <v>0</v>
      </c>
      <c r="AD125" s="63"/>
      <c r="AE125" s="63"/>
      <c r="AF125" s="63"/>
      <c r="AG125" s="64"/>
      <c r="AH125" s="64"/>
      <c r="AI125" s="64"/>
      <c r="AJ125" s="63"/>
      <c r="AK125" s="63"/>
      <c r="AL125" s="63"/>
      <c r="AM125" s="64"/>
      <c r="AN125" s="64"/>
      <c r="AO125" s="64"/>
      <c r="AP125" s="63"/>
      <c r="AQ125" s="63"/>
      <c r="AR125" s="63"/>
      <c r="AS125" s="64"/>
      <c r="AT125" s="64"/>
      <c r="AU125" s="64"/>
      <c r="AV125" s="63"/>
      <c r="AW125" s="63"/>
      <c r="AX125" s="63"/>
      <c r="AY125" s="64"/>
      <c r="AZ125" s="64"/>
      <c r="BA125" s="64"/>
      <c r="BB125" s="69"/>
      <c r="BC125" s="69"/>
      <c r="BD125" s="69"/>
      <c r="BE125" s="64"/>
      <c r="BF125" s="64"/>
      <c r="BG125" s="64"/>
      <c r="BH125" s="69"/>
      <c r="BI125" s="69"/>
      <c r="BJ125" s="69"/>
      <c r="BK125" s="64"/>
      <c r="BL125" s="64"/>
      <c r="BM125" s="64"/>
      <c r="BN125" s="114"/>
      <c r="BO125" s="34" t="e">
        <f t="shared" si="26"/>
        <v>#DIV/0!</v>
      </c>
    </row>
    <row r="126" spans="1:67" ht="15.75" x14ac:dyDescent="0.25">
      <c r="A126" s="117"/>
      <c r="B126" s="117"/>
      <c r="C126" s="117"/>
      <c r="D126" s="117"/>
      <c r="E126" s="117"/>
      <c r="F126" s="224" t="s">
        <v>140</v>
      </c>
      <c r="G126" s="117"/>
      <c r="H126" s="117"/>
      <c r="I126" s="117" t="s">
        <v>38</v>
      </c>
      <c r="J126" s="85">
        <f>SUM(J127:J139)</f>
        <v>0</v>
      </c>
      <c r="K126" s="105">
        <f>J126*36</f>
        <v>0</v>
      </c>
      <c r="L126" s="106"/>
      <c r="M126" s="106"/>
      <c r="N126" s="106"/>
      <c r="O126" s="106"/>
      <c r="P126" s="125"/>
      <c r="Q126" s="125"/>
      <c r="R126" s="125"/>
      <c r="S126" s="148"/>
      <c r="T126" s="174"/>
      <c r="U126" s="126"/>
      <c r="V126" s="126"/>
      <c r="W126" s="175"/>
      <c r="X126" s="155"/>
      <c r="Y126" s="31"/>
      <c r="Z126" s="31"/>
      <c r="AA126" s="31"/>
      <c r="AB126" s="31"/>
      <c r="AC126" s="4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125"/>
      <c r="BO126" s="86"/>
    </row>
    <row r="127" spans="1:67" ht="15.75" x14ac:dyDescent="0.25">
      <c r="A127" s="68">
        <v>41</v>
      </c>
      <c r="B127" s="68"/>
      <c r="C127" s="14"/>
      <c r="D127" s="14"/>
      <c r="E127" s="14"/>
      <c r="F127" s="192" t="s">
        <v>36</v>
      </c>
      <c r="G127" s="14"/>
      <c r="H127" s="249"/>
      <c r="I127" s="4" t="s">
        <v>37</v>
      </c>
      <c r="J127" s="28">
        <f t="shared" ref="J127:J139" si="27">L127+M127+N127+O127+P127+Q127+R127+S127</f>
        <v>0</v>
      </c>
      <c r="K127" s="41">
        <f t="shared" ref="K127:K139" si="28">J127*36</f>
        <v>0</v>
      </c>
      <c r="L127" s="68"/>
      <c r="M127" s="68"/>
      <c r="N127" s="68"/>
      <c r="O127" s="68"/>
      <c r="P127" s="68"/>
      <c r="Q127" s="68"/>
      <c r="R127" s="68"/>
      <c r="S127" s="144"/>
      <c r="T127" s="67"/>
      <c r="U127" s="66"/>
      <c r="V127" s="66"/>
      <c r="W127" s="65"/>
      <c r="X127" s="155">
        <f t="shared" ref="X127:X139" si="29">Y127+Y127*0.1</f>
        <v>0</v>
      </c>
      <c r="Y127" s="31">
        <f t="shared" ref="Y127:Y139" si="30">SUM(Z127:AB127)</f>
        <v>0</v>
      </c>
      <c r="Z127" s="31">
        <f t="shared" ref="Z127:AB139" si="31">AD127+AG127+AJ127+AM127+AP127+AS127+AV127+AY127+BB127+BE127+BH127+BK127</f>
        <v>0</v>
      </c>
      <c r="AA127" s="31">
        <f t="shared" si="31"/>
        <v>0</v>
      </c>
      <c r="AB127" s="31">
        <f t="shared" si="31"/>
        <v>0</v>
      </c>
      <c r="AC127" s="42">
        <f t="shared" ref="AC127:AC139" si="32">K127-X127</f>
        <v>0</v>
      </c>
      <c r="AD127" s="63"/>
      <c r="AE127" s="63"/>
      <c r="AF127" s="63"/>
      <c r="AG127" s="64"/>
      <c r="AH127" s="64"/>
      <c r="AI127" s="64"/>
      <c r="AJ127" s="63"/>
      <c r="AK127" s="63"/>
      <c r="AL127" s="63"/>
      <c r="AM127" s="64"/>
      <c r="AN127" s="64"/>
      <c r="AO127" s="64"/>
      <c r="AP127" s="63"/>
      <c r="AQ127" s="63"/>
      <c r="AR127" s="63"/>
      <c r="AS127" s="64"/>
      <c r="AT127" s="64"/>
      <c r="AU127" s="64"/>
      <c r="AV127" s="63"/>
      <c r="AW127" s="63"/>
      <c r="AX127" s="63"/>
      <c r="AY127" s="64"/>
      <c r="AZ127" s="64"/>
      <c r="BA127" s="64"/>
      <c r="BB127" s="69"/>
      <c r="BC127" s="69"/>
      <c r="BD127" s="69"/>
      <c r="BE127" s="64"/>
      <c r="BF127" s="64"/>
      <c r="BG127" s="64"/>
      <c r="BH127" s="69"/>
      <c r="BI127" s="69"/>
      <c r="BJ127" s="69"/>
      <c r="BK127" s="64"/>
      <c r="BL127" s="64"/>
      <c r="BM127" s="64"/>
      <c r="BN127" s="114"/>
      <c r="BO127" s="34" t="e">
        <f t="shared" ref="BO127:BO139" si="33">Y127/K127*100</f>
        <v>#DIV/0!</v>
      </c>
    </row>
    <row r="128" spans="1:67" ht="15.75" x14ac:dyDescent="0.25">
      <c r="A128" s="68">
        <v>42</v>
      </c>
      <c r="B128" s="68"/>
      <c r="C128" s="14"/>
      <c r="D128" s="14"/>
      <c r="E128" s="14"/>
      <c r="F128" s="192" t="s">
        <v>36</v>
      </c>
      <c r="G128" s="14"/>
      <c r="H128" s="249"/>
      <c r="I128" s="4" t="s">
        <v>37</v>
      </c>
      <c r="J128" s="28">
        <f t="shared" si="27"/>
        <v>0</v>
      </c>
      <c r="K128" s="41">
        <f t="shared" si="28"/>
        <v>0</v>
      </c>
      <c r="L128" s="68"/>
      <c r="M128" s="68"/>
      <c r="N128" s="68"/>
      <c r="O128" s="68"/>
      <c r="P128" s="68"/>
      <c r="Q128" s="68"/>
      <c r="R128" s="68"/>
      <c r="S128" s="144"/>
      <c r="T128" s="67"/>
      <c r="U128" s="66"/>
      <c r="V128" s="66"/>
      <c r="W128" s="65"/>
      <c r="X128" s="155">
        <f t="shared" si="29"/>
        <v>0</v>
      </c>
      <c r="Y128" s="31">
        <f t="shared" si="30"/>
        <v>0</v>
      </c>
      <c r="Z128" s="31">
        <f t="shared" si="31"/>
        <v>0</v>
      </c>
      <c r="AA128" s="31">
        <f t="shared" si="31"/>
        <v>0</v>
      </c>
      <c r="AB128" s="31">
        <f t="shared" si="31"/>
        <v>0</v>
      </c>
      <c r="AC128" s="42">
        <f t="shared" si="32"/>
        <v>0</v>
      </c>
      <c r="AD128" s="63"/>
      <c r="AE128" s="63"/>
      <c r="AF128" s="63"/>
      <c r="AG128" s="64"/>
      <c r="AH128" s="64"/>
      <c r="AI128" s="64"/>
      <c r="AJ128" s="63"/>
      <c r="AK128" s="63"/>
      <c r="AL128" s="63"/>
      <c r="AM128" s="64"/>
      <c r="AN128" s="64"/>
      <c r="AO128" s="64"/>
      <c r="AP128" s="63"/>
      <c r="AQ128" s="63"/>
      <c r="AR128" s="63"/>
      <c r="AS128" s="64"/>
      <c r="AT128" s="64"/>
      <c r="AU128" s="64"/>
      <c r="AV128" s="63"/>
      <c r="AW128" s="63"/>
      <c r="AX128" s="63"/>
      <c r="AY128" s="64"/>
      <c r="AZ128" s="64"/>
      <c r="BA128" s="64"/>
      <c r="BB128" s="69"/>
      <c r="BC128" s="69"/>
      <c r="BD128" s="69"/>
      <c r="BE128" s="64"/>
      <c r="BF128" s="64"/>
      <c r="BG128" s="64"/>
      <c r="BH128" s="69"/>
      <c r="BI128" s="69"/>
      <c r="BJ128" s="69"/>
      <c r="BK128" s="64"/>
      <c r="BL128" s="64"/>
      <c r="BM128" s="64"/>
      <c r="BN128" s="114"/>
      <c r="BO128" s="34" t="e">
        <f t="shared" si="33"/>
        <v>#DIV/0!</v>
      </c>
    </row>
    <row r="129" spans="1:67" ht="15.75" x14ac:dyDescent="0.25">
      <c r="A129" s="68">
        <v>43</v>
      </c>
      <c r="B129" s="68"/>
      <c r="C129" s="14"/>
      <c r="D129" s="14"/>
      <c r="E129" s="14"/>
      <c r="F129" s="192" t="s">
        <v>36</v>
      </c>
      <c r="G129" s="14"/>
      <c r="H129" s="249"/>
      <c r="I129" s="4" t="s">
        <v>37</v>
      </c>
      <c r="J129" s="28">
        <f t="shared" si="27"/>
        <v>0</v>
      </c>
      <c r="K129" s="41">
        <f t="shared" si="28"/>
        <v>0</v>
      </c>
      <c r="L129" s="68"/>
      <c r="M129" s="68"/>
      <c r="N129" s="68"/>
      <c r="O129" s="68"/>
      <c r="P129" s="68"/>
      <c r="Q129" s="68"/>
      <c r="R129" s="68"/>
      <c r="S129" s="144"/>
      <c r="T129" s="67"/>
      <c r="U129" s="66"/>
      <c r="V129" s="66"/>
      <c r="W129" s="65"/>
      <c r="X129" s="155">
        <f t="shared" si="29"/>
        <v>0</v>
      </c>
      <c r="Y129" s="31">
        <f t="shared" si="30"/>
        <v>0</v>
      </c>
      <c r="Z129" s="31">
        <f t="shared" si="31"/>
        <v>0</v>
      </c>
      <c r="AA129" s="31">
        <f t="shared" si="31"/>
        <v>0</v>
      </c>
      <c r="AB129" s="31">
        <f t="shared" si="31"/>
        <v>0</v>
      </c>
      <c r="AC129" s="42">
        <f t="shared" si="32"/>
        <v>0</v>
      </c>
      <c r="AD129" s="63"/>
      <c r="AE129" s="63"/>
      <c r="AF129" s="63"/>
      <c r="AG129" s="64"/>
      <c r="AH129" s="64"/>
      <c r="AI129" s="64"/>
      <c r="AJ129" s="63"/>
      <c r="AK129" s="63"/>
      <c r="AL129" s="63"/>
      <c r="AM129" s="64"/>
      <c r="AN129" s="64"/>
      <c r="AO129" s="64"/>
      <c r="AP129" s="63"/>
      <c r="AQ129" s="63"/>
      <c r="AR129" s="63"/>
      <c r="AS129" s="64"/>
      <c r="AT129" s="64"/>
      <c r="AU129" s="64"/>
      <c r="AV129" s="63"/>
      <c r="AW129" s="63"/>
      <c r="AX129" s="63"/>
      <c r="AY129" s="64"/>
      <c r="AZ129" s="64"/>
      <c r="BA129" s="64"/>
      <c r="BB129" s="69"/>
      <c r="BC129" s="69"/>
      <c r="BD129" s="69"/>
      <c r="BE129" s="64"/>
      <c r="BF129" s="64"/>
      <c r="BG129" s="64"/>
      <c r="BH129" s="69"/>
      <c r="BI129" s="69"/>
      <c r="BJ129" s="69"/>
      <c r="BK129" s="64"/>
      <c r="BL129" s="64"/>
      <c r="BM129" s="64"/>
      <c r="BN129" s="114"/>
      <c r="BO129" s="34" t="e">
        <f t="shared" si="33"/>
        <v>#DIV/0!</v>
      </c>
    </row>
    <row r="130" spans="1:67" ht="15.75" x14ac:dyDescent="0.25">
      <c r="A130" s="68">
        <v>44</v>
      </c>
      <c r="B130" s="68"/>
      <c r="C130" s="14"/>
      <c r="D130" s="14"/>
      <c r="E130" s="14"/>
      <c r="F130" s="192" t="s">
        <v>36</v>
      </c>
      <c r="G130" s="14"/>
      <c r="H130" s="249"/>
      <c r="I130" s="4" t="s">
        <v>37</v>
      </c>
      <c r="J130" s="28">
        <f t="shared" si="27"/>
        <v>0</v>
      </c>
      <c r="K130" s="41">
        <f t="shared" si="28"/>
        <v>0</v>
      </c>
      <c r="L130" s="68"/>
      <c r="M130" s="68"/>
      <c r="N130" s="68"/>
      <c r="O130" s="68"/>
      <c r="P130" s="68"/>
      <c r="Q130" s="68"/>
      <c r="R130" s="68"/>
      <c r="S130" s="144"/>
      <c r="T130" s="67"/>
      <c r="U130" s="66"/>
      <c r="V130" s="66"/>
      <c r="W130" s="65"/>
      <c r="X130" s="155">
        <f t="shared" si="29"/>
        <v>0</v>
      </c>
      <c r="Y130" s="31">
        <f t="shared" si="30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42">
        <f t="shared" si="32"/>
        <v>0</v>
      </c>
      <c r="AD130" s="63"/>
      <c r="AE130" s="63"/>
      <c r="AF130" s="63"/>
      <c r="AG130" s="64"/>
      <c r="AH130" s="64"/>
      <c r="AI130" s="64"/>
      <c r="AJ130" s="63"/>
      <c r="AK130" s="63"/>
      <c r="AL130" s="63"/>
      <c r="AM130" s="64"/>
      <c r="AN130" s="64"/>
      <c r="AO130" s="64"/>
      <c r="AP130" s="63"/>
      <c r="AQ130" s="63"/>
      <c r="AR130" s="63"/>
      <c r="AS130" s="64"/>
      <c r="AT130" s="64"/>
      <c r="AU130" s="64"/>
      <c r="AV130" s="63"/>
      <c r="AW130" s="63"/>
      <c r="AX130" s="63"/>
      <c r="AY130" s="64"/>
      <c r="AZ130" s="64"/>
      <c r="BA130" s="64"/>
      <c r="BB130" s="69"/>
      <c r="BC130" s="69"/>
      <c r="BD130" s="69"/>
      <c r="BE130" s="64"/>
      <c r="BF130" s="64"/>
      <c r="BG130" s="64"/>
      <c r="BH130" s="69"/>
      <c r="BI130" s="69"/>
      <c r="BJ130" s="69"/>
      <c r="BK130" s="64"/>
      <c r="BL130" s="64"/>
      <c r="BM130" s="64"/>
      <c r="BN130" s="114"/>
      <c r="BO130" s="34" t="e">
        <f t="shared" si="33"/>
        <v>#DIV/0!</v>
      </c>
    </row>
    <row r="131" spans="1:67" ht="15.75" x14ac:dyDescent="0.25">
      <c r="A131" s="68">
        <v>45</v>
      </c>
      <c r="B131" s="68"/>
      <c r="C131" s="14"/>
      <c r="D131" s="14"/>
      <c r="E131" s="14"/>
      <c r="F131" s="192" t="s">
        <v>36</v>
      </c>
      <c r="G131" s="14"/>
      <c r="H131" s="249"/>
      <c r="I131" s="4" t="s">
        <v>37</v>
      </c>
      <c r="J131" s="28">
        <f t="shared" si="27"/>
        <v>0</v>
      </c>
      <c r="K131" s="41">
        <f t="shared" si="28"/>
        <v>0</v>
      </c>
      <c r="L131" s="68"/>
      <c r="M131" s="68"/>
      <c r="N131" s="68"/>
      <c r="O131" s="68"/>
      <c r="P131" s="68"/>
      <c r="Q131" s="68"/>
      <c r="R131" s="68"/>
      <c r="S131" s="144"/>
      <c r="T131" s="67"/>
      <c r="U131" s="66"/>
      <c r="V131" s="66"/>
      <c r="W131" s="65"/>
      <c r="X131" s="155">
        <f t="shared" si="29"/>
        <v>0</v>
      </c>
      <c r="Y131" s="31">
        <f t="shared" si="30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42">
        <f t="shared" si="32"/>
        <v>0</v>
      </c>
      <c r="AD131" s="63"/>
      <c r="AE131" s="63"/>
      <c r="AF131" s="63"/>
      <c r="AG131" s="64"/>
      <c r="AH131" s="64"/>
      <c r="AI131" s="64"/>
      <c r="AJ131" s="63"/>
      <c r="AK131" s="63"/>
      <c r="AL131" s="63"/>
      <c r="AM131" s="64"/>
      <c r="AN131" s="64"/>
      <c r="AO131" s="64"/>
      <c r="AP131" s="63"/>
      <c r="AQ131" s="63"/>
      <c r="AR131" s="63"/>
      <c r="AS131" s="64"/>
      <c r="AT131" s="64"/>
      <c r="AU131" s="64"/>
      <c r="AV131" s="63"/>
      <c r="AW131" s="63"/>
      <c r="AX131" s="63"/>
      <c r="AY131" s="64"/>
      <c r="AZ131" s="64"/>
      <c r="BA131" s="64"/>
      <c r="BB131" s="69"/>
      <c r="BC131" s="69"/>
      <c r="BD131" s="69"/>
      <c r="BE131" s="64"/>
      <c r="BF131" s="64"/>
      <c r="BG131" s="64"/>
      <c r="BH131" s="69"/>
      <c r="BI131" s="69"/>
      <c r="BJ131" s="69"/>
      <c r="BK131" s="64"/>
      <c r="BL131" s="64"/>
      <c r="BM131" s="64"/>
      <c r="BN131" s="114"/>
      <c r="BO131" s="34" t="e">
        <f t="shared" si="33"/>
        <v>#DIV/0!</v>
      </c>
    </row>
    <row r="132" spans="1:67" ht="15.75" x14ac:dyDescent="0.25">
      <c r="A132" s="68">
        <v>46</v>
      </c>
      <c r="B132" s="68"/>
      <c r="C132" s="14"/>
      <c r="D132" s="14"/>
      <c r="E132" s="14"/>
      <c r="F132" s="192" t="s">
        <v>36</v>
      </c>
      <c r="G132" s="14"/>
      <c r="H132" s="249"/>
      <c r="I132" s="4" t="s">
        <v>37</v>
      </c>
      <c r="J132" s="28">
        <f t="shared" si="27"/>
        <v>0</v>
      </c>
      <c r="K132" s="41">
        <f t="shared" si="28"/>
        <v>0</v>
      </c>
      <c r="L132" s="68"/>
      <c r="M132" s="68"/>
      <c r="N132" s="68"/>
      <c r="O132" s="68"/>
      <c r="P132" s="68"/>
      <c r="Q132" s="68"/>
      <c r="R132" s="68"/>
      <c r="S132" s="144"/>
      <c r="T132" s="67"/>
      <c r="U132" s="66"/>
      <c r="V132" s="66"/>
      <c r="W132" s="65"/>
      <c r="X132" s="155">
        <f t="shared" si="29"/>
        <v>0</v>
      </c>
      <c r="Y132" s="31">
        <f t="shared" si="30"/>
        <v>0</v>
      </c>
      <c r="Z132" s="31">
        <f t="shared" si="31"/>
        <v>0</v>
      </c>
      <c r="AA132" s="31">
        <f t="shared" si="31"/>
        <v>0</v>
      </c>
      <c r="AB132" s="31">
        <f t="shared" si="31"/>
        <v>0</v>
      </c>
      <c r="AC132" s="42">
        <f t="shared" si="32"/>
        <v>0</v>
      </c>
      <c r="AD132" s="63"/>
      <c r="AE132" s="63"/>
      <c r="AF132" s="63"/>
      <c r="AG132" s="64"/>
      <c r="AH132" s="64"/>
      <c r="AI132" s="64"/>
      <c r="AJ132" s="63"/>
      <c r="AK132" s="63"/>
      <c r="AL132" s="63"/>
      <c r="AM132" s="64"/>
      <c r="AN132" s="64"/>
      <c r="AO132" s="64"/>
      <c r="AP132" s="63"/>
      <c r="AQ132" s="63"/>
      <c r="AR132" s="63"/>
      <c r="AS132" s="64"/>
      <c r="AT132" s="64"/>
      <c r="AU132" s="64"/>
      <c r="AV132" s="63"/>
      <c r="AW132" s="63"/>
      <c r="AX132" s="63"/>
      <c r="AY132" s="64"/>
      <c r="AZ132" s="64"/>
      <c r="BA132" s="64"/>
      <c r="BB132" s="69"/>
      <c r="BC132" s="69"/>
      <c r="BD132" s="69"/>
      <c r="BE132" s="64"/>
      <c r="BF132" s="64"/>
      <c r="BG132" s="64"/>
      <c r="BH132" s="69"/>
      <c r="BI132" s="69"/>
      <c r="BJ132" s="69"/>
      <c r="BK132" s="64"/>
      <c r="BL132" s="64"/>
      <c r="BM132" s="64"/>
      <c r="BN132" s="114"/>
      <c r="BO132" s="34" t="e">
        <f t="shared" si="33"/>
        <v>#DIV/0!</v>
      </c>
    </row>
    <row r="133" spans="1:67" ht="15.75" x14ac:dyDescent="0.25">
      <c r="A133" s="68">
        <v>47</v>
      </c>
      <c r="B133" s="68"/>
      <c r="C133" s="14"/>
      <c r="D133" s="14"/>
      <c r="E133" s="14"/>
      <c r="F133" s="192" t="s">
        <v>36</v>
      </c>
      <c r="G133" s="14"/>
      <c r="H133" s="249"/>
      <c r="I133" s="4" t="s">
        <v>37</v>
      </c>
      <c r="J133" s="28">
        <f t="shared" si="27"/>
        <v>0</v>
      </c>
      <c r="K133" s="41">
        <f t="shared" si="28"/>
        <v>0</v>
      </c>
      <c r="L133" s="68"/>
      <c r="M133" s="68"/>
      <c r="N133" s="68"/>
      <c r="O133" s="68"/>
      <c r="P133" s="68"/>
      <c r="Q133" s="68"/>
      <c r="R133" s="68"/>
      <c r="S133" s="144"/>
      <c r="T133" s="67"/>
      <c r="U133" s="66"/>
      <c r="V133" s="66"/>
      <c r="W133" s="65"/>
      <c r="X133" s="155">
        <f t="shared" si="29"/>
        <v>0</v>
      </c>
      <c r="Y133" s="31">
        <f t="shared" si="30"/>
        <v>0</v>
      </c>
      <c r="Z133" s="31">
        <f t="shared" si="31"/>
        <v>0</v>
      </c>
      <c r="AA133" s="31">
        <f t="shared" si="31"/>
        <v>0</v>
      </c>
      <c r="AB133" s="31">
        <f t="shared" si="31"/>
        <v>0</v>
      </c>
      <c r="AC133" s="42">
        <f t="shared" si="32"/>
        <v>0</v>
      </c>
      <c r="AD133" s="63"/>
      <c r="AE133" s="63"/>
      <c r="AF133" s="63"/>
      <c r="AG133" s="64"/>
      <c r="AH133" s="64"/>
      <c r="AI133" s="64"/>
      <c r="AJ133" s="63"/>
      <c r="AK133" s="63"/>
      <c r="AL133" s="63"/>
      <c r="AM133" s="64"/>
      <c r="AN133" s="64"/>
      <c r="AO133" s="64"/>
      <c r="AP133" s="63"/>
      <c r="AQ133" s="63"/>
      <c r="AR133" s="63"/>
      <c r="AS133" s="64"/>
      <c r="AT133" s="64"/>
      <c r="AU133" s="64"/>
      <c r="AV133" s="63"/>
      <c r="AW133" s="63"/>
      <c r="AX133" s="63"/>
      <c r="AY133" s="64"/>
      <c r="AZ133" s="64"/>
      <c r="BA133" s="64"/>
      <c r="BB133" s="69"/>
      <c r="BC133" s="69"/>
      <c r="BD133" s="69"/>
      <c r="BE133" s="64"/>
      <c r="BF133" s="64"/>
      <c r="BG133" s="64"/>
      <c r="BH133" s="69"/>
      <c r="BI133" s="69"/>
      <c r="BJ133" s="69"/>
      <c r="BK133" s="64"/>
      <c r="BL133" s="64"/>
      <c r="BM133" s="64"/>
      <c r="BN133" s="114"/>
      <c r="BO133" s="34" t="e">
        <f t="shared" si="33"/>
        <v>#DIV/0!</v>
      </c>
    </row>
    <row r="134" spans="1:67" ht="15.75" x14ac:dyDescent="0.25">
      <c r="A134" s="68">
        <v>48</v>
      </c>
      <c r="B134" s="68"/>
      <c r="C134" s="14"/>
      <c r="D134" s="14"/>
      <c r="E134" s="14"/>
      <c r="F134" s="192" t="s">
        <v>36</v>
      </c>
      <c r="G134" s="14"/>
      <c r="H134" s="249"/>
      <c r="I134" s="4" t="s">
        <v>37</v>
      </c>
      <c r="J134" s="28">
        <f t="shared" si="27"/>
        <v>0</v>
      </c>
      <c r="K134" s="41">
        <f t="shared" si="28"/>
        <v>0</v>
      </c>
      <c r="L134" s="68"/>
      <c r="M134" s="68"/>
      <c r="N134" s="68"/>
      <c r="O134" s="68"/>
      <c r="P134" s="68"/>
      <c r="Q134" s="68"/>
      <c r="R134" s="68"/>
      <c r="S134" s="144"/>
      <c r="T134" s="67"/>
      <c r="U134" s="66"/>
      <c r="V134" s="66"/>
      <c r="W134" s="65"/>
      <c r="X134" s="155">
        <f t="shared" si="29"/>
        <v>0</v>
      </c>
      <c r="Y134" s="31">
        <f t="shared" si="30"/>
        <v>0</v>
      </c>
      <c r="Z134" s="31">
        <f t="shared" si="31"/>
        <v>0</v>
      </c>
      <c r="AA134" s="31">
        <f t="shared" si="31"/>
        <v>0</v>
      </c>
      <c r="AB134" s="31">
        <f t="shared" si="31"/>
        <v>0</v>
      </c>
      <c r="AC134" s="42">
        <f t="shared" si="32"/>
        <v>0</v>
      </c>
      <c r="AD134" s="63"/>
      <c r="AE134" s="63"/>
      <c r="AF134" s="63"/>
      <c r="AG134" s="64"/>
      <c r="AH134" s="64"/>
      <c r="AI134" s="64"/>
      <c r="AJ134" s="63"/>
      <c r="AK134" s="63"/>
      <c r="AL134" s="63"/>
      <c r="AM134" s="64"/>
      <c r="AN134" s="64"/>
      <c r="AO134" s="64"/>
      <c r="AP134" s="63"/>
      <c r="AQ134" s="63"/>
      <c r="AR134" s="63"/>
      <c r="AS134" s="64"/>
      <c r="AT134" s="64"/>
      <c r="AU134" s="64"/>
      <c r="AV134" s="63"/>
      <c r="AW134" s="63"/>
      <c r="AX134" s="63"/>
      <c r="AY134" s="64"/>
      <c r="AZ134" s="64"/>
      <c r="BA134" s="64"/>
      <c r="BB134" s="69"/>
      <c r="BC134" s="69"/>
      <c r="BD134" s="69"/>
      <c r="BE134" s="64"/>
      <c r="BF134" s="64"/>
      <c r="BG134" s="64"/>
      <c r="BH134" s="69"/>
      <c r="BI134" s="69"/>
      <c r="BJ134" s="69"/>
      <c r="BK134" s="64"/>
      <c r="BL134" s="64"/>
      <c r="BM134" s="64"/>
      <c r="BN134" s="114"/>
      <c r="BO134" s="34" t="e">
        <f t="shared" si="33"/>
        <v>#DIV/0!</v>
      </c>
    </row>
    <row r="135" spans="1:67" ht="15.75" x14ac:dyDescent="0.25">
      <c r="A135" s="68">
        <v>49</v>
      </c>
      <c r="B135" s="68"/>
      <c r="C135" s="14"/>
      <c r="D135" s="14"/>
      <c r="E135" s="14"/>
      <c r="F135" s="192" t="s">
        <v>36</v>
      </c>
      <c r="G135" s="14"/>
      <c r="H135" s="249"/>
      <c r="I135" s="4" t="s">
        <v>37</v>
      </c>
      <c r="J135" s="28">
        <f t="shared" si="27"/>
        <v>0</v>
      </c>
      <c r="K135" s="41">
        <f t="shared" si="28"/>
        <v>0</v>
      </c>
      <c r="L135" s="68"/>
      <c r="M135" s="68"/>
      <c r="N135" s="68"/>
      <c r="O135" s="68"/>
      <c r="P135" s="68"/>
      <c r="Q135" s="68"/>
      <c r="R135" s="68"/>
      <c r="S135" s="144"/>
      <c r="T135" s="67"/>
      <c r="U135" s="66"/>
      <c r="V135" s="66"/>
      <c r="W135" s="65"/>
      <c r="X135" s="155">
        <f t="shared" si="29"/>
        <v>0</v>
      </c>
      <c r="Y135" s="31">
        <f t="shared" si="30"/>
        <v>0</v>
      </c>
      <c r="Z135" s="31">
        <f t="shared" si="31"/>
        <v>0</v>
      </c>
      <c r="AA135" s="31">
        <f t="shared" si="31"/>
        <v>0</v>
      </c>
      <c r="AB135" s="31">
        <f t="shared" si="31"/>
        <v>0</v>
      </c>
      <c r="AC135" s="42">
        <f t="shared" si="32"/>
        <v>0</v>
      </c>
      <c r="AD135" s="63"/>
      <c r="AE135" s="63"/>
      <c r="AF135" s="63"/>
      <c r="AG135" s="64"/>
      <c r="AH135" s="64"/>
      <c r="AI135" s="64"/>
      <c r="AJ135" s="63"/>
      <c r="AK135" s="63"/>
      <c r="AL135" s="63"/>
      <c r="AM135" s="64"/>
      <c r="AN135" s="64"/>
      <c r="AO135" s="64"/>
      <c r="AP135" s="63"/>
      <c r="AQ135" s="63"/>
      <c r="AR135" s="63"/>
      <c r="AS135" s="64"/>
      <c r="AT135" s="64"/>
      <c r="AU135" s="64"/>
      <c r="AV135" s="63"/>
      <c r="AW135" s="63"/>
      <c r="AX135" s="63"/>
      <c r="AY135" s="64"/>
      <c r="AZ135" s="64"/>
      <c r="BA135" s="64"/>
      <c r="BB135" s="69"/>
      <c r="BC135" s="69"/>
      <c r="BD135" s="69"/>
      <c r="BE135" s="64"/>
      <c r="BF135" s="64"/>
      <c r="BG135" s="64"/>
      <c r="BH135" s="69"/>
      <c r="BI135" s="69"/>
      <c r="BJ135" s="69"/>
      <c r="BK135" s="64"/>
      <c r="BL135" s="64"/>
      <c r="BM135" s="64"/>
      <c r="BN135" s="114"/>
      <c r="BO135" s="34" t="e">
        <f t="shared" si="33"/>
        <v>#DIV/0!</v>
      </c>
    </row>
    <row r="136" spans="1:67" ht="15.75" x14ac:dyDescent="0.25">
      <c r="A136" s="68">
        <v>50</v>
      </c>
      <c r="B136" s="68"/>
      <c r="C136" s="14"/>
      <c r="D136" s="14"/>
      <c r="E136" s="14"/>
      <c r="F136" s="192" t="s">
        <v>36</v>
      </c>
      <c r="G136" s="14"/>
      <c r="H136" s="249"/>
      <c r="I136" s="4" t="s">
        <v>37</v>
      </c>
      <c r="J136" s="28">
        <f t="shared" si="27"/>
        <v>0</v>
      </c>
      <c r="K136" s="41">
        <f t="shared" si="28"/>
        <v>0</v>
      </c>
      <c r="L136" s="68"/>
      <c r="M136" s="68"/>
      <c r="N136" s="68"/>
      <c r="O136" s="68"/>
      <c r="P136" s="68"/>
      <c r="Q136" s="68"/>
      <c r="R136" s="68"/>
      <c r="S136" s="144"/>
      <c r="T136" s="67"/>
      <c r="U136" s="66"/>
      <c r="V136" s="66"/>
      <c r="W136" s="65"/>
      <c r="X136" s="155">
        <f t="shared" si="29"/>
        <v>0</v>
      </c>
      <c r="Y136" s="31">
        <f t="shared" si="30"/>
        <v>0</v>
      </c>
      <c r="Z136" s="31">
        <f t="shared" si="31"/>
        <v>0</v>
      </c>
      <c r="AA136" s="31">
        <f t="shared" si="31"/>
        <v>0</v>
      </c>
      <c r="AB136" s="31">
        <f t="shared" si="31"/>
        <v>0</v>
      </c>
      <c r="AC136" s="42">
        <f t="shared" si="32"/>
        <v>0</v>
      </c>
      <c r="AD136" s="63"/>
      <c r="AE136" s="63"/>
      <c r="AF136" s="63"/>
      <c r="AG136" s="64"/>
      <c r="AH136" s="64"/>
      <c r="AI136" s="64"/>
      <c r="AJ136" s="63"/>
      <c r="AK136" s="63"/>
      <c r="AL136" s="63"/>
      <c r="AM136" s="64"/>
      <c r="AN136" s="64"/>
      <c r="AO136" s="64"/>
      <c r="AP136" s="63"/>
      <c r="AQ136" s="63"/>
      <c r="AR136" s="63"/>
      <c r="AS136" s="64"/>
      <c r="AT136" s="64"/>
      <c r="AU136" s="64"/>
      <c r="AV136" s="63"/>
      <c r="AW136" s="63"/>
      <c r="AX136" s="63"/>
      <c r="AY136" s="64"/>
      <c r="AZ136" s="64"/>
      <c r="BA136" s="64"/>
      <c r="BB136" s="69"/>
      <c r="BC136" s="69"/>
      <c r="BD136" s="69"/>
      <c r="BE136" s="64"/>
      <c r="BF136" s="64"/>
      <c r="BG136" s="64"/>
      <c r="BH136" s="69"/>
      <c r="BI136" s="69"/>
      <c r="BJ136" s="69"/>
      <c r="BK136" s="64"/>
      <c r="BL136" s="64"/>
      <c r="BM136" s="64"/>
      <c r="BN136" s="114"/>
      <c r="BO136" s="34" t="e">
        <f t="shared" si="33"/>
        <v>#DIV/0!</v>
      </c>
    </row>
    <row r="137" spans="1:67" ht="15.75" x14ac:dyDescent="0.25">
      <c r="A137" s="68">
        <v>51</v>
      </c>
      <c r="B137" s="68"/>
      <c r="C137" s="14"/>
      <c r="D137" s="14"/>
      <c r="E137" s="14"/>
      <c r="F137" s="192" t="s">
        <v>36</v>
      </c>
      <c r="G137" s="14"/>
      <c r="H137" s="249"/>
      <c r="I137" s="4" t="s">
        <v>37</v>
      </c>
      <c r="J137" s="28">
        <f t="shared" si="27"/>
        <v>0</v>
      </c>
      <c r="K137" s="41">
        <f t="shared" si="28"/>
        <v>0</v>
      </c>
      <c r="L137" s="68"/>
      <c r="M137" s="68"/>
      <c r="N137" s="68"/>
      <c r="O137" s="68"/>
      <c r="P137" s="68"/>
      <c r="Q137" s="68"/>
      <c r="R137" s="68"/>
      <c r="S137" s="144"/>
      <c r="T137" s="67"/>
      <c r="U137" s="66"/>
      <c r="V137" s="66"/>
      <c r="W137" s="65"/>
      <c r="X137" s="155">
        <f t="shared" si="29"/>
        <v>0</v>
      </c>
      <c r="Y137" s="31">
        <f t="shared" si="30"/>
        <v>0</v>
      </c>
      <c r="Z137" s="31">
        <f t="shared" si="31"/>
        <v>0</v>
      </c>
      <c r="AA137" s="31">
        <f t="shared" si="31"/>
        <v>0</v>
      </c>
      <c r="AB137" s="31">
        <f t="shared" si="31"/>
        <v>0</v>
      </c>
      <c r="AC137" s="42">
        <f t="shared" si="32"/>
        <v>0</v>
      </c>
      <c r="AD137" s="63"/>
      <c r="AE137" s="63"/>
      <c r="AF137" s="63"/>
      <c r="AG137" s="64"/>
      <c r="AH137" s="64"/>
      <c r="AI137" s="64"/>
      <c r="AJ137" s="63"/>
      <c r="AK137" s="63"/>
      <c r="AL137" s="63"/>
      <c r="AM137" s="64"/>
      <c r="AN137" s="64"/>
      <c r="AO137" s="64"/>
      <c r="AP137" s="63"/>
      <c r="AQ137" s="63"/>
      <c r="AR137" s="63"/>
      <c r="AS137" s="64"/>
      <c r="AT137" s="64"/>
      <c r="AU137" s="64"/>
      <c r="AV137" s="63"/>
      <c r="AW137" s="63"/>
      <c r="AX137" s="63"/>
      <c r="AY137" s="64"/>
      <c r="AZ137" s="64"/>
      <c r="BA137" s="64"/>
      <c r="BB137" s="69"/>
      <c r="BC137" s="69"/>
      <c r="BD137" s="69"/>
      <c r="BE137" s="64"/>
      <c r="BF137" s="64"/>
      <c r="BG137" s="64"/>
      <c r="BH137" s="69"/>
      <c r="BI137" s="69"/>
      <c r="BJ137" s="69"/>
      <c r="BK137" s="64"/>
      <c r="BL137" s="64"/>
      <c r="BM137" s="64"/>
      <c r="BN137" s="114"/>
      <c r="BO137" s="34" t="e">
        <f t="shared" si="33"/>
        <v>#DIV/0!</v>
      </c>
    </row>
    <row r="138" spans="1:67" ht="15.75" x14ac:dyDescent="0.25">
      <c r="A138" s="68">
        <v>52</v>
      </c>
      <c r="B138" s="68"/>
      <c r="C138" s="14"/>
      <c r="D138" s="14"/>
      <c r="E138" s="14"/>
      <c r="F138" s="192" t="s">
        <v>36</v>
      </c>
      <c r="G138" s="14"/>
      <c r="H138" s="249"/>
      <c r="I138" s="4" t="s">
        <v>37</v>
      </c>
      <c r="J138" s="28">
        <f t="shared" si="27"/>
        <v>0</v>
      </c>
      <c r="K138" s="41">
        <f t="shared" si="28"/>
        <v>0</v>
      </c>
      <c r="L138" s="29"/>
      <c r="M138" s="29"/>
      <c r="N138" s="29"/>
      <c r="O138" s="29"/>
      <c r="P138" s="68"/>
      <c r="Q138" s="68"/>
      <c r="R138" s="68"/>
      <c r="S138" s="144"/>
      <c r="T138" s="67"/>
      <c r="U138" s="66"/>
      <c r="V138" s="66"/>
      <c r="W138" s="65"/>
      <c r="X138" s="155">
        <f t="shared" si="29"/>
        <v>0</v>
      </c>
      <c r="Y138" s="31">
        <f t="shared" si="30"/>
        <v>0</v>
      </c>
      <c r="Z138" s="31">
        <f t="shared" si="31"/>
        <v>0</v>
      </c>
      <c r="AA138" s="31">
        <f t="shared" si="31"/>
        <v>0</v>
      </c>
      <c r="AB138" s="31">
        <f t="shared" si="31"/>
        <v>0</v>
      </c>
      <c r="AC138" s="42">
        <f t="shared" si="32"/>
        <v>0</v>
      </c>
      <c r="AD138" s="63"/>
      <c r="AE138" s="63"/>
      <c r="AF138" s="63"/>
      <c r="AG138" s="64"/>
      <c r="AH138" s="64"/>
      <c r="AI138" s="64"/>
      <c r="AJ138" s="63"/>
      <c r="AK138" s="63"/>
      <c r="AL138" s="63"/>
      <c r="AM138" s="64"/>
      <c r="AN138" s="64"/>
      <c r="AO138" s="64"/>
      <c r="AP138" s="63"/>
      <c r="AQ138" s="63"/>
      <c r="AR138" s="63"/>
      <c r="AS138" s="64"/>
      <c r="AT138" s="64"/>
      <c r="AU138" s="64"/>
      <c r="AV138" s="63"/>
      <c r="AW138" s="63"/>
      <c r="AX138" s="63"/>
      <c r="AY138" s="64"/>
      <c r="AZ138" s="64"/>
      <c r="BA138" s="64"/>
      <c r="BB138" s="69"/>
      <c r="BC138" s="69"/>
      <c r="BD138" s="69"/>
      <c r="BE138" s="64"/>
      <c r="BF138" s="64"/>
      <c r="BG138" s="64"/>
      <c r="BH138" s="69"/>
      <c r="BI138" s="69"/>
      <c r="BJ138" s="69"/>
      <c r="BK138" s="64"/>
      <c r="BL138" s="64"/>
      <c r="BM138" s="64"/>
      <c r="BN138" s="114"/>
      <c r="BO138" s="34" t="e">
        <f t="shared" si="33"/>
        <v>#DIV/0!</v>
      </c>
    </row>
    <row r="139" spans="1:67" ht="15.75" x14ac:dyDescent="0.25">
      <c r="A139" s="68">
        <v>53</v>
      </c>
      <c r="B139" s="68"/>
      <c r="C139" s="14"/>
      <c r="D139" s="14"/>
      <c r="E139" s="14"/>
      <c r="F139" s="192" t="s">
        <v>36</v>
      </c>
      <c r="G139" s="14"/>
      <c r="H139" s="249"/>
      <c r="I139" s="4" t="s">
        <v>37</v>
      </c>
      <c r="J139" s="28">
        <f t="shared" si="27"/>
        <v>0</v>
      </c>
      <c r="K139" s="41">
        <f t="shared" si="28"/>
        <v>0</v>
      </c>
      <c r="L139" s="29"/>
      <c r="M139" s="29"/>
      <c r="N139" s="29"/>
      <c r="O139" s="29"/>
      <c r="P139" s="68"/>
      <c r="Q139" s="68"/>
      <c r="R139" s="68"/>
      <c r="S139" s="144"/>
      <c r="T139" s="67"/>
      <c r="U139" s="66"/>
      <c r="V139" s="66"/>
      <c r="W139" s="65"/>
      <c r="X139" s="155">
        <f t="shared" si="29"/>
        <v>0</v>
      </c>
      <c r="Y139" s="31">
        <f t="shared" si="30"/>
        <v>0</v>
      </c>
      <c r="Z139" s="31">
        <f t="shared" si="31"/>
        <v>0</v>
      </c>
      <c r="AA139" s="31">
        <f t="shared" si="31"/>
        <v>0</v>
      </c>
      <c r="AB139" s="31">
        <f t="shared" si="31"/>
        <v>0</v>
      </c>
      <c r="AC139" s="42">
        <f t="shared" si="32"/>
        <v>0</v>
      </c>
      <c r="AD139" s="63"/>
      <c r="AE139" s="63"/>
      <c r="AF139" s="63"/>
      <c r="AG139" s="64"/>
      <c r="AH139" s="64"/>
      <c r="AI139" s="64"/>
      <c r="AJ139" s="63"/>
      <c r="AK139" s="63"/>
      <c r="AL139" s="63"/>
      <c r="AM139" s="64"/>
      <c r="AN139" s="64"/>
      <c r="AO139" s="64"/>
      <c r="AP139" s="63"/>
      <c r="AQ139" s="63"/>
      <c r="AR139" s="63"/>
      <c r="AS139" s="64"/>
      <c r="AT139" s="64"/>
      <c r="AU139" s="64"/>
      <c r="AV139" s="63"/>
      <c r="AW139" s="63"/>
      <c r="AX139" s="63"/>
      <c r="AY139" s="64"/>
      <c r="AZ139" s="64"/>
      <c r="BA139" s="64"/>
      <c r="BB139" s="69"/>
      <c r="BC139" s="69"/>
      <c r="BD139" s="69"/>
      <c r="BE139" s="64"/>
      <c r="BF139" s="64"/>
      <c r="BG139" s="64"/>
      <c r="BH139" s="69"/>
      <c r="BI139" s="69"/>
      <c r="BJ139" s="69"/>
      <c r="BK139" s="64"/>
      <c r="BL139" s="64"/>
      <c r="BM139" s="64"/>
      <c r="BN139" s="114"/>
      <c r="BO139" s="34" t="e">
        <f t="shared" si="33"/>
        <v>#DIV/0!</v>
      </c>
    </row>
    <row r="140" spans="1:67" ht="15.75" hidden="1" x14ac:dyDescent="0.25">
      <c r="A140" s="68">
        <v>54</v>
      </c>
      <c r="B140" s="68"/>
      <c r="C140" s="68"/>
      <c r="D140" s="14"/>
      <c r="E140" s="14"/>
      <c r="F140" s="14"/>
      <c r="G140" s="14"/>
      <c r="H140" s="249"/>
      <c r="I140" s="117" t="s">
        <v>39</v>
      </c>
      <c r="J140" s="85">
        <f>SUM(J141:J153)</f>
        <v>0</v>
      </c>
      <c r="K140" s="105">
        <f>J140*36</f>
        <v>0</v>
      </c>
      <c r="L140" s="106"/>
      <c r="M140" s="106"/>
      <c r="N140" s="106"/>
      <c r="O140" s="106"/>
      <c r="P140" s="125"/>
      <c r="Q140" s="125"/>
      <c r="R140" s="125"/>
      <c r="S140" s="148"/>
      <c r="T140" s="174"/>
      <c r="U140" s="126"/>
      <c r="V140" s="126"/>
      <c r="W140" s="175"/>
      <c r="X140" s="155"/>
      <c r="Y140" s="31"/>
      <c r="Z140" s="31"/>
      <c r="AA140" s="31"/>
      <c r="AB140" s="31"/>
      <c r="AC140" s="4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125"/>
      <c r="BO140" s="86"/>
    </row>
    <row r="141" spans="1:67" ht="15.75" hidden="1" x14ac:dyDescent="0.25">
      <c r="A141" s="68">
        <v>55</v>
      </c>
      <c r="B141" s="68"/>
      <c r="C141" s="68"/>
      <c r="D141" s="14"/>
      <c r="E141" s="14"/>
      <c r="F141" s="14"/>
      <c r="G141" s="14"/>
      <c r="H141" s="249"/>
      <c r="I141" s="4" t="s">
        <v>37</v>
      </c>
      <c r="J141" s="28">
        <f t="shared" ref="J141:J153" si="34">L141+M141+N141+O141+P141+Q141+R141+S141</f>
        <v>0</v>
      </c>
      <c r="K141" s="41">
        <f t="shared" ref="K141:K153" si="35">J141*36</f>
        <v>0</v>
      </c>
      <c r="L141" s="29"/>
      <c r="M141" s="29"/>
      <c r="N141" s="29"/>
      <c r="O141" s="29"/>
      <c r="P141" s="68"/>
      <c r="Q141" s="68"/>
      <c r="R141" s="68"/>
      <c r="S141" s="144"/>
      <c r="T141" s="67"/>
      <c r="U141" s="66"/>
      <c r="V141" s="66"/>
      <c r="W141" s="65"/>
      <c r="X141" s="155">
        <f t="shared" ref="X141:X153" si="36">Y141+Y141*0.1</f>
        <v>0</v>
      </c>
      <c r="Y141" s="31">
        <f t="shared" ref="Y141:Y153" si="37">SUM(Z141:AB141)</f>
        <v>0</v>
      </c>
      <c r="Z141" s="31">
        <f t="shared" ref="Z141:AB153" si="38">AD141+AG141+AJ141+AM141+AP141+AS141+AV141+AY141+BB141+BE141+BH141+BK141</f>
        <v>0</v>
      </c>
      <c r="AA141" s="31">
        <f t="shared" si="38"/>
        <v>0</v>
      </c>
      <c r="AB141" s="31">
        <f t="shared" si="38"/>
        <v>0</v>
      </c>
      <c r="AC141" s="42">
        <f t="shared" ref="AC141:AC153" si="39">K141-X141</f>
        <v>0</v>
      </c>
      <c r="AD141" s="63"/>
      <c r="AE141" s="63"/>
      <c r="AF141" s="63"/>
      <c r="AG141" s="64"/>
      <c r="AH141" s="64"/>
      <c r="AI141" s="64"/>
      <c r="AJ141" s="63"/>
      <c r="AK141" s="63"/>
      <c r="AL141" s="63"/>
      <c r="AM141" s="64"/>
      <c r="AN141" s="64"/>
      <c r="AO141" s="64"/>
      <c r="AP141" s="63"/>
      <c r="AQ141" s="63"/>
      <c r="AR141" s="63"/>
      <c r="AS141" s="64"/>
      <c r="AT141" s="64"/>
      <c r="AU141" s="64"/>
      <c r="AV141" s="63"/>
      <c r="AW141" s="63"/>
      <c r="AX141" s="63"/>
      <c r="AY141" s="64"/>
      <c r="AZ141" s="64"/>
      <c r="BA141" s="64"/>
      <c r="BB141" s="69"/>
      <c r="BC141" s="69"/>
      <c r="BD141" s="69"/>
      <c r="BE141" s="64"/>
      <c r="BF141" s="64"/>
      <c r="BG141" s="64"/>
      <c r="BH141" s="69"/>
      <c r="BI141" s="69"/>
      <c r="BJ141" s="69"/>
      <c r="BK141" s="64"/>
      <c r="BL141" s="64"/>
      <c r="BM141" s="64"/>
      <c r="BN141" s="114"/>
      <c r="BO141" s="34" t="e">
        <f t="shared" ref="BO141:BO153" si="40">Y141/K141*100</f>
        <v>#DIV/0!</v>
      </c>
    </row>
    <row r="142" spans="1:67" ht="15.75" hidden="1" x14ac:dyDescent="0.25">
      <c r="A142" s="68">
        <v>56</v>
      </c>
      <c r="B142" s="68"/>
      <c r="C142" s="14"/>
      <c r="D142" s="14"/>
      <c r="E142" s="14"/>
      <c r="F142" s="14"/>
      <c r="G142" s="14"/>
      <c r="H142" s="249"/>
      <c r="I142" s="4" t="s">
        <v>37</v>
      </c>
      <c r="J142" s="28">
        <f t="shared" si="34"/>
        <v>0</v>
      </c>
      <c r="K142" s="41">
        <f t="shared" si="35"/>
        <v>0</v>
      </c>
      <c r="L142" s="29"/>
      <c r="M142" s="29"/>
      <c r="N142" s="29"/>
      <c r="O142" s="29"/>
      <c r="P142" s="68"/>
      <c r="Q142" s="68"/>
      <c r="R142" s="68"/>
      <c r="S142" s="144"/>
      <c r="T142" s="67"/>
      <c r="U142" s="66"/>
      <c r="V142" s="66"/>
      <c r="W142" s="65"/>
      <c r="X142" s="155">
        <f t="shared" si="36"/>
        <v>0</v>
      </c>
      <c r="Y142" s="31">
        <f t="shared" si="37"/>
        <v>0</v>
      </c>
      <c r="Z142" s="31">
        <f t="shared" si="38"/>
        <v>0</v>
      </c>
      <c r="AA142" s="31">
        <f t="shared" si="38"/>
        <v>0</v>
      </c>
      <c r="AB142" s="31">
        <f t="shared" si="38"/>
        <v>0</v>
      </c>
      <c r="AC142" s="42">
        <f t="shared" si="39"/>
        <v>0</v>
      </c>
      <c r="AD142" s="63"/>
      <c r="AE142" s="63"/>
      <c r="AF142" s="63"/>
      <c r="AG142" s="64"/>
      <c r="AH142" s="64"/>
      <c r="AI142" s="64"/>
      <c r="AJ142" s="63"/>
      <c r="AK142" s="63"/>
      <c r="AL142" s="63"/>
      <c r="AM142" s="64"/>
      <c r="AN142" s="64"/>
      <c r="AO142" s="64"/>
      <c r="AP142" s="63"/>
      <c r="AQ142" s="63"/>
      <c r="AR142" s="63"/>
      <c r="AS142" s="64"/>
      <c r="AT142" s="64"/>
      <c r="AU142" s="64"/>
      <c r="AV142" s="63"/>
      <c r="AW142" s="63"/>
      <c r="AX142" s="63"/>
      <c r="AY142" s="64"/>
      <c r="AZ142" s="64"/>
      <c r="BA142" s="64"/>
      <c r="BB142" s="69"/>
      <c r="BC142" s="69"/>
      <c r="BD142" s="69"/>
      <c r="BE142" s="64"/>
      <c r="BF142" s="64"/>
      <c r="BG142" s="64"/>
      <c r="BH142" s="69"/>
      <c r="BI142" s="69"/>
      <c r="BJ142" s="69"/>
      <c r="BK142" s="64"/>
      <c r="BL142" s="64"/>
      <c r="BM142" s="64"/>
      <c r="BN142" s="114"/>
      <c r="BO142" s="34" t="e">
        <f t="shared" si="40"/>
        <v>#DIV/0!</v>
      </c>
    </row>
    <row r="143" spans="1:67" ht="15.75" hidden="1" x14ac:dyDescent="0.25">
      <c r="A143" s="68">
        <v>57</v>
      </c>
      <c r="B143" s="68"/>
      <c r="C143" s="14"/>
      <c r="D143" s="14"/>
      <c r="E143" s="14"/>
      <c r="F143" s="14"/>
      <c r="G143" s="14"/>
      <c r="H143" s="249"/>
      <c r="I143" s="4" t="s">
        <v>37</v>
      </c>
      <c r="J143" s="28">
        <f t="shared" si="34"/>
        <v>0</v>
      </c>
      <c r="K143" s="41">
        <f t="shared" si="35"/>
        <v>0</v>
      </c>
      <c r="L143" s="29"/>
      <c r="M143" s="29"/>
      <c r="N143" s="29"/>
      <c r="O143" s="29"/>
      <c r="P143" s="68"/>
      <c r="Q143" s="68"/>
      <c r="R143" s="68"/>
      <c r="S143" s="144"/>
      <c r="T143" s="67"/>
      <c r="U143" s="66"/>
      <c r="V143" s="66"/>
      <c r="W143" s="65"/>
      <c r="X143" s="155">
        <f t="shared" si="36"/>
        <v>0</v>
      </c>
      <c r="Y143" s="31">
        <f t="shared" si="37"/>
        <v>0</v>
      </c>
      <c r="Z143" s="31">
        <f t="shared" si="38"/>
        <v>0</v>
      </c>
      <c r="AA143" s="31">
        <f t="shared" si="38"/>
        <v>0</v>
      </c>
      <c r="AB143" s="31">
        <f t="shared" si="38"/>
        <v>0</v>
      </c>
      <c r="AC143" s="42">
        <f t="shared" si="39"/>
        <v>0</v>
      </c>
      <c r="AD143" s="63"/>
      <c r="AE143" s="63"/>
      <c r="AF143" s="63"/>
      <c r="AG143" s="64"/>
      <c r="AH143" s="64"/>
      <c r="AI143" s="64"/>
      <c r="AJ143" s="63"/>
      <c r="AK143" s="63"/>
      <c r="AL143" s="63"/>
      <c r="AM143" s="64"/>
      <c r="AN143" s="64"/>
      <c r="AO143" s="64"/>
      <c r="AP143" s="63"/>
      <c r="AQ143" s="63"/>
      <c r="AR143" s="63"/>
      <c r="AS143" s="64"/>
      <c r="AT143" s="64"/>
      <c r="AU143" s="64"/>
      <c r="AV143" s="63"/>
      <c r="AW143" s="63"/>
      <c r="AX143" s="63"/>
      <c r="AY143" s="64"/>
      <c r="AZ143" s="64"/>
      <c r="BA143" s="64"/>
      <c r="BB143" s="69"/>
      <c r="BC143" s="69"/>
      <c r="BD143" s="69"/>
      <c r="BE143" s="64"/>
      <c r="BF143" s="64"/>
      <c r="BG143" s="64"/>
      <c r="BH143" s="69"/>
      <c r="BI143" s="69"/>
      <c r="BJ143" s="69"/>
      <c r="BK143" s="64"/>
      <c r="BL143" s="64"/>
      <c r="BM143" s="64"/>
      <c r="BN143" s="114"/>
      <c r="BO143" s="34" t="e">
        <f t="shared" si="40"/>
        <v>#DIV/0!</v>
      </c>
    </row>
    <row r="144" spans="1:67" ht="15.75" hidden="1" x14ac:dyDescent="0.25">
      <c r="A144" s="68">
        <v>58</v>
      </c>
      <c r="B144" s="68"/>
      <c r="C144" s="14"/>
      <c r="D144" s="14"/>
      <c r="E144" s="14"/>
      <c r="F144" s="14"/>
      <c r="G144" s="14"/>
      <c r="H144" s="249"/>
      <c r="I144" s="4" t="s">
        <v>37</v>
      </c>
      <c r="J144" s="28">
        <f t="shared" si="34"/>
        <v>0</v>
      </c>
      <c r="K144" s="41">
        <f t="shared" si="35"/>
        <v>0</v>
      </c>
      <c r="L144" s="29"/>
      <c r="M144" s="29"/>
      <c r="N144" s="29"/>
      <c r="O144" s="29"/>
      <c r="P144" s="68"/>
      <c r="Q144" s="68"/>
      <c r="R144" s="68"/>
      <c r="S144" s="144"/>
      <c r="T144" s="67"/>
      <c r="U144" s="66"/>
      <c r="V144" s="66"/>
      <c r="W144" s="65"/>
      <c r="X144" s="155">
        <f t="shared" si="36"/>
        <v>0</v>
      </c>
      <c r="Y144" s="31">
        <f t="shared" si="37"/>
        <v>0</v>
      </c>
      <c r="Z144" s="31">
        <f t="shared" si="38"/>
        <v>0</v>
      </c>
      <c r="AA144" s="31">
        <f t="shared" si="38"/>
        <v>0</v>
      </c>
      <c r="AB144" s="31">
        <f t="shared" si="38"/>
        <v>0</v>
      </c>
      <c r="AC144" s="42">
        <f t="shared" si="39"/>
        <v>0</v>
      </c>
      <c r="AD144" s="63"/>
      <c r="AE144" s="63"/>
      <c r="AF144" s="63"/>
      <c r="AG144" s="64"/>
      <c r="AH144" s="64"/>
      <c r="AI144" s="64"/>
      <c r="AJ144" s="63"/>
      <c r="AK144" s="63"/>
      <c r="AL144" s="63"/>
      <c r="AM144" s="64"/>
      <c r="AN144" s="64"/>
      <c r="AO144" s="64"/>
      <c r="AP144" s="63"/>
      <c r="AQ144" s="63"/>
      <c r="AR144" s="63"/>
      <c r="AS144" s="64"/>
      <c r="AT144" s="64"/>
      <c r="AU144" s="64"/>
      <c r="AV144" s="63"/>
      <c r="AW144" s="63"/>
      <c r="AX144" s="63"/>
      <c r="AY144" s="64"/>
      <c r="AZ144" s="64"/>
      <c r="BA144" s="64"/>
      <c r="BB144" s="69"/>
      <c r="BC144" s="69"/>
      <c r="BD144" s="69"/>
      <c r="BE144" s="64"/>
      <c r="BF144" s="64"/>
      <c r="BG144" s="64"/>
      <c r="BH144" s="69"/>
      <c r="BI144" s="69"/>
      <c r="BJ144" s="69"/>
      <c r="BK144" s="64"/>
      <c r="BL144" s="64"/>
      <c r="BM144" s="64"/>
      <c r="BN144" s="114"/>
      <c r="BO144" s="34" t="e">
        <f t="shared" si="40"/>
        <v>#DIV/0!</v>
      </c>
    </row>
    <row r="145" spans="1:67" ht="15.75" hidden="1" x14ac:dyDescent="0.25">
      <c r="A145" s="68">
        <v>59</v>
      </c>
      <c r="B145" s="68"/>
      <c r="C145" s="14"/>
      <c r="D145" s="14"/>
      <c r="E145" s="14"/>
      <c r="F145" s="14"/>
      <c r="G145" s="14"/>
      <c r="H145" s="249"/>
      <c r="I145" s="4" t="s">
        <v>37</v>
      </c>
      <c r="J145" s="28">
        <f t="shared" si="34"/>
        <v>0</v>
      </c>
      <c r="K145" s="41">
        <f t="shared" si="35"/>
        <v>0</v>
      </c>
      <c r="L145" s="29"/>
      <c r="M145" s="29"/>
      <c r="N145" s="29"/>
      <c r="O145" s="29"/>
      <c r="P145" s="68"/>
      <c r="Q145" s="68"/>
      <c r="R145" s="68"/>
      <c r="S145" s="144"/>
      <c r="T145" s="67"/>
      <c r="U145" s="66"/>
      <c r="V145" s="66"/>
      <c r="W145" s="65"/>
      <c r="X145" s="155">
        <f t="shared" si="36"/>
        <v>0</v>
      </c>
      <c r="Y145" s="31">
        <f t="shared" si="37"/>
        <v>0</v>
      </c>
      <c r="Z145" s="31">
        <f t="shared" si="38"/>
        <v>0</v>
      </c>
      <c r="AA145" s="31">
        <f t="shared" si="38"/>
        <v>0</v>
      </c>
      <c r="AB145" s="31">
        <f t="shared" si="38"/>
        <v>0</v>
      </c>
      <c r="AC145" s="42">
        <f t="shared" si="39"/>
        <v>0</v>
      </c>
      <c r="AD145" s="63"/>
      <c r="AE145" s="63"/>
      <c r="AF145" s="63"/>
      <c r="AG145" s="64"/>
      <c r="AH145" s="64"/>
      <c r="AI145" s="64"/>
      <c r="AJ145" s="63"/>
      <c r="AK145" s="63"/>
      <c r="AL145" s="63"/>
      <c r="AM145" s="64"/>
      <c r="AN145" s="64"/>
      <c r="AO145" s="64"/>
      <c r="AP145" s="63"/>
      <c r="AQ145" s="63"/>
      <c r="AR145" s="63"/>
      <c r="AS145" s="64"/>
      <c r="AT145" s="64"/>
      <c r="AU145" s="64"/>
      <c r="AV145" s="63"/>
      <c r="AW145" s="63"/>
      <c r="AX145" s="63"/>
      <c r="AY145" s="64"/>
      <c r="AZ145" s="64"/>
      <c r="BA145" s="64"/>
      <c r="BB145" s="69"/>
      <c r="BC145" s="69"/>
      <c r="BD145" s="69"/>
      <c r="BE145" s="64"/>
      <c r="BF145" s="64"/>
      <c r="BG145" s="64"/>
      <c r="BH145" s="69"/>
      <c r="BI145" s="69"/>
      <c r="BJ145" s="69"/>
      <c r="BK145" s="64"/>
      <c r="BL145" s="64"/>
      <c r="BM145" s="64"/>
      <c r="BN145" s="114"/>
      <c r="BO145" s="34" t="e">
        <f t="shared" si="40"/>
        <v>#DIV/0!</v>
      </c>
    </row>
    <row r="146" spans="1:67" ht="15.75" hidden="1" x14ac:dyDescent="0.25">
      <c r="A146" s="68">
        <v>60</v>
      </c>
      <c r="B146" s="68"/>
      <c r="C146" s="14"/>
      <c r="D146" s="14"/>
      <c r="E146" s="14"/>
      <c r="F146" s="14"/>
      <c r="G146" s="14"/>
      <c r="H146" s="249"/>
      <c r="I146" s="4" t="s">
        <v>37</v>
      </c>
      <c r="J146" s="28">
        <f t="shared" si="34"/>
        <v>0</v>
      </c>
      <c r="K146" s="41">
        <f t="shared" si="35"/>
        <v>0</v>
      </c>
      <c r="L146" s="29"/>
      <c r="M146" s="29"/>
      <c r="N146" s="29"/>
      <c r="O146" s="29"/>
      <c r="P146" s="68"/>
      <c r="Q146" s="68"/>
      <c r="R146" s="68"/>
      <c r="S146" s="144"/>
      <c r="T146" s="67"/>
      <c r="U146" s="66"/>
      <c r="V146" s="66"/>
      <c r="W146" s="65"/>
      <c r="X146" s="155">
        <f t="shared" si="36"/>
        <v>0</v>
      </c>
      <c r="Y146" s="31">
        <f t="shared" si="37"/>
        <v>0</v>
      </c>
      <c r="Z146" s="31">
        <f t="shared" si="38"/>
        <v>0</v>
      </c>
      <c r="AA146" s="31">
        <f t="shared" si="38"/>
        <v>0</v>
      </c>
      <c r="AB146" s="31">
        <f t="shared" si="38"/>
        <v>0</v>
      </c>
      <c r="AC146" s="42">
        <f t="shared" si="39"/>
        <v>0</v>
      </c>
      <c r="AD146" s="63"/>
      <c r="AE146" s="63"/>
      <c r="AF146" s="63"/>
      <c r="AG146" s="64"/>
      <c r="AH146" s="64"/>
      <c r="AI146" s="64"/>
      <c r="AJ146" s="63"/>
      <c r="AK146" s="63"/>
      <c r="AL146" s="63"/>
      <c r="AM146" s="64"/>
      <c r="AN146" s="64"/>
      <c r="AO146" s="64"/>
      <c r="AP146" s="63"/>
      <c r="AQ146" s="63"/>
      <c r="AR146" s="63"/>
      <c r="AS146" s="64"/>
      <c r="AT146" s="64"/>
      <c r="AU146" s="64"/>
      <c r="AV146" s="63"/>
      <c r="AW146" s="63"/>
      <c r="AX146" s="63"/>
      <c r="AY146" s="64"/>
      <c r="AZ146" s="64"/>
      <c r="BA146" s="64"/>
      <c r="BB146" s="69"/>
      <c r="BC146" s="69"/>
      <c r="BD146" s="69"/>
      <c r="BE146" s="64"/>
      <c r="BF146" s="64"/>
      <c r="BG146" s="64"/>
      <c r="BH146" s="69"/>
      <c r="BI146" s="69"/>
      <c r="BJ146" s="69"/>
      <c r="BK146" s="64"/>
      <c r="BL146" s="64"/>
      <c r="BM146" s="64"/>
      <c r="BN146" s="114"/>
      <c r="BO146" s="34" t="e">
        <f t="shared" si="40"/>
        <v>#DIV/0!</v>
      </c>
    </row>
    <row r="147" spans="1:67" ht="15.75" hidden="1" x14ac:dyDescent="0.25">
      <c r="A147" s="68">
        <v>61</v>
      </c>
      <c r="B147" s="68"/>
      <c r="C147" s="14"/>
      <c r="D147" s="14"/>
      <c r="E147" s="14"/>
      <c r="F147" s="14"/>
      <c r="G147" s="14"/>
      <c r="H147" s="249"/>
      <c r="I147" s="4" t="s">
        <v>37</v>
      </c>
      <c r="J147" s="28">
        <f t="shared" si="34"/>
        <v>0</v>
      </c>
      <c r="K147" s="41">
        <f t="shared" si="35"/>
        <v>0</v>
      </c>
      <c r="L147" s="29"/>
      <c r="M147" s="29"/>
      <c r="N147" s="29"/>
      <c r="O147" s="29"/>
      <c r="P147" s="68"/>
      <c r="Q147" s="68"/>
      <c r="R147" s="68"/>
      <c r="S147" s="144"/>
      <c r="T147" s="67"/>
      <c r="U147" s="66"/>
      <c r="V147" s="66"/>
      <c r="W147" s="65"/>
      <c r="X147" s="155">
        <f t="shared" si="36"/>
        <v>0</v>
      </c>
      <c r="Y147" s="31">
        <f t="shared" si="37"/>
        <v>0</v>
      </c>
      <c r="Z147" s="31">
        <f t="shared" si="38"/>
        <v>0</v>
      </c>
      <c r="AA147" s="31">
        <f t="shared" si="38"/>
        <v>0</v>
      </c>
      <c r="AB147" s="31">
        <f t="shared" si="38"/>
        <v>0</v>
      </c>
      <c r="AC147" s="42">
        <f t="shared" si="39"/>
        <v>0</v>
      </c>
      <c r="AD147" s="63"/>
      <c r="AE147" s="63"/>
      <c r="AF147" s="63"/>
      <c r="AG147" s="64"/>
      <c r="AH147" s="64"/>
      <c r="AI147" s="64"/>
      <c r="AJ147" s="63"/>
      <c r="AK147" s="63"/>
      <c r="AL147" s="63"/>
      <c r="AM147" s="64"/>
      <c r="AN147" s="64"/>
      <c r="AO147" s="64"/>
      <c r="AP147" s="63"/>
      <c r="AQ147" s="63"/>
      <c r="AR147" s="63"/>
      <c r="AS147" s="64"/>
      <c r="AT147" s="64"/>
      <c r="AU147" s="64"/>
      <c r="AV147" s="63"/>
      <c r="AW147" s="63"/>
      <c r="AX147" s="63"/>
      <c r="AY147" s="64"/>
      <c r="AZ147" s="64"/>
      <c r="BA147" s="64"/>
      <c r="BB147" s="69"/>
      <c r="BC147" s="69"/>
      <c r="BD147" s="69"/>
      <c r="BE147" s="64"/>
      <c r="BF147" s="64"/>
      <c r="BG147" s="64"/>
      <c r="BH147" s="69"/>
      <c r="BI147" s="69"/>
      <c r="BJ147" s="69"/>
      <c r="BK147" s="64"/>
      <c r="BL147" s="64"/>
      <c r="BM147" s="64"/>
      <c r="BN147" s="114"/>
      <c r="BO147" s="34" t="e">
        <f t="shared" si="40"/>
        <v>#DIV/0!</v>
      </c>
    </row>
    <row r="148" spans="1:67" ht="15.75" hidden="1" x14ac:dyDescent="0.25">
      <c r="A148" s="68">
        <v>62</v>
      </c>
      <c r="B148" s="68"/>
      <c r="C148" s="14"/>
      <c r="D148" s="14"/>
      <c r="E148" s="14"/>
      <c r="F148" s="14"/>
      <c r="G148" s="14"/>
      <c r="H148" s="249"/>
      <c r="I148" s="4" t="s">
        <v>37</v>
      </c>
      <c r="J148" s="28">
        <f t="shared" si="34"/>
        <v>0</v>
      </c>
      <c r="K148" s="41">
        <f t="shared" si="35"/>
        <v>0</v>
      </c>
      <c r="L148" s="29"/>
      <c r="M148" s="29"/>
      <c r="N148" s="29"/>
      <c r="O148" s="29"/>
      <c r="P148" s="68"/>
      <c r="Q148" s="68"/>
      <c r="R148" s="68"/>
      <c r="S148" s="144"/>
      <c r="T148" s="67"/>
      <c r="U148" s="66"/>
      <c r="V148" s="66"/>
      <c r="W148" s="65"/>
      <c r="X148" s="155">
        <f t="shared" si="36"/>
        <v>0</v>
      </c>
      <c r="Y148" s="31">
        <f t="shared" si="37"/>
        <v>0</v>
      </c>
      <c r="Z148" s="31">
        <f t="shared" si="38"/>
        <v>0</v>
      </c>
      <c r="AA148" s="31">
        <f t="shared" si="38"/>
        <v>0</v>
      </c>
      <c r="AB148" s="31">
        <f t="shared" si="38"/>
        <v>0</v>
      </c>
      <c r="AC148" s="42">
        <f t="shared" si="39"/>
        <v>0</v>
      </c>
      <c r="AD148" s="63"/>
      <c r="AE148" s="63"/>
      <c r="AF148" s="63"/>
      <c r="AG148" s="64"/>
      <c r="AH148" s="64"/>
      <c r="AI148" s="64"/>
      <c r="AJ148" s="63"/>
      <c r="AK148" s="63"/>
      <c r="AL148" s="63"/>
      <c r="AM148" s="64"/>
      <c r="AN148" s="64"/>
      <c r="AO148" s="64"/>
      <c r="AP148" s="63"/>
      <c r="AQ148" s="63"/>
      <c r="AR148" s="63"/>
      <c r="AS148" s="64"/>
      <c r="AT148" s="64"/>
      <c r="AU148" s="64"/>
      <c r="AV148" s="63"/>
      <c r="AW148" s="63"/>
      <c r="AX148" s="63"/>
      <c r="AY148" s="64"/>
      <c r="AZ148" s="64"/>
      <c r="BA148" s="64"/>
      <c r="BB148" s="69"/>
      <c r="BC148" s="69"/>
      <c r="BD148" s="69"/>
      <c r="BE148" s="64"/>
      <c r="BF148" s="64"/>
      <c r="BG148" s="64"/>
      <c r="BH148" s="69"/>
      <c r="BI148" s="69"/>
      <c r="BJ148" s="69"/>
      <c r="BK148" s="64"/>
      <c r="BL148" s="64"/>
      <c r="BM148" s="64"/>
      <c r="BN148" s="114"/>
      <c r="BO148" s="34" t="e">
        <f t="shared" si="40"/>
        <v>#DIV/0!</v>
      </c>
    </row>
    <row r="149" spans="1:67" ht="15.75" hidden="1" x14ac:dyDescent="0.25">
      <c r="A149" s="68">
        <v>63</v>
      </c>
      <c r="B149" s="68"/>
      <c r="C149" s="14"/>
      <c r="D149" s="14"/>
      <c r="E149" s="14"/>
      <c r="F149" s="14"/>
      <c r="G149" s="14"/>
      <c r="H149" s="249"/>
      <c r="I149" s="4" t="s">
        <v>37</v>
      </c>
      <c r="J149" s="28">
        <f t="shared" si="34"/>
        <v>0</v>
      </c>
      <c r="K149" s="41">
        <f t="shared" si="35"/>
        <v>0</v>
      </c>
      <c r="L149" s="29"/>
      <c r="M149" s="29"/>
      <c r="N149" s="29"/>
      <c r="O149" s="29"/>
      <c r="P149" s="68"/>
      <c r="Q149" s="68"/>
      <c r="R149" s="68"/>
      <c r="S149" s="144"/>
      <c r="T149" s="67"/>
      <c r="U149" s="66"/>
      <c r="V149" s="66"/>
      <c r="W149" s="65"/>
      <c r="X149" s="155">
        <f t="shared" si="36"/>
        <v>0</v>
      </c>
      <c r="Y149" s="31">
        <f t="shared" si="37"/>
        <v>0</v>
      </c>
      <c r="Z149" s="31">
        <f t="shared" si="38"/>
        <v>0</v>
      </c>
      <c r="AA149" s="31">
        <f t="shared" si="38"/>
        <v>0</v>
      </c>
      <c r="AB149" s="31">
        <f t="shared" si="38"/>
        <v>0</v>
      </c>
      <c r="AC149" s="42">
        <f t="shared" si="39"/>
        <v>0</v>
      </c>
      <c r="AD149" s="63"/>
      <c r="AE149" s="63"/>
      <c r="AF149" s="63"/>
      <c r="AG149" s="64"/>
      <c r="AH149" s="64"/>
      <c r="AI149" s="64"/>
      <c r="AJ149" s="63"/>
      <c r="AK149" s="63"/>
      <c r="AL149" s="63"/>
      <c r="AM149" s="64"/>
      <c r="AN149" s="64"/>
      <c r="AO149" s="64"/>
      <c r="AP149" s="63"/>
      <c r="AQ149" s="63"/>
      <c r="AR149" s="63"/>
      <c r="AS149" s="64"/>
      <c r="AT149" s="64"/>
      <c r="AU149" s="64"/>
      <c r="AV149" s="63"/>
      <c r="AW149" s="63"/>
      <c r="AX149" s="63"/>
      <c r="AY149" s="64"/>
      <c r="AZ149" s="64"/>
      <c r="BA149" s="64"/>
      <c r="BB149" s="69"/>
      <c r="BC149" s="69"/>
      <c r="BD149" s="69"/>
      <c r="BE149" s="64"/>
      <c r="BF149" s="64"/>
      <c r="BG149" s="64"/>
      <c r="BH149" s="69"/>
      <c r="BI149" s="69"/>
      <c r="BJ149" s="69"/>
      <c r="BK149" s="64"/>
      <c r="BL149" s="64"/>
      <c r="BM149" s="64"/>
      <c r="BN149" s="114"/>
      <c r="BO149" s="34" t="e">
        <f t="shared" si="40"/>
        <v>#DIV/0!</v>
      </c>
    </row>
    <row r="150" spans="1:67" ht="15.75" hidden="1" x14ac:dyDescent="0.25">
      <c r="A150" s="68">
        <v>64</v>
      </c>
      <c r="B150" s="68"/>
      <c r="C150" s="14"/>
      <c r="D150" s="14"/>
      <c r="E150" s="14"/>
      <c r="F150" s="14"/>
      <c r="G150" s="14"/>
      <c r="H150" s="249"/>
      <c r="I150" s="4" t="s">
        <v>37</v>
      </c>
      <c r="J150" s="28">
        <f t="shared" si="34"/>
        <v>0</v>
      </c>
      <c r="K150" s="41">
        <f t="shared" si="35"/>
        <v>0</v>
      </c>
      <c r="L150" s="29"/>
      <c r="M150" s="29"/>
      <c r="N150" s="29"/>
      <c r="O150" s="29"/>
      <c r="P150" s="68"/>
      <c r="Q150" s="68"/>
      <c r="R150" s="68"/>
      <c r="S150" s="144"/>
      <c r="T150" s="67"/>
      <c r="U150" s="66"/>
      <c r="V150" s="66"/>
      <c r="W150" s="65"/>
      <c r="X150" s="155">
        <f t="shared" si="36"/>
        <v>0</v>
      </c>
      <c r="Y150" s="31">
        <f t="shared" si="37"/>
        <v>0</v>
      </c>
      <c r="Z150" s="31">
        <f t="shared" si="38"/>
        <v>0</v>
      </c>
      <c r="AA150" s="31">
        <f t="shared" si="38"/>
        <v>0</v>
      </c>
      <c r="AB150" s="31">
        <f t="shared" si="38"/>
        <v>0</v>
      </c>
      <c r="AC150" s="42">
        <f t="shared" si="39"/>
        <v>0</v>
      </c>
      <c r="AD150" s="63"/>
      <c r="AE150" s="63"/>
      <c r="AF150" s="63"/>
      <c r="AG150" s="64"/>
      <c r="AH150" s="64"/>
      <c r="AI150" s="64"/>
      <c r="AJ150" s="63"/>
      <c r="AK150" s="63"/>
      <c r="AL150" s="63"/>
      <c r="AM150" s="64"/>
      <c r="AN150" s="64"/>
      <c r="AO150" s="64"/>
      <c r="AP150" s="63"/>
      <c r="AQ150" s="63"/>
      <c r="AR150" s="63"/>
      <c r="AS150" s="64"/>
      <c r="AT150" s="64"/>
      <c r="AU150" s="64"/>
      <c r="AV150" s="63"/>
      <c r="AW150" s="63"/>
      <c r="AX150" s="63"/>
      <c r="AY150" s="64"/>
      <c r="AZ150" s="64"/>
      <c r="BA150" s="64"/>
      <c r="BB150" s="69"/>
      <c r="BC150" s="69"/>
      <c r="BD150" s="69"/>
      <c r="BE150" s="64"/>
      <c r="BF150" s="64"/>
      <c r="BG150" s="64"/>
      <c r="BH150" s="69"/>
      <c r="BI150" s="69"/>
      <c r="BJ150" s="69"/>
      <c r="BK150" s="64"/>
      <c r="BL150" s="64"/>
      <c r="BM150" s="64"/>
      <c r="BN150" s="114"/>
      <c r="BO150" s="34" t="e">
        <f t="shared" si="40"/>
        <v>#DIV/0!</v>
      </c>
    </row>
    <row r="151" spans="1:67" ht="15.75" hidden="1" x14ac:dyDescent="0.25">
      <c r="A151" s="68">
        <v>65</v>
      </c>
      <c r="B151" s="68"/>
      <c r="C151" s="14"/>
      <c r="D151" s="14"/>
      <c r="E151" s="14"/>
      <c r="F151" s="14"/>
      <c r="G151" s="14"/>
      <c r="H151" s="249"/>
      <c r="I151" s="4" t="s">
        <v>37</v>
      </c>
      <c r="J151" s="28">
        <f t="shared" si="34"/>
        <v>0</v>
      </c>
      <c r="K151" s="41">
        <f t="shared" si="35"/>
        <v>0</v>
      </c>
      <c r="L151" s="29"/>
      <c r="M151" s="29"/>
      <c r="N151" s="29"/>
      <c r="O151" s="29"/>
      <c r="P151" s="68"/>
      <c r="Q151" s="68"/>
      <c r="R151" s="68"/>
      <c r="S151" s="144"/>
      <c r="T151" s="67"/>
      <c r="U151" s="66"/>
      <c r="V151" s="66"/>
      <c r="W151" s="65"/>
      <c r="X151" s="155">
        <f t="shared" si="36"/>
        <v>0</v>
      </c>
      <c r="Y151" s="31">
        <f t="shared" si="37"/>
        <v>0</v>
      </c>
      <c r="Z151" s="31">
        <f t="shared" si="38"/>
        <v>0</v>
      </c>
      <c r="AA151" s="31">
        <f t="shared" si="38"/>
        <v>0</v>
      </c>
      <c r="AB151" s="31">
        <f t="shared" si="38"/>
        <v>0</v>
      </c>
      <c r="AC151" s="42">
        <f t="shared" si="39"/>
        <v>0</v>
      </c>
      <c r="AD151" s="63"/>
      <c r="AE151" s="63"/>
      <c r="AF151" s="63"/>
      <c r="AG151" s="64"/>
      <c r="AH151" s="64"/>
      <c r="AI151" s="64"/>
      <c r="AJ151" s="63"/>
      <c r="AK151" s="63"/>
      <c r="AL151" s="63"/>
      <c r="AM151" s="64"/>
      <c r="AN151" s="64"/>
      <c r="AO151" s="64"/>
      <c r="AP151" s="63"/>
      <c r="AQ151" s="63"/>
      <c r="AR151" s="63"/>
      <c r="AS151" s="64"/>
      <c r="AT151" s="64"/>
      <c r="AU151" s="64"/>
      <c r="AV151" s="63"/>
      <c r="AW151" s="63"/>
      <c r="AX151" s="63"/>
      <c r="AY151" s="64"/>
      <c r="AZ151" s="64"/>
      <c r="BA151" s="64"/>
      <c r="BB151" s="69"/>
      <c r="BC151" s="69"/>
      <c r="BD151" s="69"/>
      <c r="BE151" s="64"/>
      <c r="BF151" s="64"/>
      <c r="BG151" s="64"/>
      <c r="BH151" s="69"/>
      <c r="BI151" s="69"/>
      <c r="BJ151" s="69"/>
      <c r="BK151" s="64"/>
      <c r="BL151" s="64"/>
      <c r="BM151" s="64"/>
      <c r="BN151" s="114"/>
      <c r="BO151" s="34" t="e">
        <f t="shared" si="40"/>
        <v>#DIV/0!</v>
      </c>
    </row>
    <row r="152" spans="1:67" ht="15.75" hidden="1" x14ac:dyDescent="0.25">
      <c r="A152" s="68">
        <v>66</v>
      </c>
      <c r="B152" s="68"/>
      <c r="C152" s="14"/>
      <c r="D152" s="14"/>
      <c r="E152" s="14"/>
      <c r="F152" s="14"/>
      <c r="G152" s="14"/>
      <c r="H152" s="249"/>
      <c r="I152" s="4" t="s">
        <v>37</v>
      </c>
      <c r="J152" s="28">
        <f t="shared" si="34"/>
        <v>0</v>
      </c>
      <c r="K152" s="41">
        <f t="shared" si="35"/>
        <v>0</v>
      </c>
      <c r="L152" s="29"/>
      <c r="M152" s="29"/>
      <c r="N152" s="29"/>
      <c r="O152" s="29"/>
      <c r="P152" s="68"/>
      <c r="Q152" s="68"/>
      <c r="R152" s="68"/>
      <c r="S152" s="144"/>
      <c r="T152" s="67"/>
      <c r="U152" s="66"/>
      <c r="V152" s="66"/>
      <c r="W152" s="65"/>
      <c r="X152" s="155">
        <f t="shared" si="36"/>
        <v>0</v>
      </c>
      <c r="Y152" s="31">
        <f t="shared" si="37"/>
        <v>0</v>
      </c>
      <c r="Z152" s="31">
        <f t="shared" si="38"/>
        <v>0</v>
      </c>
      <c r="AA152" s="31">
        <f t="shared" si="38"/>
        <v>0</v>
      </c>
      <c r="AB152" s="31">
        <f t="shared" si="38"/>
        <v>0</v>
      </c>
      <c r="AC152" s="42">
        <f t="shared" si="39"/>
        <v>0</v>
      </c>
      <c r="AD152" s="63"/>
      <c r="AE152" s="63"/>
      <c r="AF152" s="63"/>
      <c r="AG152" s="64"/>
      <c r="AH152" s="64"/>
      <c r="AI152" s="64"/>
      <c r="AJ152" s="63"/>
      <c r="AK152" s="63"/>
      <c r="AL152" s="63"/>
      <c r="AM152" s="64"/>
      <c r="AN152" s="64"/>
      <c r="AO152" s="64"/>
      <c r="AP152" s="63"/>
      <c r="AQ152" s="63"/>
      <c r="AR152" s="63"/>
      <c r="AS152" s="64"/>
      <c r="AT152" s="64"/>
      <c r="AU152" s="64"/>
      <c r="AV152" s="63"/>
      <c r="AW152" s="63"/>
      <c r="AX152" s="63"/>
      <c r="AY152" s="64"/>
      <c r="AZ152" s="64"/>
      <c r="BA152" s="64"/>
      <c r="BB152" s="69"/>
      <c r="BC152" s="69"/>
      <c r="BD152" s="69"/>
      <c r="BE152" s="64"/>
      <c r="BF152" s="64"/>
      <c r="BG152" s="64"/>
      <c r="BH152" s="69"/>
      <c r="BI152" s="69"/>
      <c r="BJ152" s="69"/>
      <c r="BK152" s="64"/>
      <c r="BL152" s="64"/>
      <c r="BM152" s="64"/>
      <c r="BN152" s="114"/>
      <c r="BO152" s="34" t="e">
        <f t="shared" si="40"/>
        <v>#DIV/0!</v>
      </c>
    </row>
    <row r="153" spans="1:67" ht="15.75" hidden="1" x14ac:dyDescent="0.25">
      <c r="A153" s="68">
        <v>67</v>
      </c>
      <c r="B153" s="68"/>
      <c r="C153" s="14"/>
      <c r="D153" s="14"/>
      <c r="E153" s="14"/>
      <c r="F153" s="14"/>
      <c r="G153" s="14"/>
      <c r="H153" s="249"/>
      <c r="I153" s="4" t="s">
        <v>37</v>
      </c>
      <c r="J153" s="28">
        <f t="shared" si="34"/>
        <v>0</v>
      </c>
      <c r="K153" s="41">
        <f t="shared" si="35"/>
        <v>0</v>
      </c>
      <c r="L153" s="29"/>
      <c r="M153" s="29"/>
      <c r="N153" s="29"/>
      <c r="O153" s="29"/>
      <c r="P153" s="68"/>
      <c r="Q153" s="68"/>
      <c r="R153" s="68"/>
      <c r="S153" s="144"/>
      <c r="T153" s="67"/>
      <c r="U153" s="66"/>
      <c r="V153" s="66"/>
      <c r="W153" s="65"/>
      <c r="X153" s="155">
        <f t="shared" si="36"/>
        <v>0</v>
      </c>
      <c r="Y153" s="31">
        <f t="shared" si="37"/>
        <v>0</v>
      </c>
      <c r="Z153" s="31">
        <f t="shared" si="38"/>
        <v>0</v>
      </c>
      <c r="AA153" s="31">
        <f t="shared" si="38"/>
        <v>0</v>
      </c>
      <c r="AB153" s="31">
        <f t="shared" si="38"/>
        <v>0</v>
      </c>
      <c r="AC153" s="42">
        <f t="shared" si="39"/>
        <v>0</v>
      </c>
      <c r="AD153" s="63"/>
      <c r="AE153" s="63"/>
      <c r="AF153" s="63"/>
      <c r="AG153" s="64"/>
      <c r="AH153" s="64"/>
      <c r="AI153" s="64"/>
      <c r="AJ153" s="63"/>
      <c r="AK153" s="63"/>
      <c r="AL153" s="63"/>
      <c r="AM153" s="64"/>
      <c r="AN153" s="64"/>
      <c r="AO153" s="64"/>
      <c r="AP153" s="63"/>
      <c r="AQ153" s="63"/>
      <c r="AR153" s="63"/>
      <c r="AS153" s="64"/>
      <c r="AT153" s="64"/>
      <c r="AU153" s="64"/>
      <c r="AV153" s="63"/>
      <c r="AW153" s="63"/>
      <c r="AX153" s="63"/>
      <c r="AY153" s="64"/>
      <c r="AZ153" s="64"/>
      <c r="BA153" s="64"/>
      <c r="BB153" s="69"/>
      <c r="BC153" s="69"/>
      <c r="BD153" s="69"/>
      <c r="BE153" s="64"/>
      <c r="BF153" s="64"/>
      <c r="BG153" s="64"/>
      <c r="BH153" s="69"/>
      <c r="BI153" s="69"/>
      <c r="BJ153" s="69"/>
      <c r="BK153" s="64"/>
      <c r="BL153" s="64"/>
      <c r="BM153" s="64"/>
      <c r="BN153" s="114"/>
      <c r="BO153" s="34" t="e">
        <f t="shared" si="40"/>
        <v>#DIV/0!</v>
      </c>
    </row>
    <row r="154" spans="1:67" ht="15.75" hidden="1" x14ac:dyDescent="0.25">
      <c r="A154" s="68">
        <v>68</v>
      </c>
      <c r="B154" s="68"/>
      <c r="C154" s="68"/>
      <c r="D154" s="14"/>
      <c r="E154" s="14"/>
      <c r="F154" s="14"/>
      <c r="G154" s="14"/>
      <c r="H154" s="249"/>
      <c r="I154" s="117" t="s">
        <v>40</v>
      </c>
      <c r="J154" s="85">
        <f>SUM(J155:J167)</f>
        <v>0</v>
      </c>
      <c r="K154" s="105">
        <f>J154*36</f>
        <v>0</v>
      </c>
      <c r="L154" s="106"/>
      <c r="M154" s="106"/>
      <c r="N154" s="106"/>
      <c r="O154" s="106"/>
      <c r="P154" s="125"/>
      <c r="Q154" s="125"/>
      <c r="R154" s="125"/>
      <c r="S154" s="148"/>
      <c r="T154" s="174"/>
      <c r="U154" s="126"/>
      <c r="V154" s="126"/>
      <c r="W154" s="175"/>
      <c r="X154" s="155"/>
      <c r="Y154" s="31"/>
      <c r="Z154" s="31"/>
      <c r="AA154" s="31"/>
      <c r="AB154" s="31"/>
      <c r="AC154" s="4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125"/>
      <c r="BO154" s="86"/>
    </row>
    <row r="155" spans="1:67" ht="15.75" hidden="1" x14ac:dyDescent="0.25">
      <c r="A155" s="68">
        <v>69</v>
      </c>
      <c r="B155" s="68"/>
      <c r="C155" s="14"/>
      <c r="D155" s="14"/>
      <c r="E155" s="14"/>
      <c r="F155" s="14"/>
      <c r="G155" s="14"/>
      <c r="H155" s="249"/>
      <c r="I155" s="4" t="s">
        <v>37</v>
      </c>
      <c r="J155" s="28">
        <f t="shared" ref="J155:J167" si="41">L155+M155+N155+O155+P155+Q155+R155+S155</f>
        <v>0</v>
      </c>
      <c r="K155" s="41">
        <f t="shared" ref="K155:K167" si="42">J155*36</f>
        <v>0</v>
      </c>
      <c r="L155" s="29"/>
      <c r="M155" s="29"/>
      <c r="N155" s="29"/>
      <c r="O155" s="29"/>
      <c r="P155" s="68"/>
      <c r="Q155" s="68"/>
      <c r="R155" s="68"/>
      <c r="S155" s="144"/>
      <c r="T155" s="67"/>
      <c r="U155" s="66"/>
      <c r="V155" s="66"/>
      <c r="W155" s="65"/>
      <c r="X155" s="155">
        <f t="shared" ref="X155:X167" si="43">Y155+Y155*0.1</f>
        <v>0</v>
      </c>
      <c r="Y155" s="31">
        <f t="shared" ref="Y155:Y167" si="44">SUM(Z155:AB155)</f>
        <v>0</v>
      </c>
      <c r="Z155" s="31">
        <f t="shared" ref="Z155:AB167" si="45">AD155+AG155+AJ155+AM155+AP155+AS155+AV155+AY155+BB155+BE155+BH155+BK155</f>
        <v>0</v>
      </c>
      <c r="AA155" s="31">
        <f t="shared" si="45"/>
        <v>0</v>
      </c>
      <c r="AB155" s="31">
        <f t="shared" si="45"/>
        <v>0</v>
      </c>
      <c r="AC155" s="42">
        <f t="shared" ref="AC155:AC167" si="46">K155-X155</f>
        <v>0</v>
      </c>
      <c r="AD155" s="63"/>
      <c r="AE155" s="63"/>
      <c r="AF155" s="63"/>
      <c r="AG155" s="64"/>
      <c r="AH155" s="64"/>
      <c r="AI155" s="64"/>
      <c r="AJ155" s="63"/>
      <c r="AK155" s="63"/>
      <c r="AL155" s="63"/>
      <c r="AM155" s="64"/>
      <c r="AN155" s="64"/>
      <c r="AO155" s="64"/>
      <c r="AP155" s="63"/>
      <c r="AQ155" s="63"/>
      <c r="AR155" s="63"/>
      <c r="AS155" s="64"/>
      <c r="AT155" s="64"/>
      <c r="AU155" s="64"/>
      <c r="AV155" s="63"/>
      <c r="AW155" s="63"/>
      <c r="AX155" s="63"/>
      <c r="AY155" s="64"/>
      <c r="AZ155" s="64"/>
      <c r="BA155" s="64"/>
      <c r="BB155" s="69"/>
      <c r="BC155" s="69"/>
      <c r="BD155" s="69"/>
      <c r="BE155" s="64"/>
      <c r="BF155" s="64"/>
      <c r="BG155" s="64"/>
      <c r="BH155" s="69"/>
      <c r="BI155" s="69"/>
      <c r="BJ155" s="69"/>
      <c r="BK155" s="64"/>
      <c r="BL155" s="64"/>
      <c r="BM155" s="64"/>
      <c r="BN155" s="114"/>
      <c r="BO155" s="34" t="e">
        <f t="shared" ref="BO155:BO167" si="47">Y155/K155*100</f>
        <v>#DIV/0!</v>
      </c>
    </row>
    <row r="156" spans="1:67" ht="15.75" hidden="1" x14ac:dyDescent="0.25">
      <c r="A156" s="68">
        <v>70</v>
      </c>
      <c r="B156" s="68"/>
      <c r="C156" s="14"/>
      <c r="D156" s="14"/>
      <c r="E156" s="14"/>
      <c r="F156" s="14"/>
      <c r="G156" s="14"/>
      <c r="H156" s="249"/>
      <c r="I156" s="4" t="s">
        <v>37</v>
      </c>
      <c r="J156" s="28">
        <f t="shared" si="41"/>
        <v>0</v>
      </c>
      <c r="K156" s="41">
        <f t="shared" si="42"/>
        <v>0</v>
      </c>
      <c r="L156" s="29"/>
      <c r="M156" s="29"/>
      <c r="N156" s="29"/>
      <c r="O156" s="29"/>
      <c r="P156" s="68"/>
      <c r="Q156" s="68"/>
      <c r="R156" s="68"/>
      <c r="S156" s="144"/>
      <c r="T156" s="67"/>
      <c r="U156" s="66"/>
      <c r="V156" s="66"/>
      <c r="W156" s="65"/>
      <c r="X156" s="155">
        <f t="shared" si="43"/>
        <v>0</v>
      </c>
      <c r="Y156" s="31">
        <f t="shared" si="44"/>
        <v>0</v>
      </c>
      <c r="Z156" s="31">
        <f t="shared" si="45"/>
        <v>0</v>
      </c>
      <c r="AA156" s="31">
        <f t="shared" si="45"/>
        <v>0</v>
      </c>
      <c r="AB156" s="31">
        <f t="shared" si="45"/>
        <v>0</v>
      </c>
      <c r="AC156" s="42">
        <f t="shared" si="46"/>
        <v>0</v>
      </c>
      <c r="AD156" s="63"/>
      <c r="AE156" s="63"/>
      <c r="AF156" s="63"/>
      <c r="AG156" s="64"/>
      <c r="AH156" s="64"/>
      <c r="AI156" s="64"/>
      <c r="AJ156" s="63"/>
      <c r="AK156" s="63"/>
      <c r="AL156" s="63"/>
      <c r="AM156" s="64"/>
      <c r="AN156" s="64"/>
      <c r="AO156" s="64"/>
      <c r="AP156" s="63"/>
      <c r="AQ156" s="63"/>
      <c r="AR156" s="63"/>
      <c r="AS156" s="64"/>
      <c r="AT156" s="64"/>
      <c r="AU156" s="64"/>
      <c r="AV156" s="63"/>
      <c r="AW156" s="63"/>
      <c r="AX156" s="63"/>
      <c r="AY156" s="64"/>
      <c r="AZ156" s="64"/>
      <c r="BA156" s="64"/>
      <c r="BB156" s="69"/>
      <c r="BC156" s="69"/>
      <c r="BD156" s="69"/>
      <c r="BE156" s="64"/>
      <c r="BF156" s="64"/>
      <c r="BG156" s="64"/>
      <c r="BH156" s="69"/>
      <c r="BI156" s="69"/>
      <c r="BJ156" s="69"/>
      <c r="BK156" s="64"/>
      <c r="BL156" s="64"/>
      <c r="BM156" s="64"/>
      <c r="BN156" s="114"/>
      <c r="BO156" s="34" t="e">
        <f t="shared" si="47"/>
        <v>#DIV/0!</v>
      </c>
    </row>
    <row r="157" spans="1:67" ht="15.75" hidden="1" x14ac:dyDescent="0.25">
      <c r="A157" s="68">
        <v>71</v>
      </c>
      <c r="B157" s="68"/>
      <c r="C157" s="14"/>
      <c r="D157" s="14"/>
      <c r="E157" s="14"/>
      <c r="F157" s="14"/>
      <c r="G157" s="14"/>
      <c r="H157" s="249"/>
      <c r="I157" s="4" t="s">
        <v>37</v>
      </c>
      <c r="J157" s="28">
        <f t="shared" si="41"/>
        <v>0</v>
      </c>
      <c r="K157" s="41">
        <f t="shared" si="42"/>
        <v>0</v>
      </c>
      <c r="L157" s="29"/>
      <c r="M157" s="29"/>
      <c r="N157" s="29"/>
      <c r="O157" s="29"/>
      <c r="P157" s="68"/>
      <c r="Q157" s="68"/>
      <c r="R157" s="68"/>
      <c r="S157" s="144"/>
      <c r="T157" s="67"/>
      <c r="U157" s="66"/>
      <c r="V157" s="66"/>
      <c r="W157" s="65"/>
      <c r="X157" s="155">
        <f t="shared" si="43"/>
        <v>0</v>
      </c>
      <c r="Y157" s="31">
        <f t="shared" si="44"/>
        <v>0</v>
      </c>
      <c r="Z157" s="31">
        <f t="shared" si="45"/>
        <v>0</v>
      </c>
      <c r="AA157" s="31">
        <f t="shared" si="45"/>
        <v>0</v>
      </c>
      <c r="AB157" s="31">
        <f t="shared" si="45"/>
        <v>0</v>
      </c>
      <c r="AC157" s="42">
        <f t="shared" si="46"/>
        <v>0</v>
      </c>
      <c r="AD157" s="63"/>
      <c r="AE157" s="63"/>
      <c r="AF157" s="63"/>
      <c r="AG157" s="64"/>
      <c r="AH157" s="64"/>
      <c r="AI157" s="64"/>
      <c r="AJ157" s="63"/>
      <c r="AK157" s="63"/>
      <c r="AL157" s="63"/>
      <c r="AM157" s="64"/>
      <c r="AN157" s="64"/>
      <c r="AO157" s="64"/>
      <c r="AP157" s="63"/>
      <c r="AQ157" s="63"/>
      <c r="AR157" s="63"/>
      <c r="AS157" s="64"/>
      <c r="AT157" s="64"/>
      <c r="AU157" s="64"/>
      <c r="AV157" s="63"/>
      <c r="AW157" s="63"/>
      <c r="AX157" s="63"/>
      <c r="AY157" s="64"/>
      <c r="AZ157" s="64"/>
      <c r="BA157" s="64"/>
      <c r="BB157" s="69"/>
      <c r="BC157" s="69"/>
      <c r="BD157" s="69"/>
      <c r="BE157" s="64"/>
      <c r="BF157" s="64"/>
      <c r="BG157" s="64"/>
      <c r="BH157" s="69"/>
      <c r="BI157" s="69"/>
      <c r="BJ157" s="69"/>
      <c r="BK157" s="64"/>
      <c r="BL157" s="64"/>
      <c r="BM157" s="64"/>
      <c r="BN157" s="114"/>
      <c r="BO157" s="34" t="e">
        <f t="shared" si="47"/>
        <v>#DIV/0!</v>
      </c>
    </row>
    <row r="158" spans="1:67" ht="15.75" hidden="1" x14ac:dyDescent="0.25">
      <c r="A158" s="68">
        <v>72</v>
      </c>
      <c r="B158" s="68"/>
      <c r="C158" s="14"/>
      <c r="D158" s="14"/>
      <c r="E158" s="14"/>
      <c r="F158" s="14"/>
      <c r="G158" s="14"/>
      <c r="H158" s="249"/>
      <c r="I158" s="4" t="s">
        <v>37</v>
      </c>
      <c r="J158" s="28">
        <f t="shared" si="41"/>
        <v>0</v>
      </c>
      <c r="K158" s="41">
        <f t="shared" si="42"/>
        <v>0</v>
      </c>
      <c r="L158" s="29"/>
      <c r="M158" s="29"/>
      <c r="N158" s="29"/>
      <c r="O158" s="29"/>
      <c r="P158" s="68"/>
      <c r="Q158" s="68"/>
      <c r="R158" s="68"/>
      <c r="S158" s="144"/>
      <c r="T158" s="67"/>
      <c r="U158" s="66"/>
      <c r="V158" s="66"/>
      <c r="W158" s="65"/>
      <c r="X158" s="155">
        <f t="shared" si="43"/>
        <v>0</v>
      </c>
      <c r="Y158" s="31">
        <f t="shared" si="44"/>
        <v>0</v>
      </c>
      <c r="Z158" s="31">
        <f t="shared" si="45"/>
        <v>0</v>
      </c>
      <c r="AA158" s="31">
        <f t="shared" si="45"/>
        <v>0</v>
      </c>
      <c r="AB158" s="31">
        <f t="shared" si="45"/>
        <v>0</v>
      </c>
      <c r="AC158" s="42">
        <f t="shared" si="46"/>
        <v>0</v>
      </c>
      <c r="AD158" s="63"/>
      <c r="AE158" s="63"/>
      <c r="AF158" s="63"/>
      <c r="AG158" s="64"/>
      <c r="AH158" s="64"/>
      <c r="AI158" s="64"/>
      <c r="AJ158" s="63"/>
      <c r="AK158" s="63"/>
      <c r="AL158" s="63"/>
      <c r="AM158" s="64"/>
      <c r="AN158" s="64"/>
      <c r="AO158" s="64"/>
      <c r="AP158" s="63"/>
      <c r="AQ158" s="63"/>
      <c r="AR158" s="63"/>
      <c r="AS158" s="64"/>
      <c r="AT158" s="64"/>
      <c r="AU158" s="64"/>
      <c r="AV158" s="63"/>
      <c r="AW158" s="63"/>
      <c r="AX158" s="63"/>
      <c r="AY158" s="64"/>
      <c r="AZ158" s="64"/>
      <c r="BA158" s="64"/>
      <c r="BB158" s="69"/>
      <c r="BC158" s="69"/>
      <c r="BD158" s="69"/>
      <c r="BE158" s="64"/>
      <c r="BF158" s="64"/>
      <c r="BG158" s="64"/>
      <c r="BH158" s="69"/>
      <c r="BI158" s="69"/>
      <c r="BJ158" s="69"/>
      <c r="BK158" s="64"/>
      <c r="BL158" s="64"/>
      <c r="BM158" s="64"/>
      <c r="BN158" s="114"/>
      <c r="BO158" s="34" t="e">
        <f t="shared" si="47"/>
        <v>#DIV/0!</v>
      </c>
    </row>
    <row r="159" spans="1:67" ht="15.75" hidden="1" x14ac:dyDescent="0.25">
      <c r="A159" s="68">
        <v>73</v>
      </c>
      <c r="B159" s="68"/>
      <c r="C159" s="14"/>
      <c r="D159" s="14"/>
      <c r="E159" s="14"/>
      <c r="F159" s="14"/>
      <c r="G159" s="14"/>
      <c r="H159" s="249"/>
      <c r="I159" s="4" t="s">
        <v>37</v>
      </c>
      <c r="J159" s="28">
        <f t="shared" si="41"/>
        <v>0</v>
      </c>
      <c r="K159" s="41">
        <f t="shared" si="42"/>
        <v>0</v>
      </c>
      <c r="L159" s="29"/>
      <c r="M159" s="29"/>
      <c r="N159" s="29"/>
      <c r="O159" s="29"/>
      <c r="P159" s="68"/>
      <c r="Q159" s="68"/>
      <c r="R159" s="68"/>
      <c r="S159" s="144"/>
      <c r="T159" s="67"/>
      <c r="U159" s="66"/>
      <c r="V159" s="66"/>
      <c r="W159" s="65"/>
      <c r="X159" s="155">
        <f t="shared" si="43"/>
        <v>0</v>
      </c>
      <c r="Y159" s="31">
        <f t="shared" si="44"/>
        <v>0</v>
      </c>
      <c r="Z159" s="31">
        <f t="shared" si="45"/>
        <v>0</v>
      </c>
      <c r="AA159" s="31">
        <f t="shared" si="45"/>
        <v>0</v>
      </c>
      <c r="AB159" s="31">
        <f t="shared" si="45"/>
        <v>0</v>
      </c>
      <c r="AC159" s="42">
        <f t="shared" si="46"/>
        <v>0</v>
      </c>
      <c r="AD159" s="63"/>
      <c r="AE159" s="63"/>
      <c r="AF159" s="63"/>
      <c r="AG159" s="64"/>
      <c r="AH159" s="64"/>
      <c r="AI159" s="64"/>
      <c r="AJ159" s="63"/>
      <c r="AK159" s="63"/>
      <c r="AL159" s="63"/>
      <c r="AM159" s="64"/>
      <c r="AN159" s="64"/>
      <c r="AO159" s="64"/>
      <c r="AP159" s="63"/>
      <c r="AQ159" s="63"/>
      <c r="AR159" s="63"/>
      <c r="AS159" s="64"/>
      <c r="AT159" s="64"/>
      <c r="AU159" s="64"/>
      <c r="AV159" s="63"/>
      <c r="AW159" s="63"/>
      <c r="AX159" s="63"/>
      <c r="AY159" s="64"/>
      <c r="AZ159" s="64"/>
      <c r="BA159" s="64"/>
      <c r="BB159" s="69"/>
      <c r="BC159" s="69"/>
      <c r="BD159" s="69"/>
      <c r="BE159" s="64"/>
      <c r="BF159" s="64"/>
      <c r="BG159" s="64"/>
      <c r="BH159" s="69"/>
      <c r="BI159" s="69"/>
      <c r="BJ159" s="69"/>
      <c r="BK159" s="64"/>
      <c r="BL159" s="64"/>
      <c r="BM159" s="64"/>
      <c r="BN159" s="114"/>
      <c r="BO159" s="34" t="e">
        <f t="shared" si="47"/>
        <v>#DIV/0!</v>
      </c>
    </row>
    <row r="160" spans="1:67" ht="15.75" hidden="1" x14ac:dyDescent="0.25">
      <c r="A160" s="68">
        <v>74</v>
      </c>
      <c r="B160" s="68"/>
      <c r="C160" s="14"/>
      <c r="D160" s="14"/>
      <c r="E160" s="14"/>
      <c r="F160" s="14"/>
      <c r="G160" s="14"/>
      <c r="H160" s="249"/>
      <c r="I160" s="4" t="s">
        <v>37</v>
      </c>
      <c r="J160" s="28">
        <f t="shared" si="41"/>
        <v>0</v>
      </c>
      <c r="K160" s="41">
        <f t="shared" si="42"/>
        <v>0</v>
      </c>
      <c r="L160" s="29"/>
      <c r="M160" s="29"/>
      <c r="N160" s="29"/>
      <c r="O160" s="29"/>
      <c r="P160" s="68"/>
      <c r="Q160" s="68"/>
      <c r="R160" s="68"/>
      <c r="S160" s="144"/>
      <c r="T160" s="67"/>
      <c r="U160" s="66"/>
      <c r="V160" s="66"/>
      <c r="W160" s="65"/>
      <c r="X160" s="155">
        <f t="shared" si="43"/>
        <v>0</v>
      </c>
      <c r="Y160" s="31">
        <f t="shared" si="44"/>
        <v>0</v>
      </c>
      <c r="Z160" s="31">
        <f t="shared" si="45"/>
        <v>0</v>
      </c>
      <c r="AA160" s="31">
        <f t="shared" si="45"/>
        <v>0</v>
      </c>
      <c r="AB160" s="31">
        <f t="shared" si="45"/>
        <v>0</v>
      </c>
      <c r="AC160" s="42">
        <f t="shared" si="46"/>
        <v>0</v>
      </c>
      <c r="AD160" s="63"/>
      <c r="AE160" s="63"/>
      <c r="AF160" s="63"/>
      <c r="AG160" s="64"/>
      <c r="AH160" s="64"/>
      <c r="AI160" s="64"/>
      <c r="AJ160" s="63"/>
      <c r="AK160" s="63"/>
      <c r="AL160" s="63"/>
      <c r="AM160" s="64"/>
      <c r="AN160" s="64"/>
      <c r="AO160" s="64"/>
      <c r="AP160" s="63"/>
      <c r="AQ160" s="63"/>
      <c r="AR160" s="63"/>
      <c r="AS160" s="64"/>
      <c r="AT160" s="64"/>
      <c r="AU160" s="64"/>
      <c r="AV160" s="63"/>
      <c r="AW160" s="63"/>
      <c r="AX160" s="63"/>
      <c r="AY160" s="64"/>
      <c r="AZ160" s="64"/>
      <c r="BA160" s="64"/>
      <c r="BB160" s="69"/>
      <c r="BC160" s="69"/>
      <c r="BD160" s="69"/>
      <c r="BE160" s="64"/>
      <c r="BF160" s="64"/>
      <c r="BG160" s="64"/>
      <c r="BH160" s="69"/>
      <c r="BI160" s="69"/>
      <c r="BJ160" s="69"/>
      <c r="BK160" s="64"/>
      <c r="BL160" s="64"/>
      <c r="BM160" s="64"/>
      <c r="BN160" s="114"/>
      <c r="BO160" s="34" t="e">
        <f t="shared" si="47"/>
        <v>#DIV/0!</v>
      </c>
    </row>
    <row r="161" spans="1:67" ht="15.75" hidden="1" x14ac:dyDescent="0.25">
      <c r="A161" s="68">
        <v>75</v>
      </c>
      <c r="B161" s="68"/>
      <c r="C161" s="14"/>
      <c r="D161" s="14"/>
      <c r="E161" s="14"/>
      <c r="F161" s="14"/>
      <c r="G161" s="14"/>
      <c r="H161" s="249"/>
      <c r="I161" s="4" t="s">
        <v>37</v>
      </c>
      <c r="J161" s="28">
        <f t="shared" si="41"/>
        <v>0</v>
      </c>
      <c r="K161" s="41">
        <f t="shared" si="42"/>
        <v>0</v>
      </c>
      <c r="L161" s="29"/>
      <c r="M161" s="29"/>
      <c r="N161" s="29"/>
      <c r="O161" s="29"/>
      <c r="P161" s="68"/>
      <c r="Q161" s="68"/>
      <c r="R161" s="68"/>
      <c r="S161" s="144"/>
      <c r="T161" s="67"/>
      <c r="U161" s="66"/>
      <c r="V161" s="66"/>
      <c r="W161" s="65"/>
      <c r="X161" s="155">
        <f t="shared" si="43"/>
        <v>0</v>
      </c>
      <c r="Y161" s="31">
        <f t="shared" si="44"/>
        <v>0</v>
      </c>
      <c r="Z161" s="31">
        <f t="shared" si="45"/>
        <v>0</v>
      </c>
      <c r="AA161" s="31">
        <f t="shared" si="45"/>
        <v>0</v>
      </c>
      <c r="AB161" s="31">
        <f t="shared" si="45"/>
        <v>0</v>
      </c>
      <c r="AC161" s="42">
        <f t="shared" si="46"/>
        <v>0</v>
      </c>
      <c r="AD161" s="63"/>
      <c r="AE161" s="63"/>
      <c r="AF161" s="63"/>
      <c r="AG161" s="64"/>
      <c r="AH161" s="64"/>
      <c r="AI161" s="64"/>
      <c r="AJ161" s="63"/>
      <c r="AK161" s="63"/>
      <c r="AL161" s="63"/>
      <c r="AM161" s="64"/>
      <c r="AN161" s="64"/>
      <c r="AO161" s="64"/>
      <c r="AP161" s="63"/>
      <c r="AQ161" s="63"/>
      <c r="AR161" s="63"/>
      <c r="AS161" s="64"/>
      <c r="AT161" s="64"/>
      <c r="AU161" s="64"/>
      <c r="AV161" s="63"/>
      <c r="AW161" s="63"/>
      <c r="AX161" s="63"/>
      <c r="AY161" s="64"/>
      <c r="AZ161" s="64"/>
      <c r="BA161" s="64"/>
      <c r="BB161" s="69"/>
      <c r="BC161" s="69"/>
      <c r="BD161" s="69"/>
      <c r="BE161" s="64"/>
      <c r="BF161" s="64"/>
      <c r="BG161" s="64"/>
      <c r="BH161" s="69"/>
      <c r="BI161" s="69"/>
      <c r="BJ161" s="69"/>
      <c r="BK161" s="64"/>
      <c r="BL161" s="64"/>
      <c r="BM161" s="64"/>
      <c r="BN161" s="114"/>
      <c r="BO161" s="34" t="e">
        <f t="shared" si="47"/>
        <v>#DIV/0!</v>
      </c>
    </row>
    <row r="162" spans="1:67" ht="15.75" hidden="1" x14ac:dyDescent="0.25">
      <c r="A162" s="68">
        <v>76</v>
      </c>
      <c r="B162" s="68"/>
      <c r="C162" s="14"/>
      <c r="D162" s="14"/>
      <c r="E162" s="14"/>
      <c r="F162" s="14"/>
      <c r="G162" s="14"/>
      <c r="H162" s="249"/>
      <c r="I162" s="4" t="s">
        <v>37</v>
      </c>
      <c r="J162" s="28">
        <f t="shared" si="41"/>
        <v>0</v>
      </c>
      <c r="K162" s="41">
        <f t="shared" si="42"/>
        <v>0</v>
      </c>
      <c r="L162" s="29"/>
      <c r="M162" s="29"/>
      <c r="N162" s="29"/>
      <c r="O162" s="29"/>
      <c r="P162" s="68"/>
      <c r="Q162" s="68"/>
      <c r="R162" s="68"/>
      <c r="S162" s="144"/>
      <c r="T162" s="67"/>
      <c r="U162" s="66"/>
      <c r="V162" s="66"/>
      <c r="W162" s="65"/>
      <c r="X162" s="155">
        <f t="shared" si="43"/>
        <v>0</v>
      </c>
      <c r="Y162" s="31">
        <f t="shared" si="44"/>
        <v>0</v>
      </c>
      <c r="Z162" s="31">
        <f t="shared" si="45"/>
        <v>0</v>
      </c>
      <c r="AA162" s="31">
        <f t="shared" si="45"/>
        <v>0</v>
      </c>
      <c r="AB162" s="31">
        <f t="shared" si="45"/>
        <v>0</v>
      </c>
      <c r="AC162" s="42">
        <f t="shared" si="46"/>
        <v>0</v>
      </c>
      <c r="AD162" s="63"/>
      <c r="AE162" s="63"/>
      <c r="AF162" s="63"/>
      <c r="AG162" s="64"/>
      <c r="AH162" s="64"/>
      <c r="AI162" s="64"/>
      <c r="AJ162" s="63"/>
      <c r="AK162" s="63"/>
      <c r="AL162" s="63"/>
      <c r="AM162" s="64"/>
      <c r="AN162" s="64"/>
      <c r="AO162" s="64"/>
      <c r="AP162" s="63"/>
      <c r="AQ162" s="63"/>
      <c r="AR162" s="63"/>
      <c r="AS162" s="64"/>
      <c r="AT162" s="64"/>
      <c r="AU162" s="64"/>
      <c r="AV162" s="63"/>
      <c r="AW162" s="63"/>
      <c r="AX162" s="63"/>
      <c r="AY162" s="64"/>
      <c r="AZ162" s="64"/>
      <c r="BA162" s="64"/>
      <c r="BB162" s="69"/>
      <c r="BC162" s="69"/>
      <c r="BD162" s="69"/>
      <c r="BE162" s="64"/>
      <c r="BF162" s="64"/>
      <c r="BG162" s="64"/>
      <c r="BH162" s="69"/>
      <c r="BI162" s="69"/>
      <c r="BJ162" s="69"/>
      <c r="BK162" s="64"/>
      <c r="BL162" s="64"/>
      <c r="BM162" s="64"/>
      <c r="BN162" s="114"/>
      <c r="BO162" s="34" t="e">
        <f t="shared" si="47"/>
        <v>#DIV/0!</v>
      </c>
    </row>
    <row r="163" spans="1:67" ht="15.75" hidden="1" x14ac:dyDescent="0.25">
      <c r="A163" s="68">
        <v>77</v>
      </c>
      <c r="B163" s="68"/>
      <c r="C163" s="14"/>
      <c r="D163" s="14"/>
      <c r="E163" s="14"/>
      <c r="F163" s="14"/>
      <c r="G163" s="14"/>
      <c r="H163" s="249"/>
      <c r="I163" s="4" t="s">
        <v>37</v>
      </c>
      <c r="J163" s="28">
        <f t="shared" si="41"/>
        <v>0</v>
      </c>
      <c r="K163" s="41">
        <f t="shared" si="42"/>
        <v>0</v>
      </c>
      <c r="L163" s="29"/>
      <c r="M163" s="29"/>
      <c r="N163" s="29"/>
      <c r="O163" s="29"/>
      <c r="P163" s="68"/>
      <c r="Q163" s="68"/>
      <c r="R163" s="68"/>
      <c r="S163" s="144"/>
      <c r="T163" s="67"/>
      <c r="U163" s="66"/>
      <c r="V163" s="66"/>
      <c r="W163" s="65"/>
      <c r="X163" s="155">
        <f t="shared" si="43"/>
        <v>0</v>
      </c>
      <c r="Y163" s="31">
        <f t="shared" si="44"/>
        <v>0</v>
      </c>
      <c r="Z163" s="31">
        <f t="shared" si="45"/>
        <v>0</v>
      </c>
      <c r="AA163" s="31">
        <f t="shared" si="45"/>
        <v>0</v>
      </c>
      <c r="AB163" s="31">
        <f t="shared" si="45"/>
        <v>0</v>
      </c>
      <c r="AC163" s="42">
        <f t="shared" si="46"/>
        <v>0</v>
      </c>
      <c r="AD163" s="63"/>
      <c r="AE163" s="63"/>
      <c r="AF163" s="63"/>
      <c r="AG163" s="64"/>
      <c r="AH163" s="64"/>
      <c r="AI163" s="64"/>
      <c r="AJ163" s="63"/>
      <c r="AK163" s="63"/>
      <c r="AL163" s="63"/>
      <c r="AM163" s="64"/>
      <c r="AN163" s="64"/>
      <c r="AO163" s="64"/>
      <c r="AP163" s="63"/>
      <c r="AQ163" s="63"/>
      <c r="AR163" s="63"/>
      <c r="AS163" s="64"/>
      <c r="AT163" s="64"/>
      <c r="AU163" s="64"/>
      <c r="AV163" s="63"/>
      <c r="AW163" s="63"/>
      <c r="AX163" s="63"/>
      <c r="AY163" s="64"/>
      <c r="AZ163" s="64"/>
      <c r="BA163" s="64"/>
      <c r="BB163" s="69"/>
      <c r="BC163" s="69"/>
      <c r="BD163" s="69"/>
      <c r="BE163" s="64"/>
      <c r="BF163" s="64"/>
      <c r="BG163" s="64"/>
      <c r="BH163" s="69"/>
      <c r="BI163" s="69"/>
      <c r="BJ163" s="69"/>
      <c r="BK163" s="64"/>
      <c r="BL163" s="64"/>
      <c r="BM163" s="64"/>
      <c r="BN163" s="114"/>
      <c r="BO163" s="34" t="e">
        <f t="shared" si="47"/>
        <v>#DIV/0!</v>
      </c>
    </row>
    <row r="164" spans="1:67" ht="15.75" hidden="1" x14ac:dyDescent="0.25">
      <c r="A164" s="68">
        <v>78</v>
      </c>
      <c r="B164" s="68"/>
      <c r="C164" s="14"/>
      <c r="D164" s="14"/>
      <c r="E164" s="14"/>
      <c r="F164" s="14"/>
      <c r="G164" s="14"/>
      <c r="H164" s="249"/>
      <c r="I164" s="4" t="s">
        <v>37</v>
      </c>
      <c r="J164" s="28">
        <f t="shared" si="41"/>
        <v>0</v>
      </c>
      <c r="K164" s="41">
        <f t="shared" si="42"/>
        <v>0</v>
      </c>
      <c r="L164" s="29"/>
      <c r="M164" s="29"/>
      <c r="N164" s="29"/>
      <c r="O164" s="29"/>
      <c r="P164" s="68"/>
      <c r="Q164" s="68"/>
      <c r="R164" s="68"/>
      <c r="S164" s="144"/>
      <c r="T164" s="67"/>
      <c r="U164" s="66"/>
      <c r="V164" s="66"/>
      <c r="W164" s="65"/>
      <c r="X164" s="155">
        <f t="shared" si="43"/>
        <v>0</v>
      </c>
      <c r="Y164" s="31">
        <f t="shared" si="44"/>
        <v>0</v>
      </c>
      <c r="Z164" s="31">
        <f t="shared" si="45"/>
        <v>0</v>
      </c>
      <c r="AA164" s="31">
        <f t="shared" si="45"/>
        <v>0</v>
      </c>
      <c r="AB164" s="31">
        <f t="shared" si="45"/>
        <v>0</v>
      </c>
      <c r="AC164" s="42">
        <f t="shared" si="46"/>
        <v>0</v>
      </c>
      <c r="AD164" s="63"/>
      <c r="AE164" s="63"/>
      <c r="AF164" s="63"/>
      <c r="AG164" s="64"/>
      <c r="AH164" s="64"/>
      <c r="AI164" s="64"/>
      <c r="AJ164" s="63"/>
      <c r="AK164" s="63"/>
      <c r="AL164" s="63"/>
      <c r="AM164" s="64"/>
      <c r="AN164" s="64"/>
      <c r="AO164" s="64"/>
      <c r="AP164" s="63"/>
      <c r="AQ164" s="63"/>
      <c r="AR164" s="63"/>
      <c r="AS164" s="64"/>
      <c r="AT164" s="64"/>
      <c r="AU164" s="64"/>
      <c r="AV164" s="63"/>
      <c r="AW164" s="63"/>
      <c r="AX164" s="63"/>
      <c r="AY164" s="64"/>
      <c r="AZ164" s="64"/>
      <c r="BA164" s="64"/>
      <c r="BB164" s="69"/>
      <c r="BC164" s="69"/>
      <c r="BD164" s="69"/>
      <c r="BE164" s="64"/>
      <c r="BF164" s="64"/>
      <c r="BG164" s="64"/>
      <c r="BH164" s="69"/>
      <c r="BI164" s="69"/>
      <c r="BJ164" s="69"/>
      <c r="BK164" s="64"/>
      <c r="BL164" s="64"/>
      <c r="BM164" s="64"/>
      <c r="BN164" s="114"/>
      <c r="BO164" s="34" t="e">
        <f t="shared" si="47"/>
        <v>#DIV/0!</v>
      </c>
    </row>
    <row r="165" spans="1:67" ht="15.75" hidden="1" x14ac:dyDescent="0.25">
      <c r="A165" s="68">
        <v>79</v>
      </c>
      <c r="B165" s="68"/>
      <c r="C165" s="14"/>
      <c r="D165" s="14"/>
      <c r="E165" s="14"/>
      <c r="F165" s="14"/>
      <c r="G165" s="14"/>
      <c r="H165" s="249"/>
      <c r="I165" s="4" t="s">
        <v>37</v>
      </c>
      <c r="J165" s="28">
        <f t="shared" si="41"/>
        <v>0</v>
      </c>
      <c r="K165" s="41">
        <f t="shared" si="42"/>
        <v>0</v>
      </c>
      <c r="L165" s="29"/>
      <c r="M165" s="29"/>
      <c r="N165" s="29"/>
      <c r="O165" s="29"/>
      <c r="P165" s="68"/>
      <c r="Q165" s="68"/>
      <c r="R165" s="68"/>
      <c r="S165" s="144"/>
      <c r="T165" s="67"/>
      <c r="U165" s="66"/>
      <c r="V165" s="66"/>
      <c r="W165" s="65"/>
      <c r="X165" s="155">
        <f t="shared" si="43"/>
        <v>0</v>
      </c>
      <c r="Y165" s="31">
        <f t="shared" si="44"/>
        <v>0</v>
      </c>
      <c r="Z165" s="31">
        <f t="shared" si="45"/>
        <v>0</v>
      </c>
      <c r="AA165" s="31">
        <f t="shared" si="45"/>
        <v>0</v>
      </c>
      <c r="AB165" s="31">
        <f t="shared" si="45"/>
        <v>0</v>
      </c>
      <c r="AC165" s="42">
        <f t="shared" si="46"/>
        <v>0</v>
      </c>
      <c r="AD165" s="63"/>
      <c r="AE165" s="63"/>
      <c r="AF165" s="63"/>
      <c r="AG165" s="64"/>
      <c r="AH165" s="64"/>
      <c r="AI165" s="64"/>
      <c r="AJ165" s="63"/>
      <c r="AK165" s="63"/>
      <c r="AL165" s="63"/>
      <c r="AM165" s="64"/>
      <c r="AN165" s="64"/>
      <c r="AO165" s="64"/>
      <c r="AP165" s="63"/>
      <c r="AQ165" s="63"/>
      <c r="AR165" s="63"/>
      <c r="AS165" s="64"/>
      <c r="AT165" s="64"/>
      <c r="AU165" s="64"/>
      <c r="AV165" s="63"/>
      <c r="AW165" s="63"/>
      <c r="AX165" s="63"/>
      <c r="AY165" s="64"/>
      <c r="AZ165" s="64"/>
      <c r="BA165" s="64"/>
      <c r="BB165" s="69"/>
      <c r="BC165" s="69"/>
      <c r="BD165" s="69"/>
      <c r="BE165" s="64"/>
      <c r="BF165" s="64"/>
      <c r="BG165" s="64"/>
      <c r="BH165" s="69"/>
      <c r="BI165" s="69"/>
      <c r="BJ165" s="69"/>
      <c r="BK165" s="64"/>
      <c r="BL165" s="64"/>
      <c r="BM165" s="64"/>
      <c r="BN165" s="114"/>
      <c r="BO165" s="34" t="e">
        <f t="shared" si="47"/>
        <v>#DIV/0!</v>
      </c>
    </row>
    <row r="166" spans="1:67" ht="15.75" hidden="1" x14ac:dyDescent="0.25">
      <c r="A166" s="68">
        <v>80</v>
      </c>
      <c r="B166" s="68"/>
      <c r="C166" s="14"/>
      <c r="D166" s="14"/>
      <c r="E166" s="14"/>
      <c r="F166" s="14"/>
      <c r="G166" s="14"/>
      <c r="H166" s="249"/>
      <c r="I166" s="4" t="s">
        <v>37</v>
      </c>
      <c r="J166" s="28">
        <f t="shared" si="41"/>
        <v>0</v>
      </c>
      <c r="K166" s="41">
        <f t="shared" si="42"/>
        <v>0</v>
      </c>
      <c r="L166" s="29"/>
      <c r="M166" s="29"/>
      <c r="N166" s="29"/>
      <c r="O166" s="29"/>
      <c r="P166" s="68"/>
      <c r="Q166" s="68"/>
      <c r="R166" s="68"/>
      <c r="S166" s="144"/>
      <c r="T166" s="67"/>
      <c r="U166" s="66"/>
      <c r="V166" s="66"/>
      <c r="W166" s="65"/>
      <c r="X166" s="155">
        <f t="shared" si="43"/>
        <v>0</v>
      </c>
      <c r="Y166" s="31">
        <f t="shared" si="44"/>
        <v>0</v>
      </c>
      <c r="Z166" s="31">
        <f t="shared" si="45"/>
        <v>0</v>
      </c>
      <c r="AA166" s="31">
        <f t="shared" si="45"/>
        <v>0</v>
      </c>
      <c r="AB166" s="31">
        <f t="shared" si="45"/>
        <v>0</v>
      </c>
      <c r="AC166" s="42">
        <f t="shared" si="46"/>
        <v>0</v>
      </c>
      <c r="AD166" s="63"/>
      <c r="AE166" s="63"/>
      <c r="AF166" s="63"/>
      <c r="AG166" s="64"/>
      <c r="AH166" s="64"/>
      <c r="AI166" s="64"/>
      <c r="AJ166" s="63"/>
      <c r="AK166" s="63"/>
      <c r="AL166" s="63"/>
      <c r="AM166" s="64"/>
      <c r="AN166" s="64"/>
      <c r="AO166" s="64"/>
      <c r="AP166" s="63"/>
      <c r="AQ166" s="63"/>
      <c r="AR166" s="63"/>
      <c r="AS166" s="64"/>
      <c r="AT166" s="64"/>
      <c r="AU166" s="64"/>
      <c r="AV166" s="63"/>
      <c r="AW166" s="63"/>
      <c r="AX166" s="63"/>
      <c r="AY166" s="64"/>
      <c r="AZ166" s="64"/>
      <c r="BA166" s="64"/>
      <c r="BB166" s="69"/>
      <c r="BC166" s="69"/>
      <c r="BD166" s="69"/>
      <c r="BE166" s="64"/>
      <c r="BF166" s="64"/>
      <c r="BG166" s="64"/>
      <c r="BH166" s="69"/>
      <c r="BI166" s="69"/>
      <c r="BJ166" s="69"/>
      <c r="BK166" s="64"/>
      <c r="BL166" s="64"/>
      <c r="BM166" s="64"/>
      <c r="BN166" s="114"/>
      <c r="BO166" s="34" t="e">
        <f t="shared" si="47"/>
        <v>#DIV/0!</v>
      </c>
    </row>
    <row r="167" spans="1:67" ht="15.75" hidden="1" x14ac:dyDescent="0.25">
      <c r="A167" s="68">
        <v>81</v>
      </c>
      <c r="B167" s="68"/>
      <c r="C167" s="14"/>
      <c r="D167" s="14"/>
      <c r="E167" s="14"/>
      <c r="F167" s="14"/>
      <c r="G167" s="14"/>
      <c r="H167" s="249"/>
      <c r="I167" s="4" t="s">
        <v>37</v>
      </c>
      <c r="J167" s="28">
        <f t="shared" si="41"/>
        <v>0</v>
      </c>
      <c r="K167" s="41">
        <f t="shared" si="42"/>
        <v>0</v>
      </c>
      <c r="L167" s="29"/>
      <c r="M167" s="29"/>
      <c r="N167" s="29"/>
      <c r="O167" s="29"/>
      <c r="P167" s="68"/>
      <c r="Q167" s="68"/>
      <c r="R167" s="68"/>
      <c r="S167" s="144"/>
      <c r="T167" s="67"/>
      <c r="U167" s="66"/>
      <c r="V167" s="66"/>
      <c r="W167" s="65"/>
      <c r="X167" s="155">
        <f t="shared" si="43"/>
        <v>0</v>
      </c>
      <c r="Y167" s="31">
        <f t="shared" si="44"/>
        <v>0</v>
      </c>
      <c r="Z167" s="31">
        <f t="shared" si="45"/>
        <v>0</v>
      </c>
      <c r="AA167" s="31">
        <f t="shared" si="45"/>
        <v>0</v>
      </c>
      <c r="AB167" s="31">
        <f t="shared" si="45"/>
        <v>0</v>
      </c>
      <c r="AC167" s="42">
        <f t="shared" si="46"/>
        <v>0</v>
      </c>
      <c r="AD167" s="63"/>
      <c r="AE167" s="63"/>
      <c r="AF167" s="63"/>
      <c r="AG167" s="64"/>
      <c r="AH167" s="64"/>
      <c r="AI167" s="64"/>
      <c r="AJ167" s="63"/>
      <c r="AK167" s="63"/>
      <c r="AL167" s="63"/>
      <c r="AM167" s="64"/>
      <c r="AN167" s="64"/>
      <c r="AO167" s="64"/>
      <c r="AP167" s="63"/>
      <c r="AQ167" s="63"/>
      <c r="AR167" s="63"/>
      <c r="AS167" s="64"/>
      <c r="AT167" s="64"/>
      <c r="AU167" s="64"/>
      <c r="AV167" s="63"/>
      <c r="AW167" s="63"/>
      <c r="AX167" s="63"/>
      <c r="AY167" s="64"/>
      <c r="AZ167" s="64"/>
      <c r="BA167" s="64"/>
      <c r="BB167" s="69"/>
      <c r="BC167" s="69"/>
      <c r="BD167" s="69"/>
      <c r="BE167" s="64"/>
      <c r="BF167" s="64"/>
      <c r="BG167" s="64"/>
      <c r="BH167" s="69"/>
      <c r="BI167" s="69"/>
      <c r="BJ167" s="69"/>
      <c r="BK167" s="64"/>
      <c r="BL167" s="64"/>
      <c r="BM167" s="64"/>
      <c r="BN167" s="114"/>
      <c r="BO167" s="34" t="e">
        <f t="shared" si="47"/>
        <v>#DIV/0!</v>
      </c>
    </row>
    <row r="168" spans="1:67" ht="15.75" hidden="1" x14ac:dyDescent="0.25">
      <c r="A168" s="68">
        <v>82</v>
      </c>
      <c r="B168" s="68"/>
      <c r="C168" s="68"/>
      <c r="D168" s="14"/>
      <c r="E168" s="14"/>
      <c r="F168" s="14"/>
      <c r="G168" s="14"/>
      <c r="H168" s="249"/>
      <c r="I168" s="117" t="s">
        <v>41</v>
      </c>
      <c r="J168" s="85">
        <f>SUM(J169:J181)</f>
        <v>0</v>
      </c>
      <c r="K168" s="105">
        <f>J168*36</f>
        <v>0</v>
      </c>
      <c r="L168" s="106"/>
      <c r="M168" s="106"/>
      <c r="N168" s="106"/>
      <c r="O168" s="106"/>
      <c r="P168" s="125"/>
      <c r="Q168" s="125"/>
      <c r="R168" s="125"/>
      <c r="S168" s="148"/>
      <c r="T168" s="174"/>
      <c r="U168" s="126"/>
      <c r="V168" s="126"/>
      <c r="W168" s="175"/>
      <c r="X168" s="155"/>
      <c r="Y168" s="31"/>
      <c r="Z168" s="31"/>
      <c r="AA168" s="31"/>
      <c r="AB168" s="31"/>
      <c r="AC168" s="4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125"/>
      <c r="BO168" s="86"/>
    </row>
    <row r="169" spans="1:67" ht="15.75" hidden="1" x14ac:dyDescent="0.25">
      <c r="A169" s="68">
        <v>83</v>
      </c>
      <c r="B169" s="68"/>
      <c r="C169" s="14"/>
      <c r="D169" s="14"/>
      <c r="E169" s="14"/>
      <c r="F169" s="14"/>
      <c r="G169" s="14"/>
      <c r="H169" s="249"/>
      <c r="I169" s="4" t="s">
        <v>37</v>
      </c>
      <c r="J169" s="28">
        <f t="shared" ref="J169:J181" si="48">L169+M169+N169+O169+P169+Q169+R169+S169</f>
        <v>0</v>
      </c>
      <c r="K169" s="41">
        <f t="shared" ref="K169:K181" si="49">J169*36</f>
        <v>0</v>
      </c>
      <c r="L169" s="29"/>
      <c r="M169" s="29"/>
      <c r="N169" s="29"/>
      <c r="O169" s="29"/>
      <c r="P169" s="68"/>
      <c r="Q169" s="68"/>
      <c r="R169" s="68"/>
      <c r="S169" s="144"/>
      <c r="T169" s="67"/>
      <c r="U169" s="66"/>
      <c r="V169" s="66"/>
      <c r="W169" s="65"/>
      <c r="X169" s="155">
        <f t="shared" ref="X169:X181" si="50">Y169+Y169*0.1</f>
        <v>0</v>
      </c>
      <c r="Y169" s="31">
        <f t="shared" ref="Y169:Y181" si="51">SUM(Z169:AB169)</f>
        <v>0</v>
      </c>
      <c r="Z169" s="31">
        <f t="shared" ref="Z169:AB181" si="52">AD169+AG169+AJ169+AM169+AP169+AS169+AV169+AY169+BB169+BE169+BH169+BK169</f>
        <v>0</v>
      </c>
      <c r="AA169" s="31">
        <f t="shared" si="52"/>
        <v>0</v>
      </c>
      <c r="AB169" s="31">
        <f t="shared" si="52"/>
        <v>0</v>
      </c>
      <c r="AC169" s="42">
        <f t="shared" ref="AC169:AC181" si="53">K169-X169</f>
        <v>0</v>
      </c>
      <c r="AD169" s="63"/>
      <c r="AE169" s="63"/>
      <c r="AF169" s="63"/>
      <c r="AG169" s="64"/>
      <c r="AH169" s="64"/>
      <c r="AI169" s="64"/>
      <c r="AJ169" s="63"/>
      <c r="AK169" s="63"/>
      <c r="AL169" s="63"/>
      <c r="AM169" s="64"/>
      <c r="AN169" s="64"/>
      <c r="AO169" s="64"/>
      <c r="AP169" s="63"/>
      <c r="AQ169" s="63"/>
      <c r="AR169" s="63"/>
      <c r="AS169" s="64"/>
      <c r="AT169" s="64"/>
      <c r="AU169" s="64"/>
      <c r="AV169" s="63"/>
      <c r="AW169" s="63"/>
      <c r="AX169" s="63"/>
      <c r="AY169" s="64"/>
      <c r="AZ169" s="64"/>
      <c r="BA169" s="64"/>
      <c r="BB169" s="69"/>
      <c r="BC169" s="69"/>
      <c r="BD169" s="69"/>
      <c r="BE169" s="64"/>
      <c r="BF169" s="64"/>
      <c r="BG169" s="64"/>
      <c r="BH169" s="69"/>
      <c r="BI169" s="69"/>
      <c r="BJ169" s="69"/>
      <c r="BK169" s="64"/>
      <c r="BL169" s="64"/>
      <c r="BM169" s="64"/>
      <c r="BN169" s="114"/>
      <c r="BO169" s="34" t="e">
        <f t="shared" ref="BO169:BO181" si="54">Y169/K169*100</f>
        <v>#DIV/0!</v>
      </c>
    </row>
    <row r="170" spans="1:67" ht="15.75" hidden="1" x14ac:dyDescent="0.25">
      <c r="A170" s="68">
        <v>84</v>
      </c>
      <c r="B170" s="68"/>
      <c r="C170" s="14"/>
      <c r="D170" s="14"/>
      <c r="E170" s="14"/>
      <c r="F170" s="14"/>
      <c r="G170" s="14"/>
      <c r="H170" s="249"/>
      <c r="I170" s="4" t="s">
        <v>37</v>
      </c>
      <c r="J170" s="28">
        <f t="shared" si="48"/>
        <v>0</v>
      </c>
      <c r="K170" s="41">
        <f t="shared" si="49"/>
        <v>0</v>
      </c>
      <c r="L170" s="29"/>
      <c r="M170" s="29"/>
      <c r="N170" s="29"/>
      <c r="O170" s="29"/>
      <c r="P170" s="68"/>
      <c r="Q170" s="68"/>
      <c r="R170" s="68"/>
      <c r="S170" s="144"/>
      <c r="T170" s="67"/>
      <c r="U170" s="66"/>
      <c r="V170" s="66"/>
      <c r="W170" s="65"/>
      <c r="X170" s="155">
        <f t="shared" si="50"/>
        <v>0</v>
      </c>
      <c r="Y170" s="31">
        <f t="shared" si="51"/>
        <v>0</v>
      </c>
      <c r="Z170" s="31">
        <f t="shared" si="52"/>
        <v>0</v>
      </c>
      <c r="AA170" s="31">
        <f t="shared" si="52"/>
        <v>0</v>
      </c>
      <c r="AB170" s="31">
        <f t="shared" si="52"/>
        <v>0</v>
      </c>
      <c r="AC170" s="42">
        <f t="shared" si="53"/>
        <v>0</v>
      </c>
      <c r="AD170" s="63"/>
      <c r="AE170" s="63"/>
      <c r="AF170" s="63"/>
      <c r="AG170" s="64"/>
      <c r="AH170" s="64"/>
      <c r="AI170" s="64"/>
      <c r="AJ170" s="63"/>
      <c r="AK170" s="63"/>
      <c r="AL170" s="63"/>
      <c r="AM170" s="64"/>
      <c r="AN170" s="64"/>
      <c r="AO170" s="64"/>
      <c r="AP170" s="63"/>
      <c r="AQ170" s="63"/>
      <c r="AR170" s="63"/>
      <c r="AS170" s="64"/>
      <c r="AT170" s="64"/>
      <c r="AU170" s="64"/>
      <c r="AV170" s="63"/>
      <c r="AW170" s="63"/>
      <c r="AX170" s="63"/>
      <c r="AY170" s="64"/>
      <c r="AZ170" s="64"/>
      <c r="BA170" s="64"/>
      <c r="BB170" s="69"/>
      <c r="BC170" s="69"/>
      <c r="BD170" s="69"/>
      <c r="BE170" s="64"/>
      <c r="BF170" s="64"/>
      <c r="BG170" s="64"/>
      <c r="BH170" s="69"/>
      <c r="BI170" s="69"/>
      <c r="BJ170" s="69"/>
      <c r="BK170" s="64"/>
      <c r="BL170" s="64"/>
      <c r="BM170" s="64"/>
      <c r="BN170" s="114"/>
      <c r="BO170" s="34" t="e">
        <f t="shared" si="54"/>
        <v>#DIV/0!</v>
      </c>
    </row>
    <row r="171" spans="1:67" ht="15.75" hidden="1" x14ac:dyDescent="0.25">
      <c r="A171" s="68">
        <v>85</v>
      </c>
      <c r="B171" s="68"/>
      <c r="C171" s="14"/>
      <c r="D171" s="14"/>
      <c r="E171" s="14"/>
      <c r="F171" s="14"/>
      <c r="G171" s="14"/>
      <c r="H171" s="249"/>
      <c r="I171" s="4" t="s">
        <v>37</v>
      </c>
      <c r="J171" s="28">
        <f t="shared" si="48"/>
        <v>0</v>
      </c>
      <c r="K171" s="41">
        <f t="shared" si="49"/>
        <v>0</v>
      </c>
      <c r="L171" s="29"/>
      <c r="M171" s="29"/>
      <c r="N171" s="29"/>
      <c r="O171" s="29"/>
      <c r="P171" s="68"/>
      <c r="Q171" s="68"/>
      <c r="R171" s="68"/>
      <c r="S171" s="144"/>
      <c r="T171" s="67"/>
      <c r="U171" s="66"/>
      <c r="V171" s="66"/>
      <c r="W171" s="65"/>
      <c r="X171" s="155">
        <f t="shared" si="50"/>
        <v>0</v>
      </c>
      <c r="Y171" s="31">
        <f t="shared" si="51"/>
        <v>0</v>
      </c>
      <c r="Z171" s="31">
        <f t="shared" si="52"/>
        <v>0</v>
      </c>
      <c r="AA171" s="31">
        <f t="shared" si="52"/>
        <v>0</v>
      </c>
      <c r="AB171" s="31">
        <f t="shared" si="52"/>
        <v>0</v>
      </c>
      <c r="AC171" s="42">
        <f t="shared" si="53"/>
        <v>0</v>
      </c>
      <c r="AD171" s="63"/>
      <c r="AE171" s="63"/>
      <c r="AF171" s="63"/>
      <c r="AG171" s="64"/>
      <c r="AH171" s="64"/>
      <c r="AI171" s="64"/>
      <c r="AJ171" s="63"/>
      <c r="AK171" s="63"/>
      <c r="AL171" s="63"/>
      <c r="AM171" s="64"/>
      <c r="AN171" s="64"/>
      <c r="AO171" s="64"/>
      <c r="AP171" s="63"/>
      <c r="AQ171" s="63"/>
      <c r="AR171" s="63"/>
      <c r="AS171" s="64"/>
      <c r="AT171" s="64"/>
      <c r="AU171" s="64"/>
      <c r="AV171" s="63"/>
      <c r="AW171" s="63"/>
      <c r="AX171" s="63"/>
      <c r="AY171" s="64"/>
      <c r="AZ171" s="64"/>
      <c r="BA171" s="64"/>
      <c r="BB171" s="69"/>
      <c r="BC171" s="69"/>
      <c r="BD171" s="69"/>
      <c r="BE171" s="64"/>
      <c r="BF171" s="64"/>
      <c r="BG171" s="64"/>
      <c r="BH171" s="69"/>
      <c r="BI171" s="69"/>
      <c r="BJ171" s="69"/>
      <c r="BK171" s="64"/>
      <c r="BL171" s="64"/>
      <c r="BM171" s="64"/>
      <c r="BN171" s="114"/>
      <c r="BO171" s="34" t="e">
        <f t="shared" si="54"/>
        <v>#DIV/0!</v>
      </c>
    </row>
    <row r="172" spans="1:67" ht="15.75" hidden="1" x14ac:dyDescent="0.25">
      <c r="A172" s="68">
        <v>86</v>
      </c>
      <c r="B172" s="68"/>
      <c r="C172" s="14"/>
      <c r="D172" s="14"/>
      <c r="E172" s="14"/>
      <c r="F172" s="14"/>
      <c r="G172" s="14"/>
      <c r="H172" s="249"/>
      <c r="I172" s="4" t="s">
        <v>37</v>
      </c>
      <c r="J172" s="28">
        <f t="shared" si="48"/>
        <v>0</v>
      </c>
      <c r="K172" s="41">
        <f t="shared" si="49"/>
        <v>0</v>
      </c>
      <c r="L172" s="29"/>
      <c r="M172" s="29"/>
      <c r="N172" s="29"/>
      <c r="O172" s="29"/>
      <c r="P172" s="68"/>
      <c r="Q172" s="68"/>
      <c r="R172" s="68"/>
      <c r="S172" s="144"/>
      <c r="T172" s="67"/>
      <c r="U172" s="66"/>
      <c r="V172" s="66"/>
      <c r="W172" s="65"/>
      <c r="X172" s="155">
        <f t="shared" si="50"/>
        <v>0</v>
      </c>
      <c r="Y172" s="31">
        <f t="shared" si="51"/>
        <v>0</v>
      </c>
      <c r="Z172" s="31">
        <f t="shared" si="52"/>
        <v>0</v>
      </c>
      <c r="AA172" s="31">
        <f t="shared" si="52"/>
        <v>0</v>
      </c>
      <c r="AB172" s="31">
        <f t="shared" si="52"/>
        <v>0</v>
      </c>
      <c r="AC172" s="42">
        <f t="shared" si="53"/>
        <v>0</v>
      </c>
      <c r="AD172" s="63"/>
      <c r="AE172" s="63"/>
      <c r="AF172" s="63"/>
      <c r="AG172" s="64"/>
      <c r="AH172" s="64"/>
      <c r="AI172" s="64"/>
      <c r="AJ172" s="63"/>
      <c r="AK172" s="63"/>
      <c r="AL172" s="63"/>
      <c r="AM172" s="64"/>
      <c r="AN172" s="64"/>
      <c r="AO172" s="64"/>
      <c r="AP172" s="63"/>
      <c r="AQ172" s="63"/>
      <c r="AR172" s="63"/>
      <c r="AS172" s="64"/>
      <c r="AT172" s="64"/>
      <c r="AU172" s="64"/>
      <c r="AV172" s="63"/>
      <c r="AW172" s="63"/>
      <c r="AX172" s="63"/>
      <c r="AY172" s="64"/>
      <c r="AZ172" s="64"/>
      <c r="BA172" s="64"/>
      <c r="BB172" s="69"/>
      <c r="BC172" s="69"/>
      <c r="BD172" s="69"/>
      <c r="BE172" s="64"/>
      <c r="BF172" s="64"/>
      <c r="BG172" s="64"/>
      <c r="BH172" s="69"/>
      <c r="BI172" s="69"/>
      <c r="BJ172" s="69"/>
      <c r="BK172" s="64"/>
      <c r="BL172" s="64"/>
      <c r="BM172" s="64"/>
      <c r="BN172" s="114"/>
      <c r="BO172" s="34" t="e">
        <f t="shared" si="54"/>
        <v>#DIV/0!</v>
      </c>
    </row>
    <row r="173" spans="1:67" ht="15.75" hidden="1" x14ac:dyDescent="0.25">
      <c r="A173" s="68">
        <v>87</v>
      </c>
      <c r="B173" s="68"/>
      <c r="C173" s="14"/>
      <c r="D173" s="14"/>
      <c r="E173" s="14"/>
      <c r="F173" s="14"/>
      <c r="G173" s="14"/>
      <c r="H173" s="249"/>
      <c r="I173" s="4" t="s">
        <v>37</v>
      </c>
      <c r="J173" s="28">
        <f t="shared" si="48"/>
        <v>0</v>
      </c>
      <c r="K173" s="41">
        <f t="shared" si="49"/>
        <v>0</v>
      </c>
      <c r="L173" s="29"/>
      <c r="M173" s="29"/>
      <c r="N173" s="29"/>
      <c r="O173" s="29"/>
      <c r="P173" s="68"/>
      <c r="Q173" s="68"/>
      <c r="R173" s="68"/>
      <c r="S173" s="144"/>
      <c r="T173" s="67"/>
      <c r="U173" s="66"/>
      <c r="V173" s="66"/>
      <c r="W173" s="65"/>
      <c r="X173" s="155">
        <f t="shared" si="50"/>
        <v>0</v>
      </c>
      <c r="Y173" s="31">
        <f t="shared" si="51"/>
        <v>0</v>
      </c>
      <c r="Z173" s="31">
        <f t="shared" si="52"/>
        <v>0</v>
      </c>
      <c r="AA173" s="31">
        <f t="shared" si="52"/>
        <v>0</v>
      </c>
      <c r="AB173" s="31">
        <f t="shared" si="52"/>
        <v>0</v>
      </c>
      <c r="AC173" s="42">
        <f t="shared" si="53"/>
        <v>0</v>
      </c>
      <c r="AD173" s="63"/>
      <c r="AE173" s="63"/>
      <c r="AF173" s="63"/>
      <c r="AG173" s="64"/>
      <c r="AH173" s="64"/>
      <c r="AI173" s="64"/>
      <c r="AJ173" s="63"/>
      <c r="AK173" s="63"/>
      <c r="AL173" s="63"/>
      <c r="AM173" s="64"/>
      <c r="AN173" s="64"/>
      <c r="AO173" s="64"/>
      <c r="AP173" s="63"/>
      <c r="AQ173" s="63"/>
      <c r="AR173" s="63"/>
      <c r="AS173" s="64"/>
      <c r="AT173" s="64"/>
      <c r="AU173" s="64"/>
      <c r="AV173" s="63"/>
      <c r="AW173" s="63"/>
      <c r="AX173" s="63"/>
      <c r="AY173" s="64"/>
      <c r="AZ173" s="64"/>
      <c r="BA173" s="64"/>
      <c r="BB173" s="69"/>
      <c r="BC173" s="69"/>
      <c r="BD173" s="69"/>
      <c r="BE173" s="64"/>
      <c r="BF173" s="64"/>
      <c r="BG173" s="64"/>
      <c r="BH173" s="69"/>
      <c r="BI173" s="69"/>
      <c r="BJ173" s="69"/>
      <c r="BK173" s="64"/>
      <c r="BL173" s="64"/>
      <c r="BM173" s="64"/>
      <c r="BN173" s="114"/>
      <c r="BO173" s="34" t="e">
        <f t="shared" si="54"/>
        <v>#DIV/0!</v>
      </c>
    </row>
    <row r="174" spans="1:67" ht="15.75" hidden="1" x14ac:dyDescent="0.25">
      <c r="A174" s="68">
        <v>88</v>
      </c>
      <c r="B174" s="68"/>
      <c r="C174" s="14"/>
      <c r="D174" s="14"/>
      <c r="E174" s="14"/>
      <c r="F174" s="14"/>
      <c r="G174" s="14"/>
      <c r="H174" s="249"/>
      <c r="I174" s="4" t="s">
        <v>37</v>
      </c>
      <c r="J174" s="28">
        <f t="shared" si="48"/>
        <v>0</v>
      </c>
      <c r="K174" s="41">
        <f t="shared" si="49"/>
        <v>0</v>
      </c>
      <c r="L174" s="29"/>
      <c r="M174" s="29"/>
      <c r="N174" s="29"/>
      <c r="O174" s="29"/>
      <c r="P174" s="68"/>
      <c r="Q174" s="68"/>
      <c r="R174" s="68"/>
      <c r="S174" s="144"/>
      <c r="T174" s="67"/>
      <c r="U174" s="66"/>
      <c r="V174" s="66"/>
      <c r="W174" s="65"/>
      <c r="X174" s="155">
        <f t="shared" si="50"/>
        <v>0</v>
      </c>
      <c r="Y174" s="31">
        <f t="shared" si="51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42">
        <f t="shared" si="53"/>
        <v>0</v>
      </c>
      <c r="AD174" s="63"/>
      <c r="AE174" s="63"/>
      <c r="AF174" s="63"/>
      <c r="AG174" s="64"/>
      <c r="AH174" s="64"/>
      <c r="AI174" s="64"/>
      <c r="AJ174" s="63"/>
      <c r="AK174" s="63"/>
      <c r="AL174" s="63"/>
      <c r="AM174" s="64"/>
      <c r="AN174" s="64"/>
      <c r="AO174" s="64"/>
      <c r="AP174" s="63"/>
      <c r="AQ174" s="63"/>
      <c r="AR174" s="63"/>
      <c r="AS174" s="64"/>
      <c r="AT174" s="64"/>
      <c r="AU174" s="64"/>
      <c r="AV174" s="63"/>
      <c r="AW174" s="63"/>
      <c r="AX174" s="63"/>
      <c r="AY174" s="64"/>
      <c r="AZ174" s="64"/>
      <c r="BA174" s="64"/>
      <c r="BB174" s="69"/>
      <c r="BC174" s="69"/>
      <c r="BD174" s="69"/>
      <c r="BE174" s="64"/>
      <c r="BF174" s="64"/>
      <c r="BG174" s="64"/>
      <c r="BH174" s="69"/>
      <c r="BI174" s="69"/>
      <c r="BJ174" s="69"/>
      <c r="BK174" s="64"/>
      <c r="BL174" s="64"/>
      <c r="BM174" s="64"/>
      <c r="BN174" s="114"/>
      <c r="BO174" s="34" t="e">
        <f t="shared" si="54"/>
        <v>#DIV/0!</v>
      </c>
    </row>
    <row r="175" spans="1:67" ht="15.75" hidden="1" x14ac:dyDescent="0.25">
      <c r="A175" s="68">
        <v>89</v>
      </c>
      <c r="B175" s="68"/>
      <c r="C175" s="14"/>
      <c r="D175" s="14"/>
      <c r="E175" s="14"/>
      <c r="F175" s="14"/>
      <c r="G175" s="14"/>
      <c r="H175" s="249"/>
      <c r="I175" s="4" t="s">
        <v>37</v>
      </c>
      <c r="J175" s="28">
        <f t="shared" si="48"/>
        <v>0</v>
      </c>
      <c r="K175" s="41">
        <f t="shared" si="49"/>
        <v>0</v>
      </c>
      <c r="L175" s="29"/>
      <c r="M175" s="29"/>
      <c r="N175" s="29"/>
      <c r="O175" s="29"/>
      <c r="P175" s="68"/>
      <c r="Q175" s="68"/>
      <c r="R175" s="68"/>
      <c r="S175" s="144"/>
      <c r="T175" s="67"/>
      <c r="U175" s="66"/>
      <c r="V175" s="66"/>
      <c r="W175" s="65"/>
      <c r="X175" s="155">
        <f t="shared" si="50"/>
        <v>0</v>
      </c>
      <c r="Y175" s="31">
        <f t="shared" si="51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42">
        <f t="shared" si="53"/>
        <v>0</v>
      </c>
      <c r="AD175" s="63"/>
      <c r="AE175" s="63"/>
      <c r="AF175" s="63"/>
      <c r="AG175" s="64"/>
      <c r="AH175" s="64"/>
      <c r="AI175" s="64"/>
      <c r="AJ175" s="63"/>
      <c r="AK175" s="63"/>
      <c r="AL175" s="63"/>
      <c r="AM175" s="64"/>
      <c r="AN175" s="64"/>
      <c r="AO175" s="64"/>
      <c r="AP175" s="63"/>
      <c r="AQ175" s="63"/>
      <c r="AR175" s="63"/>
      <c r="AS175" s="64"/>
      <c r="AT175" s="64"/>
      <c r="AU175" s="64"/>
      <c r="AV175" s="63"/>
      <c r="AW175" s="63"/>
      <c r="AX175" s="63"/>
      <c r="AY175" s="64"/>
      <c r="AZ175" s="64"/>
      <c r="BA175" s="64"/>
      <c r="BB175" s="69"/>
      <c r="BC175" s="69"/>
      <c r="BD175" s="69"/>
      <c r="BE175" s="64"/>
      <c r="BF175" s="64"/>
      <c r="BG175" s="64"/>
      <c r="BH175" s="69"/>
      <c r="BI175" s="69"/>
      <c r="BJ175" s="69"/>
      <c r="BK175" s="64"/>
      <c r="BL175" s="64"/>
      <c r="BM175" s="64"/>
      <c r="BN175" s="114"/>
      <c r="BO175" s="34" t="e">
        <f t="shared" si="54"/>
        <v>#DIV/0!</v>
      </c>
    </row>
    <row r="176" spans="1:67" ht="15.75" hidden="1" x14ac:dyDescent="0.25">
      <c r="A176" s="68">
        <v>90</v>
      </c>
      <c r="B176" s="68"/>
      <c r="C176" s="14"/>
      <c r="D176" s="14"/>
      <c r="E176" s="14"/>
      <c r="F176" s="14"/>
      <c r="G176" s="14"/>
      <c r="H176" s="249"/>
      <c r="I176" s="4" t="s">
        <v>37</v>
      </c>
      <c r="J176" s="28">
        <f t="shared" si="48"/>
        <v>0</v>
      </c>
      <c r="K176" s="41">
        <f t="shared" si="49"/>
        <v>0</v>
      </c>
      <c r="L176" s="29"/>
      <c r="M176" s="29"/>
      <c r="N176" s="29"/>
      <c r="O176" s="29"/>
      <c r="P176" s="68"/>
      <c r="Q176" s="68"/>
      <c r="R176" s="68"/>
      <c r="S176" s="144"/>
      <c r="T176" s="67"/>
      <c r="U176" s="66"/>
      <c r="V176" s="66"/>
      <c r="W176" s="65"/>
      <c r="X176" s="155">
        <f t="shared" si="50"/>
        <v>0</v>
      </c>
      <c r="Y176" s="31">
        <f t="shared" si="51"/>
        <v>0</v>
      </c>
      <c r="Z176" s="31">
        <f t="shared" si="52"/>
        <v>0</v>
      </c>
      <c r="AA176" s="31">
        <f t="shared" si="52"/>
        <v>0</v>
      </c>
      <c r="AB176" s="31">
        <f t="shared" si="52"/>
        <v>0</v>
      </c>
      <c r="AC176" s="42">
        <f t="shared" si="53"/>
        <v>0</v>
      </c>
      <c r="AD176" s="63"/>
      <c r="AE176" s="63"/>
      <c r="AF176" s="63"/>
      <c r="AG176" s="64"/>
      <c r="AH176" s="64"/>
      <c r="AI176" s="64"/>
      <c r="AJ176" s="63"/>
      <c r="AK176" s="63"/>
      <c r="AL176" s="63"/>
      <c r="AM176" s="64"/>
      <c r="AN176" s="64"/>
      <c r="AO176" s="64"/>
      <c r="AP176" s="63"/>
      <c r="AQ176" s="63"/>
      <c r="AR176" s="63"/>
      <c r="AS176" s="64"/>
      <c r="AT176" s="64"/>
      <c r="AU176" s="64"/>
      <c r="AV176" s="63"/>
      <c r="AW176" s="63"/>
      <c r="AX176" s="63"/>
      <c r="AY176" s="64"/>
      <c r="AZ176" s="64"/>
      <c r="BA176" s="64"/>
      <c r="BB176" s="69"/>
      <c r="BC176" s="69"/>
      <c r="BD176" s="69"/>
      <c r="BE176" s="64"/>
      <c r="BF176" s="64"/>
      <c r="BG176" s="64"/>
      <c r="BH176" s="69"/>
      <c r="BI176" s="69"/>
      <c r="BJ176" s="69"/>
      <c r="BK176" s="64"/>
      <c r="BL176" s="64"/>
      <c r="BM176" s="64"/>
      <c r="BN176" s="114"/>
      <c r="BO176" s="34" t="e">
        <f t="shared" si="54"/>
        <v>#DIV/0!</v>
      </c>
    </row>
    <row r="177" spans="1:67" ht="15.75" hidden="1" x14ac:dyDescent="0.25">
      <c r="A177" s="68">
        <v>91</v>
      </c>
      <c r="B177" s="68"/>
      <c r="C177" s="14"/>
      <c r="D177" s="14"/>
      <c r="E177" s="14"/>
      <c r="F177" s="14"/>
      <c r="G177" s="14"/>
      <c r="H177" s="249"/>
      <c r="I177" s="4" t="s">
        <v>37</v>
      </c>
      <c r="J177" s="28">
        <f t="shared" si="48"/>
        <v>0</v>
      </c>
      <c r="K177" s="41">
        <f t="shared" si="49"/>
        <v>0</v>
      </c>
      <c r="L177" s="29"/>
      <c r="M177" s="29"/>
      <c r="N177" s="29"/>
      <c r="O177" s="29"/>
      <c r="P177" s="68"/>
      <c r="Q177" s="68"/>
      <c r="R177" s="68"/>
      <c r="S177" s="144"/>
      <c r="T177" s="67"/>
      <c r="U177" s="66"/>
      <c r="V177" s="66"/>
      <c r="W177" s="65"/>
      <c r="X177" s="155">
        <f t="shared" si="50"/>
        <v>0</v>
      </c>
      <c r="Y177" s="31">
        <f t="shared" si="51"/>
        <v>0</v>
      </c>
      <c r="Z177" s="31">
        <f t="shared" si="52"/>
        <v>0</v>
      </c>
      <c r="AA177" s="31">
        <f t="shared" si="52"/>
        <v>0</v>
      </c>
      <c r="AB177" s="31">
        <f t="shared" si="52"/>
        <v>0</v>
      </c>
      <c r="AC177" s="42">
        <f t="shared" si="53"/>
        <v>0</v>
      </c>
      <c r="AD177" s="63"/>
      <c r="AE177" s="63"/>
      <c r="AF177" s="63"/>
      <c r="AG177" s="64"/>
      <c r="AH177" s="64"/>
      <c r="AI177" s="64"/>
      <c r="AJ177" s="63"/>
      <c r="AK177" s="63"/>
      <c r="AL177" s="63"/>
      <c r="AM177" s="64"/>
      <c r="AN177" s="64"/>
      <c r="AO177" s="64"/>
      <c r="AP177" s="63"/>
      <c r="AQ177" s="63"/>
      <c r="AR177" s="63"/>
      <c r="AS177" s="64"/>
      <c r="AT177" s="64"/>
      <c r="AU177" s="64"/>
      <c r="AV177" s="63"/>
      <c r="AW177" s="63"/>
      <c r="AX177" s="63"/>
      <c r="AY177" s="64"/>
      <c r="AZ177" s="64"/>
      <c r="BA177" s="64"/>
      <c r="BB177" s="69"/>
      <c r="BC177" s="69"/>
      <c r="BD177" s="69"/>
      <c r="BE177" s="64"/>
      <c r="BF177" s="64"/>
      <c r="BG177" s="64"/>
      <c r="BH177" s="69"/>
      <c r="BI177" s="69"/>
      <c r="BJ177" s="69"/>
      <c r="BK177" s="64"/>
      <c r="BL177" s="64"/>
      <c r="BM177" s="64"/>
      <c r="BN177" s="114"/>
      <c r="BO177" s="34" t="e">
        <f t="shared" si="54"/>
        <v>#DIV/0!</v>
      </c>
    </row>
    <row r="178" spans="1:67" ht="15.75" hidden="1" x14ac:dyDescent="0.25">
      <c r="A178" s="68">
        <v>92</v>
      </c>
      <c r="B178" s="68"/>
      <c r="C178" s="14"/>
      <c r="D178" s="14"/>
      <c r="E178" s="14"/>
      <c r="F178" s="14"/>
      <c r="G178" s="14"/>
      <c r="H178" s="249"/>
      <c r="I178" s="4" t="s">
        <v>37</v>
      </c>
      <c r="J178" s="28">
        <f t="shared" si="48"/>
        <v>0</v>
      </c>
      <c r="K178" s="41">
        <f t="shared" si="49"/>
        <v>0</v>
      </c>
      <c r="L178" s="29"/>
      <c r="M178" s="29"/>
      <c r="N178" s="29"/>
      <c r="O178" s="29"/>
      <c r="P178" s="68"/>
      <c r="Q178" s="68"/>
      <c r="R178" s="68"/>
      <c r="S178" s="144"/>
      <c r="T178" s="67"/>
      <c r="U178" s="66"/>
      <c r="V178" s="66"/>
      <c r="W178" s="65"/>
      <c r="X178" s="155">
        <f t="shared" si="50"/>
        <v>0</v>
      </c>
      <c r="Y178" s="31">
        <f t="shared" si="51"/>
        <v>0</v>
      </c>
      <c r="Z178" s="31">
        <f t="shared" si="52"/>
        <v>0</v>
      </c>
      <c r="AA178" s="31">
        <f t="shared" si="52"/>
        <v>0</v>
      </c>
      <c r="AB178" s="31">
        <f t="shared" si="52"/>
        <v>0</v>
      </c>
      <c r="AC178" s="42">
        <f t="shared" si="53"/>
        <v>0</v>
      </c>
      <c r="AD178" s="63"/>
      <c r="AE178" s="63"/>
      <c r="AF178" s="63"/>
      <c r="AG178" s="64"/>
      <c r="AH178" s="64"/>
      <c r="AI178" s="64"/>
      <c r="AJ178" s="63"/>
      <c r="AK178" s="63"/>
      <c r="AL178" s="63"/>
      <c r="AM178" s="64"/>
      <c r="AN178" s="64"/>
      <c r="AO178" s="64"/>
      <c r="AP178" s="63"/>
      <c r="AQ178" s="63"/>
      <c r="AR178" s="63"/>
      <c r="AS178" s="64"/>
      <c r="AT178" s="64"/>
      <c r="AU178" s="64"/>
      <c r="AV178" s="63"/>
      <c r="AW178" s="63"/>
      <c r="AX178" s="63"/>
      <c r="AY178" s="64"/>
      <c r="AZ178" s="64"/>
      <c r="BA178" s="64"/>
      <c r="BB178" s="69"/>
      <c r="BC178" s="69"/>
      <c r="BD178" s="69"/>
      <c r="BE178" s="64"/>
      <c r="BF178" s="64"/>
      <c r="BG178" s="64"/>
      <c r="BH178" s="69"/>
      <c r="BI178" s="69"/>
      <c r="BJ178" s="69"/>
      <c r="BK178" s="64"/>
      <c r="BL178" s="64"/>
      <c r="BM178" s="64"/>
      <c r="BN178" s="114"/>
      <c r="BO178" s="34" t="e">
        <f t="shared" si="54"/>
        <v>#DIV/0!</v>
      </c>
    </row>
    <row r="179" spans="1:67" ht="15.75" hidden="1" x14ac:dyDescent="0.25">
      <c r="A179" s="68">
        <v>93</v>
      </c>
      <c r="B179" s="68"/>
      <c r="C179" s="14"/>
      <c r="D179" s="14"/>
      <c r="E179" s="14"/>
      <c r="F179" s="14"/>
      <c r="G179" s="14"/>
      <c r="H179" s="249"/>
      <c r="I179" s="4" t="s">
        <v>37</v>
      </c>
      <c r="J179" s="28">
        <f t="shared" si="48"/>
        <v>0</v>
      </c>
      <c r="K179" s="41">
        <f t="shared" si="49"/>
        <v>0</v>
      </c>
      <c r="L179" s="29"/>
      <c r="M179" s="29"/>
      <c r="N179" s="29"/>
      <c r="O179" s="29"/>
      <c r="P179" s="68"/>
      <c r="Q179" s="68"/>
      <c r="R179" s="68"/>
      <c r="S179" s="144"/>
      <c r="T179" s="67"/>
      <c r="U179" s="66"/>
      <c r="V179" s="66"/>
      <c r="W179" s="65"/>
      <c r="X179" s="155">
        <f t="shared" si="50"/>
        <v>0</v>
      </c>
      <c r="Y179" s="31">
        <f t="shared" si="51"/>
        <v>0</v>
      </c>
      <c r="Z179" s="31">
        <f t="shared" si="52"/>
        <v>0</v>
      </c>
      <c r="AA179" s="31">
        <f t="shared" si="52"/>
        <v>0</v>
      </c>
      <c r="AB179" s="31">
        <f t="shared" si="52"/>
        <v>0</v>
      </c>
      <c r="AC179" s="42">
        <f t="shared" si="53"/>
        <v>0</v>
      </c>
      <c r="AD179" s="63"/>
      <c r="AE179" s="63"/>
      <c r="AF179" s="63"/>
      <c r="AG179" s="64"/>
      <c r="AH179" s="64"/>
      <c r="AI179" s="64"/>
      <c r="AJ179" s="63"/>
      <c r="AK179" s="63"/>
      <c r="AL179" s="63"/>
      <c r="AM179" s="64"/>
      <c r="AN179" s="64"/>
      <c r="AO179" s="64"/>
      <c r="AP179" s="63"/>
      <c r="AQ179" s="63"/>
      <c r="AR179" s="63"/>
      <c r="AS179" s="64"/>
      <c r="AT179" s="64"/>
      <c r="AU179" s="64"/>
      <c r="AV179" s="63"/>
      <c r="AW179" s="63"/>
      <c r="AX179" s="63"/>
      <c r="AY179" s="64"/>
      <c r="AZ179" s="64"/>
      <c r="BA179" s="64"/>
      <c r="BB179" s="69"/>
      <c r="BC179" s="69"/>
      <c r="BD179" s="69"/>
      <c r="BE179" s="64"/>
      <c r="BF179" s="64"/>
      <c r="BG179" s="64"/>
      <c r="BH179" s="69"/>
      <c r="BI179" s="69"/>
      <c r="BJ179" s="69"/>
      <c r="BK179" s="64"/>
      <c r="BL179" s="64"/>
      <c r="BM179" s="64"/>
      <c r="BN179" s="114"/>
      <c r="BO179" s="34" t="e">
        <f t="shared" si="54"/>
        <v>#DIV/0!</v>
      </c>
    </row>
    <row r="180" spans="1:67" ht="15.75" hidden="1" x14ac:dyDescent="0.25">
      <c r="A180" s="68">
        <v>94</v>
      </c>
      <c r="B180" s="68"/>
      <c r="C180" s="14"/>
      <c r="D180" s="14"/>
      <c r="E180" s="14"/>
      <c r="F180" s="14"/>
      <c r="G180" s="14"/>
      <c r="H180" s="249"/>
      <c r="I180" s="4" t="s">
        <v>37</v>
      </c>
      <c r="J180" s="28">
        <f t="shared" si="48"/>
        <v>0</v>
      </c>
      <c r="K180" s="41">
        <f t="shared" si="49"/>
        <v>0</v>
      </c>
      <c r="L180" s="29"/>
      <c r="M180" s="29"/>
      <c r="N180" s="29"/>
      <c r="O180" s="29"/>
      <c r="P180" s="68"/>
      <c r="Q180" s="68"/>
      <c r="R180" s="68"/>
      <c r="S180" s="144"/>
      <c r="T180" s="67"/>
      <c r="U180" s="66"/>
      <c r="V180" s="66"/>
      <c r="W180" s="65"/>
      <c r="X180" s="155">
        <f t="shared" si="50"/>
        <v>0</v>
      </c>
      <c r="Y180" s="31">
        <f t="shared" si="51"/>
        <v>0</v>
      </c>
      <c r="Z180" s="31">
        <f t="shared" si="52"/>
        <v>0</v>
      </c>
      <c r="AA180" s="31">
        <f t="shared" si="52"/>
        <v>0</v>
      </c>
      <c r="AB180" s="31">
        <f t="shared" si="52"/>
        <v>0</v>
      </c>
      <c r="AC180" s="42">
        <f t="shared" si="53"/>
        <v>0</v>
      </c>
      <c r="AD180" s="63"/>
      <c r="AE180" s="63"/>
      <c r="AF180" s="63"/>
      <c r="AG180" s="64"/>
      <c r="AH180" s="64"/>
      <c r="AI180" s="64"/>
      <c r="AJ180" s="63"/>
      <c r="AK180" s="63"/>
      <c r="AL180" s="63"/>
      <c r="AM180" s="64"/>
      <c r="AN180" s="64"/>
      <c r="AO180" s="64"/>
      <c r="AP180" s="63"/>
      <c r="AQ180" s="63"/>
      <c r="AR180" s="63"/>
      <c r="AS180" s="64"/>
      <c r="AT180" s="64"/>
      <c r="AU180" s="64"/>
      <c r="AV180" s="63"/>
      <c r="AW180" s="63"/>
      <c r="AX180" s="63"/>
      <c r="AY180" s="64"/>
      <c r="AZ180" s="64"/>
      <c r="BA180" s="64"/>
      <c r="BB180" s="69"/>
      <c r="BC180" s="69"/>
      <c r="BD180" s="69"/>
      <c r="BE180" s="64"/>
      <c r="BF180" s="64"/>
      <c r="BG180" s="64"/>
      <c r="BH180" s="69"/>
      <c r="BI180" s="69"/>
      <c r="BJ180" s="69"/>
      <c r="BK180" s="64"/>
      <c r="BL180" s="64"/>
      <c r="BM180" s="64"/>
      <c r="BN180" s="114"/>
      <c r="BO180" s="34" t="e">
        <f t="shared" si="54"/>
        <v>#DIV/0!</v>
      </c>
    </row>
    <row r="181" spans="1:67" ht="15.75" hidden="1" x14ac:dyDescent="0.25">
      <c r="A181" s="68">
        <v>95</v>
      </c>
      <c r="B181" s="29"/>
      <c r="C181" s="14"/>
      <c r="D181" s="14"/>
      <c r="E181" s="14"/>
      <c r="F181" s="14"/>
      <c r="G181" s="14"/>
      <c r="H181" s="249"/>
      <c r="I181" s="4" t="s">
        <v>37</v>
      </c>
      <c r="J181" s="28">
        <f t="shared" si="48"/>
        <v>0</v>
      </c>
      <c r="K181" s="41">
        <f t="shared" si="49"/>
        <v>0</v>
      </c>
      <c r="L181" s="29"/>
      <c r="M181" s="29"/>
      <c r="N181" s="29"/>
      <c r="O181" s="29"/>
      <c r="P181" s="68"/>
      <c r="Q181" s="68"/>
      <c r="R181" s="68"/>
      <c r="S181" s="144"/>
      <c r="T181" s="67"/>
      <c r="U181" s="66"/>
      <c r="V181" s="66"/>
      <c r="W181" s="65"/>
      <c r="X181" s="155">
        <f t="shared" si="50"/>
        <v>0</v>
      </c>
      <c r="Y181" s="31">
        <f t="shared" si="51"/>
        <v>0</v>
      </c>
      <c r="Z181" s="31">
        <f t="shared" si="52"/>
        <v>0</v>
      </c>
      <c r="AA181" s="31">
        <f t="shared" si="52"/>
        <v>0</v>
      </c>
      <c r="AB181" s="31">
        <f t="shared" si="52"/>
        <v>0</v>
      </c>
      <c r="AC181" s="42">
        <f t="shared" si="53"/>
        <v>0</v>
      </c>
      <c r="AD181" s="63"/>
      <c r="AE181" s="63"/>
      <c r="AF181" s="63"/>
      <c r="AG181" s="64"/>
      <c r="AH181" s="64"/>
      <c r="AI181" s="64"/>
      <c r="AJ181" s="63"/>
      <c r="AK181" s="63"/>
      <c r="AL181" s="63"/>
      <c r="AM181" s="64"/>
      <c r="AN181" s="64"/>
      <c r="AO181" s="64"/>
      <c r="AP181" s="63"/>
      <c r="AQ181" s="63"/>
      <c r="AR181" s="63"/>
      <c r="AS181" s="64"/>
      <c r="AT181" s="64"/>
      <c r="AU181" s="64"/>
      <c r="AV181" s="63"/>
      <c r="AW181" s="63"/>
      <c r="AX181" s="63"/>
      <c r="AY181" s="64"/>
      <c r="AZ181" s="64"/>
      <c r="BA181" s="64"/>
      <c r="BB181" s="69"/>
      <c r="BC181" s="69"/>
      <c r="BD181" s="69"/>
      <c r="BE181" s="64"/>
      <c r="BF181" s="64"/>
      <c r="BG181" s="64"/>
      <c r="BH181" s="69"/>
      <c r="BI181" s="69"/>
      <c r="BJ181" s="69"/>
      <c r="BK181" s="64"/>
      <c r="BL181" s="64"/>
      <c r="BM181" s="64"/>
      <c r="BN181" s="114"/>
      <c r="BO181" s="34" t="e">
        <f t="shared" si="54"/>
        <v>#DIV/0!</v>
      </c>
    </row>
    <row r="182" spans="1:67" ht="15.75" x14ac:dyDescent="0.25">
      <c r="A182" s="191"/>
      <c r="B182" s="191"/>
      <c r="C182" s="130"/>
      <c r="D182" s="130"/>
      <c r="E182" s="130"/>
      <c r="F182" s="130" t="s">
        <v>144</v>
      </c>
      <c r="G182" s="130"/>
      <c r="H182" s="130"/>
      <c r="I182" s="127" t="s">
        <v>28</v>
      </c>
      <c r="J182" s="128">
        <v>15</v>
      </c>
      <c r="K182" s="129">
        <f>SUM(K183:K185)</f>
        <v>720</v>
      </c>
      <c r="L182" s="130"/>
      <c r="M182" s="130"/>
      <c r="N182" s="130"/>
      <c r="O182" s="130"/>
      <c r="P182" s="131"/>
      <c r="Q182" s="131"/>
      <c r="R182" s="131"/>
      <c r="S182" s="149"/>
      <c r="T182" s="176"/>
      <c r="U182" s="132"/>
      <c r="V182" s="132"/>
      <c r="W182" s="177"/>
      <c r="X182" s="158"/>
      <c r="Y182" s="134"/>
      <c r="Z182" s="134"/>
      <c r="AA182" s="134"/>
      <c r="AB182" s="134"/>
      <c r="AC182" s="133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1"/>
      <c r="BO182" s="135"/>
    </row>
    <row r="183" spans="1:67" ht="15.75" x14ac:dyDescent="0.25">
      <c r="A183" s="68">
        <v>54</v>
      </c>
      <c r="B183" s="25"/>
      <c r="C183" s="14"/>
      <c r="D183" s="14"/>
      <c r="E183" s="14"/>
      <c r="F183" s="192" t="s">
        <v>123</v>
      </c>
      <c r="G183" s="14"/>
      <c r="H183" s="249"/>
      <c r="I183" s="4" t="s">
        <v>29</v>
      </c>
      <c r="J183" s="28">
        <v>5</v>
      </c>
      <c r="K183" s="41">
        <f>J183*36</f>
        <v>180</v>
      </c>
      <c r="L183" s="36"/>
      <c r="M183" s="36"/>
      <c r="N183" s="36"/>
      <c r="O183" s="36"/>
      <c r="P183" s="29">
        <v>5</v>
      </c>
      <c r="Q183" s="29"/>
      <c r="R183" s="29"/>
      <c r="S183" s="138"/>
      <c r="T183" s="170"/>
      <c r="U183" s="30">
        <v>5</v>
      </c>
      <c r="V183" s="37"/>
      <c r="W183" s="171"/>
      <c r="X183" s="159">
        <f>J183/1.5</f>
        <v>3.3333333333333335</v>
      </c>
      <c r="Y183" s="31">
        <f>SUM(Z183:AB183)</f>
        <v>0</v>
      </c>
      <c r="Z183" s="31">
        <f>AD183+AG183+AJ183+AM183+AP183+AS183+AV183+AY183+BB183+BE183+BH183+BK183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42">
        <f>K183-X183</f>
        <v>176.66666666666666</v>
      </c>
      <c r="AD183" s="32"/>
      <c r="AE183" s="32"/>
      <c r="AF183" s="32"/>
      <c r="AG183" s="33"/>
      <c r="AH183" s="33"/>
      <c r="AI183" s="33"/>
      <c r="AJ183" s="32"/>
      <c r="AK183" s="32"/>
      <c r="AL183" s="32"/>
      <c r="AM183" s="33"/>
      <c r="AN183" s="33"/>
      <c r="AO183" s="33"/>
      <c r="AP183" s="32"/>
      <c r="AQ183" s="32"/>
      <c r="AR183" s="32"/>
      <c r="AS183" s="33"/>
      <c r="AT183" s="33"/>
      <c r="AU183" s="33"/>
      <c r="AV183" s="32"/>
      <c r="AW183" s="32"/>
      <c r="AX183" s="32"/>
      <c r="AY183" s="33"/>
      <c r="AZ183" s="33"/>
      <c r="BA183" s="33"/>
      <c r="BB183" s="31"/>
      <c r="BC183" s="31"/>
      <c r="BD183" s="31"/>
      <c r="BE183" s="33"/>
      <c r="BF183" s="33"/>
      <c r="BG183" s="33"/>
      <c r="BH183" s="31"/>
      <c r="BI183" s="31"/>
      <c r="BJ183" s="31"/>
      <c r="BK183" s="33"/>
      <c r="BL183" s="33"/>
      <c r="BM183" s="33"/>
      <c r="BN183" s="114"/>
      <c r="BO183" s="34"/>
    </row>
    <row r="184" spans="1:67" ht="31.5" x14ac:dyDescent="0.25">
      <c r="A184" s="68">
        <v>55</v>
      </c>
      <c r="B184" s="25"/>
      <c r="C184" s="14"/>
      <c r="D184" s="14"/>
      <c r="E184" s="14"/>
      <c r="F184" s="192" t="s">
        <v>121</v>
      </c>
      <c r="G184" s="14"/>
      <c r="H184" s="249"/>
      <c r="I184" s="4" t="s">
        <v>30</v>
      </c>
      <c r="J184" s="33">
        <v>10</v>
      </c>
      <c r="K184" s="29">
        <f>J184*36</f>
        <v>360</v>
      </c>
      <c r="L184" s="36"/>
      <c r="M184" s="36"/>
      <c r="N184" s="36"/>
      <c r="O184" s="36"/>
      <c r="P184" s="29"/>
      <c r="Q184" s="29">
        <v>10</v>
      </c>
      <c r="R184" s="29"/>
      <c r="S184" s="138"/>
      <c r="T184" s="170"/>
      <c r="U184" s="30">
        <v>6</v>
      </c>
      <c r="V184" s="37"/>
      <c r="W184" s="171"/>
      <c r="X184" s="159">
        <f>J184/1.5</f>
        <v>6.666666666666667</v>
      </c>
      <c r="Y184" s="31">
        <f>SUM(Z184:AB184)</f>
        <v>0</v>
      </c>
      <c r="Z184" s="31">
        <f t="shared" ref="Z184:AB185" si="55">AD184+AG184+AJ184+AM184+AP184+AS184+AV184+AY184+BB184+BE184+BH184+BK184</f>
        <v>0</v>
      </c>
      <c r="AA184" s="31">
        <f t="shared" si="55"/>
        <v>0</v>
      </c>
      <c r="AB184" s="31">
        <f t="shared" si="55"/>
        <v>0</v>
      </c>
      <c r="AC184" s="42">
        <f>K184-X184</f>
        <v>353.33333333333331</v>
      </c>
      <c r="AD184" s="32">
        <v>0</v>
      </c>
      <c r="AE184" s="32">
        <v>0</v>
      </c>
      <c r="AF184" s="32"/>
      <c r="AG184" s="33">
        <v>0</v>
      </c>
      <c r="AH184" s="33">
        <v>0</v>
      </c>
      <c r="AI184" s="33"/>
      <c r="AJ184" s="32">
        <v>0</v>
      </c>
      <c r="AK184" s="32">
        <v>0</v>
      </c>
      <c r="AL184" s="32"/>
      <c r="AM184" s="33">
        <v>0</v>
      </c>
      <c r="AN184" s="33">
        <v>0</v>
      </c>
      <c r="AO184" s="33"/>
      <c r="AP184" s="32">
        <v>0</v>
      </c>
      <c r="AQ184" s="32">
        <v>0</v>
      </c>
      <c r="AR184" s="32"/>
      <c r="AS184" s="33">
        <v>0</v>
      </c>
      <c r="AT184" s="33">
        <v>0</v>
      </c>
      <c r="AU184" s="33"/>
      <c r="AV184" s="32">
        <v>0</v>
      </c>
      <c r="AW184" s="32">
        <v>0</v>
      </c>
      <c r="AX184" s="32"/>
      <c r="AY184" s="33">
        <v>0</v>
      </c>
      <c r="AZ184" s="33">
        <v>0</v>
      </c>
      <c r="BA184" s="33"/>
      <c r="BB184" s="31"/>
      <c r="BC184" s="31"/>
      <c r="BD184" s="31"/>
      <c r="BE184" s="33"/>
      <c r="BF184" s="33"/>
      <c r="BG184" s="33"/>
      <c r="BH184" s="31"/>
      <c r="BI184" s="31"/>
      <c r="BJ184" s="31"/>
      <c r="BK184" s="33"/>
      <c r="BL184" s="33"/>
      <c r="BM184" s="33"/>
      <c r="BN184" s="114"/>
      <c r="BO184" s="34"/>
    </row>
    <row r="185" spans="1:67" ht="31.5" x14ac:dyDescent="0.25">
      <c r="A185" s="68">
        <v>56</v>
      </c>
      <c r="B185" s="25"/>
      <c r="C185" s="14"/>
      <c r="D185" s="14"/>
      <c r="E185" s="104" t="s">
        <v>51</v>
      </c>
      <c r="F185" s="192" t="s">
        <v>122</v>
      </c>
      <c r="G185" s="104" t="s">
        <v>51</v>
      </c>
      <c r="H185" s="251"/>
      <c r="I185" s="4" t="s">
        <v>31</v>
      </c>
      <c r="J185" s="33">
        <v>5</v>
      </c>
      <c r="K185" s="29">
        <f>J185*36</f>
        <v>180</v>
      </c>
      <c r="L185" s="36"/>
      <c r="M185" s="36"/>
      <c r="N185" s="36"/>
      <c r="O185" s="36"/>
      <c r="P185" s="36"/>
      <c r="Q185" s="36"/>
      <c r="R185" s="29"/>
      <c r="S185" s="138">
        <v>5</v>
      </c>
      <c r="T185" s="170" t="s">
        <v>32</v>
      </c>
      <c r="U185" s="30">
        <v>8</v>
      </c>
      <c r="V185" s="30"/>
      <c r="W185" s="171" t="s">
        <v>32</v>
      </c>
      <c r="X185" s="159">
        <f>J185/1.5</f>
        <v>3.3333333333333335</v>
      </c>
      <c r="Y185" s="31">
        <f>SUM(Z185:AB185)</f>
        <v>0</v>
      </c>
      <c r="Z185" s="31">
        <f t="shared" si="55"/>
        <v>0</v>
      </c>
      <c r="AA185" s="31">
        <f t="shared" si="55"/>
        <v>0</v>
      </c>
      <c r="AB185" s="31">
        <f t="shared" si="55"/>
        <v>0</v>
      </c>
      <c r="AC185" s="42">
        <f>K185-X185</f>
        <v>176.66666666666666</v>
      </c>
      <c r="AD185" s="32"/>
      <c r="AE185" s="32"/>
      <c r="AF185" s="32"/>
      <c r="AG185" s="33"/>
      <c r="AH185" s="33"/>
      <c r="AI185" s="33"/>
      <c r="AJ185" s="32"/>
      <c r="AK185" s="32"/>
      <c r="AL185" s="32"/>
      <c r="AM185" s="33"/>
      <c r="AN185" s="33"/>
      <c r="AO185" s="33"/>
      <c r="AP185" s="32"/>
      <c r="AQ185" s="32"/>
      <c r="AR185" s="32"/>
      <c r="AS185" s="33"/>
      <c r="AT185" s="33"/>
      <c r="AU185" s="33"/>
      <c r="AV185" s="32"/>
      <c r="AW185" s="32"/>
      <c r="AX185" s="32"/>
      <c r="AY185" s="33"/>
      <c r="AZ185" s="33"/>
      <c r="BA185" s="33"/>
      <c r="BB185" s="31"/>
      <c r="BC185" s="31"/>
      <c r="BD185" s="31"/>
      <c r="BE185" s="33"/>
      <c r="BF185" s="33"/>
      <c r="BG185" s="33"/>
      <c r="BH185" s="31"/>
      <c r="BI185" s="31"/>
      <c r="BJ185" s="31"/>
      <c r="BK185" s="33"/>
      <c r="BL185" s="33"/>
      <c r="BM185" s="33"/>
      <c r="BN185" s="114"/>
      <c r="BO185" s="34"/>
    </row>
    <row r="186" spans="1:67" ht="15.75" x14ac:dyDescent="0.25">
      <c r="A186" s="191"/>
      <c r="B186" s="191"/>
      <c r="C186" s="130"/>
      <c r="D186" s="130"/>
      <c r="E186" s="130"/>
      <c r="F186" s="130" t="s">
        <v>145</v>
      </c>
      <c r="G186" s="130"/>
      <c r="H186" s="130"/>
      <c r="I186" s="127" t="s">
        <v>33</v>
      </c>
      <c r="J186" s="128">
        <f>SUM(J187)</f>
        <v>6</v>
      </c>
      <c r="K186" s="129">
        <f>SUM(K187)</f>
        <v>216</v>
      </c>
      <c r="L186" s="130"/>
      <c r="M186" s="130"/>
      <c r="N186" s="130"/>
      <c r="O186" s="130"/>
      <c r="P186" s="131"/>
      <c r="Q186" s="131"/>
      <c r="R186" s="131"/>
      <c r="S186" s="149"/>
      <c r="T186" s="176"/>
      <c r="U186" s="132"/>
      <c r="V186" s="132"/>
      <c r="W186" s="177"/>
      <c r="X186" s="158"/>
      <c r="Y186" s="134"/>
      <c r="Z186" s="134"/>
      <c r="AA186" s="134"/>
      <c r="AB186" s="134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1"/>
      <c r="BO186" s="135"/>
    </row>
    <row r="187" spans="1:67" ht="32.25" thickBot="1" x14ac:dyDescent="0.3">
      <c r="A187" s="68">
        <v>57</v>
      </c>
      <c r="B187" s="25"/>
      <c r="C187" s="14"/>
      <c r="D187" s="14"/>
      <c r="E187" s="104" t="s">
        <v>51</v>
      </c>
      <c r="F187" s="192" t="s">
        <v>124</v>
      </c>
      <c r="G187" s="104" t="s">
        <v>51</v>
      </c>
      <c r="H187" s="251"/>
      <c r="I187" s="4" t="s">
        <v>34</v>
      </c>
      <c r="J187" s="33">
        <f>L187+M187+N187+O187+P187+Q187+R187+S187</f>
        <v>6</v>
      </c>
      <c r="K187" s="29">
        <f>J187*36</f>
        <v>216</v>
      </c>
      <c r="L187" s="29"/>
      <c r="M187" s="29"/>
      <c r="N187" s="29"/>
      <c r="O187" s="29"/>
      <c r="P187" s="29"/>
      <c r="Q187" s="29"/>
      <c r="R187" s="29"/>
      <c r="S187" s="138">
        <v>6</v>
      </c>
      <c r="T187" s="38"/>
      <c r="U187" s="39"/>
      <c r="V187" s="39" t="s">
        <v>32</v>
      </c>
      <c r="W187" s="40" t="s">
        <v>32</v>
      </c>
      <c r="X187" s="155">
        <f>J187</f>
        <v>6</v>
      </c>
      <c r="Y187" s="31">
        <f>SUM(Z187:AB187)</f>
        <v>0</v>
      </c>
      <c r="Z187" s="31">
        <f>AD187+AG187+AJ187+AM187+AP187+AS187+AV187+AY187+BB187+BE187+BH187+BK187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42">
        <f>K187-X187</f>
        <v>210</v>
      </c>
      <c r="AD187" s="32">
        <v>0</v>
      </c>
      <c r="AE187" s="32">
        <v>0</v>
      </c>
      <c r="AF187" s="32"/>
      <c r="AG187" s="33">
        <v>0</v>
      </c>
      <c r="AH187" s="33">
        <v>0</v>
      </c>
      <c r="AI187" s="33"/>
      <c r="AJ187" s="32">
        <v>0</v>
      </c>
      <c r="AK187" s="32">
        <v>0</v>
      </c>
      <c r="AL187" s="32"/>
      <c r="AM187" s="33">
        <v>0</v>
      </c>
      <c r="AN187" s="33">
        <v>0</v>
      </c>
      <c r="AO187" s="33"/>
      <c r="AP187" s="32">
        <v>0</v>
      </c>
      <c r="AQ187" s="32">
        <v>0</v>
      </c>
      <c r="AR187" s="32"/>
      <c r="AS187" s="33">
        <v>0</v>
      </c>
      <c r="AT187" s="33">
        <v>0</v>
      </c>
      <c r="AU187" s="33"/>
      <c r="AV187" s="32">
        <v>0</v>
      </c>
      <c r="AW187" s="32">
        <v>0</v>
      </c>
      <c r="AX187" s="32"/>
      <c r="AY187" s="33">
        <v>0</v>
      </c>
      <c r="AZ187" s="33">
        <v>0</v>
      </c>
      <c r="BA187" s="33"/>
      <c r="BB187" s="31"/>
      <c r="BC187" s="31"/>
      <c r="BD187" s="31"/>
      <c r="BE187" s="33"/>
      <c r="BF187" s="33"/>
      <c r="BG187" s="33"/>
      <c r="BH187" s="31"/>
      <c r="BI187" s="31"/>
      <c r="BJ187" s="31"/>
      <c r="BK187" s="33"/>
      <c r="BL187" s="33"/>
      <c r="BM187" s="33"/>
      <c r="BN187" s="114"/>
      <c r="BO187" s="34">
        <f>Y187/K187*100</f>
        <v>0</v>
      </c>
    </row>
    <row r="188" spans="1:67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35">
        <f>SUM(J2+J35+J182+J186)</f>
        <v>78</v>
      </c>
      <c r="K188" s="35">
        <f>J188*36</f>
        <v>2808</v>
      </c>
      <c r="L188" s="25"/>
      <c r="M188" s="25"/>
      <c r="N188" s="25"/>
      <c r="O188" s="25"/>
      <c r="P188" s="25"/>
      <c r="Q188" s="25"/>
      <c r="R188" s="25"/>
      <c r="S188" s="25"/>
      <c r="T188" s="160"/>
      <c r="U188" s="160"/>
      <c r="V188" s="160"/>
      <c r="W188" s="16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</sheetData>
  <mergeCells count="488">
    <mergeCell ref="BH71:BH75"/>
    <mergeCell ref="BI71:BI75"/>
    <mergeCell ref="BJ71:BJ75"/>
    <mergeCell ref="BK71:BK75"/>
    <mergeCell ref="BL71:BL75"/>
    <mergeCell ref="BM71:BM75"/>
    <mergeCell ref="BO71:BO75"/>
    <mergeCell ref="BN71:BN75"/>
    <mergeCell ref="AS71:AS75"/>
    <mergeCell ref="AT71:AT75"/>
    <mergeCell ref="AU71:AU75"/>
    <mergeCell ref="AV71:AV75"/>
    <mergeCell ref="AW71:AW75"/>
    <mergeCell ref="AX71:AX75"/>
    <mergeCell ref="AY71:AY75"/>
    <mergeCell ref="AZ71:AZ75"/>
    <mergeCell ref="BA71:BA75"/>
    <mergeCell ref="BB71:BB75"/>
    <mergeCell ref="BC71:BC75"/>
    <mergeCell ref="BD71:BD75"/>
    <mergeCell ref="BE71:BE75"/>
    <mergeCell ref="BF71:BF75"/>
    <mergeCell ref="BG71:BG75"/>
    <mergeCell ref="D4:D9"/>
    <mergeCell ref="E4:E9"/>
    <mergeCell ref="F4:F9"/>
    <mergeCell ref="G4:G9"/>
    <mergeCell ref="J4:J9"/>
    <mergeCell ref="K4:K9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AD4:AD9"/>
    <mergeCell ref="AE4:AE9"/>
    <mergeCell ref="AF4:AF9"/>
    <mergeCell ref="AG4:AG9"/>
    <mergeCell ref="AH4:AH9"/>
    <mergeCell ref="AI4:AI9"/>
    <mergeCell ref="X4:X9"/>
    <mergeCell ref="Y4:Y9"/>
    <mergeCell ref="Z4:Z9"/>
    <mergeCell ref="AA4:AA9"/>
    <mergeCell ref="AB4:AB9"/>
    <mergeCell ref="AC4:AC9"/>
    <mergeCell ref="AP4:AP9"/>
    <mergeCell ref="AQ4:AQ9"/>
    <mergeCell ref="AR4:AR9"/>
    <mergeCell ref="AS4:AS9"/>
    <mergeCell ref="AT4:AT9"/>
    <mergeCell ref="AU4:AU9"/>
    <mergeCell ref="AJ4:AJ9"/>
    <mergeCell ref="AK4:AK9"/>
    <mergeCell ref="AL4:AL9"/>
    <mergeCell ref="AM4:AM9"/>
    <mergeCell ref="AN4:AN9"/>
    <mergeCell ref="AO4:AO9"/>
    <mergeCell ref="BD4:BD9"/>
    <mergeCell ref="BE4:BE9"/>
    <mergeCell ref="BF4:BF9"/>
    <mergeCell ref="BG4:BG9"/>
    <mergeCell ref="AV4:AV9"/>
    <mergeCell ref="AW4:AW9"/>
    <mergeCell ref="AX4:AX9"/>
    <mergeCell ref="AY4:AY9"/>
    <mergeCell ref="AZ4:AZ9"/>
    <mergeCell ref="BA4:BA9"/>
    <mergeCell ref="K23:K24"/>
    <mergeCell ref="L23:L24"/>
    <mergeCell ref="M23:M24"/>
    <mergeCell ref="N23:N24"/>
    <mergeCell ref="O23:O24"/>
    <mergeCell ref="P23:P24"/>
    <mergeCell ref="BN4:BN9"/>
    <mergeCell ref="BO4:BO9"/>
    <mergeCell ref="A23:A24"/>
    <mergeCell ref="B23:B24"/>
    <mergeCell ref="C23:C24"/>
    <mergeCell ref="D23:D24"/>
    <mergeCell ref="E23:E24"/>
    <mergeCell ref="F23:F24"/>
    <mergeCell ref="G23:G24"/>
    <mergeCell ref="J23:J24"/>
    <mergeCell ref="BH4:BH9"/>
    <mergeCell ref="BI4:BI9"/>
    <mergeCell ref="BJ4:BJ9"/>
    <mergeCell ref="BK4:BK9"/>
    <mergeCell ref="BL4:BL9"/>
    <mergeCell ref="BM4:BM9"/>
    <mergeCell ref="BB4:BB9"/>
    <mergeCell ref="BC4:BC9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BM23:BM24"/>
    <mergeCell ref="BN23:BN24"/>
    <mergeCell ref="BO23:BO24"/>
    <mergeCell ref="A25:A26"/>
    <mergeCell ref="B25:B26"/>
    <mergeCell ref="C25:C26"/>
    <mergeCell ref="D25:D26"/>
    <mergeCell ref="E25:E26"/>
    <mergeCell ref="F25:F26"/>
    <mergeCell ref="G25:G26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O25:BO26"/>
    <mergeCell ref="A27:A28"/>
    <mergeCell ref="B27:B28"/>
    <mergeCell ref="C27:C28"/>
    <mergeCell ref="D27:D28"/>
    <mergeCell ref="E27:E28"/>
    <mergeCell ref="F27:F28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G27:G28"/>
    <mergeCell ref="J27:J28"/>
    <mergeCell ref="K27:K28"/>
    <mergeCell ref="L27:L28"/>
    <mergeCell ref="M27:M28"/>
    <mergeCell ref="N27:N28"/>
    <mergeCell ref="BL25:BL26"/>
    <mergeCell ref="BM25:BM26"/>
    <mergeCell ref="BN25:BN26"/>
    <mergeCell ref="AY25:AY26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K27:BK28"/>
    <mergeCell ref="BL27:BL28"/>
    <mergeCell ref="BM27:BM28"/>
    <mergeCell ref="BN27:BN28"/>
    <mergeCell ref="BO27:BO28"/>
    <mergeCell ref="A44:A54"/>
    <mergeCell ref="B44:B54"/>
    <mergeCell ref="C44:C54"/>
    <mergeCell ref="D44:D54"/>
    <mergeCell ref="E44:E54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S27:AS28"/>
    <mergeCell ref="AT27:AT28"/>
    <mergeCell ref="N44:N54"/>
    <mergeCell ref="O44:O54"/>
    <mergeCell ref="P44:P54"/>
    <mergeCell ref="Q44:Q54"/>
    <mergeCell ref="R44:R54"/>
    <mergeCell ref="S44:S54"/>
    <mergeCell ref="F44:F54"/>
    <mergeCell ref="G44:G54"/>
    <mergeCell ref="J44:J54"/>
    <mergeCell ref="K44:K54"/>
    <mergeCell ref="L44:L54"/>
    <mergeCell ref="M44:M54"/>
    <mergeCell ref="Z44:Z54"/>
    <mergeCell ref="AA44:AA54"/>
    <mergeCell ref="AB44:AB54"/>
    <mergeCell ref="AC44:AC54"/>
    <mergeCell ref="AD44:AD54"/>
    <mergeCell ref="AE44:AE54"/>
    <mergeCell ref="T44:T54"/>
    <mergeCell ref="U44:U54"/>
    <mergeCell ref="V44:V54"/>
    <mergeCell ref="W44:W54"/>
    <mergeCell ref="X44:X54"/>
    <mergeCell ref="Y44:Y54"/>
    <mergeCell ref="AL44:AL54"/>
    <mergeCell ref="AM44:AM54"/>
    <mergeCell ref="AN44:AN54"/>
    <mergeCell ref="AO44:AO54"/>
    <mergeCell ref="AP44:AP54"/>
    <mergeCell ref="AQ44:AQ54"/>
    <mergeCell ref="AF44:AF54"/>
    <mergeCell ref="AG44:AG54"/>
    <mergeCell ref="AH44:AH54"/>
    <mergeCell ref="AI44:AI54"/>
    <mergeCell ref="AJ44:AJ54"/>
    <mergeCell ref="AK44:AK54"/>
    <mergeCell ref="AX44:AX54"/>
    <mergeCell ref="AY44:AY54"/>
    <mergeCell ref="AZ44:AZ54"/>
    <mergeCell ref="BA44:BA54"/>
    <mergeCell ref="BB44:BB54"/>
    <mergeCell ref="BC44:BC54"/>
    <mergeCell ref="AR44:AR54"/>
    <mergeCell ref="AS44:AS54"/>
    <mergeCell ref="AT44:AT54"/>
    <mergeCell ref="AU44:AU54"/>
    <mergeCell ref="AV44:AV54"/>
    <mergeCell ref="AW44:AW54"/>
    <mergeCell ref="BJ44:BJ54"/>
    <mergeCell ref="BK44:BK54"/>
    <mergeCell ref="BL44:BL54"/>
    <mergeCell ref="BM44:BM54"/>
    <mergeCell ref="BN44:BN54"/>
    <mergeCell ref="BO44:BO54"/>
    <mergeCell ref="BD44:BD54"/>
    <mergeCell ref="BE44:BE54"/>
    <mergeCell ref="BF44:BF54"/>
    <mergeCell ref="BG44:BG54"/>
    <mergeCell ref="BH44:BH54"/>
    <mergeCell ref="BI44:BI54"/>
    <mergeCell ref="AJ71:AJ75"/>
    <mergeCell ref="AK71:AK75"/>
    <mergeCell ref="AL71:AL75"/>
    <mergeCell ref="AM71:AM75"/>
    <mergeCell ref="AN71:AN75"/>
    <mergeCell ref="AO71:AO75"/>
    <mergeCell ref="AP71:AP75"/>
    <mergeCell ref="AQ71:AQ75"/>
    <mergeCell ref="AR71:AR75"/>
    <mergeCell ref="K71:K75"/>
    <mergeCell ref="L71:L75"/>
    <mergeCell ref="M71:M75"/>
    <mergeCell ref="N71:N75"/>
    <mergeCell ref="O71:O75"/>
    <mergeCell ref="P71:P75"/>
    <mergeCell ref="A71:A75"/>
    <mergeCell ref="B71:B75"/>
    <mergeCell ref="C71:C75"/>
    <mergeCell ref="D71:D75"/>
    <mergeCell ref="E71:E75"/>
    <mergeCell ref="F71:F75"/>
    <mergeCell ref="G71:G75"/>
    <mergeCell ref="J71:J75"/>
    <mergeCell ref="W71:W75"/>
    <mergeCell ref="Q71:Q75"/>
    <mergeCell ref="R71:R75"/>
    <mergeCell ref="S71:S75"/>
    <mergeCell ref="T71:T75"/>
    <mergeCell ref="U71:U75"/>
    <mergeCell ref="V71:V75"/>
    <mergeCell ref="AI71:AI75"/>
    <mergeCell ref="AH71:AH75"/>
    <mergeCell ref="AG71:AG75"/>
    <mergeCell ref="AF71:AF75"/>
    <mergeCell ref="AE71:AE75"/>
    <mergeCell ref="AD71:AD75"/>
    <mergeCell ref="G77:G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F77: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AU77:AU78"/>
    <mergeCell ref="AV77:AV78"/>
    <mergeCell ref="AW77:AW78"/>
    <mergeCell ref="AX77:AX78"/>
    <mergeCell ref="AM77:AM78"/>
    <mergeCell ref="AN77:AN78"/>
    <mergeCell ref="AO77:AO78"/>
    <mergeCell ref="AP77:AP78"/>
    <mergeCell ref="AQ77:AQ78"/>
    <mergeCell ref="AR77:AR78"/>
    <mergeCell ref="BK77:BK78"/>
    <mergeCell ref="BL77:BL78"/>
    <mergeCell ref="BM77:BM78"/>
    <mergeCell ref="BN77:BN78"/>
    <mergeCell ref="BO77:BO78"/>
    <mergeCell ref="A79:A81"/>
    <mergeCell ref="B79:B81"/>
    <mergeCell ref="C79:C81"/>
    <mergeCell ref="D79:D81"/>
    <mergeCell ref="E79:E81"/>
    <mergeCell ref="BE77:BE78"/>
    <mergeCell ref="BF77:BF78"/>
    <mergeCell ref="BG77:BG78"/>
    <mergeCell ref="BH77:BH78"/>
    <mergeCell ref="BI77:BI78"/>
    <mergeCell ref="BJ77:BJ78"/>
    <mergeCell ref="AY77:AY78"/>
    <mergeCell ref="AZ77:AZ78"/>
    <mergeCell ref="BA77:BA78"/>
    <mergeCell ref="BB77:BB78"/>
    <mergeCell ref="BC77:BC78"/>
    <mergeCell ref="BD77:BD78"/>
    <mergeCell ref="AS77:AS78"/>
    <mergeCell ref="AT77:AT78"/>
    <mergeCell ref="A82:A86"/>
    <mergeCell ref="B82:B86"/>
    <mergeCell ref="C82:C86"/>
    <mergeCell ref="D82:D86"/>
    <mergeCell ref="E82:E86"/>
    <mergeCell ref="F82:F86"/>
    <mergeCell ref="N79:N81"/>
    <mergeCell ref="O79:O81"/>
    <mergeCell ref="P79:P81"/>
    <mergeCell ref="F79:F81"/>
    <mergeCell ref="G79:G81"/>
    <mergeCell ref="J79:J81"/>
    <mergeCell ref="K79:K81"/>
    <mergeCell ref="L79:L81"/>
    <mergeCell ref="M79:M81"/>
    <mergeCell ref="G82:G86"/>
    <mergeCell ref="J82:J86"/>
    <mergeCell ref="K82:K86"/>
    <mergeCell ref="L82:L86"/>
    <mergeCell ref="M82:M86"/>
    <mergeCell ref="N82:N86"/>
    <mergeCell ref="T79:T81"/>
    <mergeCell ref="U79:U81"/>
    <mergeCell ref="V79:V81"/>
    <mergeCell ref="U82:U86"/>
    <mergeCell ref="V82:V86"/>
    <mergeCell ref="W82:W86"/>
    <mergeCell ref="O82:O86"/>
    <mergeCell ref="P82:P86"/>
    <mergeCell ref="Q82:Q86"/>
    <mergeCell ref="R82:R86"/>
    <mergeCell ref="S82:S86"/>
    <mergeCell ref="T82:T86"/>
    <mergeCell ref="W79:W81"/>
    <mergeCell ref="Q79:Q81"/>
    <mergeCell ref="R79:R81"/>
    <mergeCell ref="S79:S81"/>
  </mergeCells>
  <conditionalFormatting sqref="U11:U14 U90 U182 U64 U136:U148 U150:U162 U164:U176 U77 U79 U104:U120 U102 U32:U34 U27 U43:U58 U20 U22:U23">
    <cfRule type="expression" dxfId="2881" priority="542" stopIfTrue="1">
      <formula>AND(INDEX($M11:$T11,1,$V11)=0, $V11&gt;0)</formula>
    </cfRule>
  </conditionalFormatting>
  <conditionalFormatting sqref="W11:W14 W90 W182 W64 W136:W148 W150:W162 W164:W176 W77 W79 W104:W120 W102 W32:W34 W27 W43:W58 W20 W22:W23">
    <cfRule type="expression" dxfId="2880" priority="543" stopIfTrue="1">
      <formula>AND(INDEX($M11:$T11,1,$X11)=0, $X11&gt;0)</formula>
    </cfRule>
  </conditionalFormatting>
  <conditionalFormatting sqref="AD90:AF90 AD64:AF64 AD79:AF81 AD104:AF106 AD102:AF102 AD86:AF86 AD11:AF14 AD32:AF34 AD17:AF17 AD27:AF27 AD43:AF58 AD20:AF20 AD22:AF23 AD76:AF77">
    <cfRule type="expression" dxfId="2879" priority="544">
      <formula>AND(NOT(ISBLANK($M11)),ISBLANK($AE11),ISBLANK($AF11),ISBLANK($AG11))</formula>
    </cfRule>
  </conditionalFormatting>
  <conditionalFormatting sqref="AG90:AI90 AG64:AI64 AG79:AI81 AG104:AI106 AG102:AI102 AG86:AI86 AG11:AI14 AG17:AI17 AG27:AI27 AG43:AI58 AG32:AI34 AG20:AI20 AG22:AI23 AG76:AI77">
    <cfRule type="expression" dxfId="2878" priority="545">
      <formula>AND(NOT(ISBLANK($N11)),ISBLANK($AH11),ISBLANK($AI11),ISBLANK($AJ11))</formula>
    </cfRule>
  </conditionalFormatting>
  <conditionalFormatting sqref="AJ90:AL90 AJ64:AL64 AJ79:AL81 AJ104:AL106 AJ102:AL102 AJ86:AL86 AJ11:AL14 AJ17:AL17 AJ27:AL27 AJ43:AL58 AJ32:AL34 AJ20:AL20 AJ22:AL23 AJ76:AL77">
    <cfRule type="expression" dxfId="2877" priority="546">
      <formula>AND(NOT(ISBLANK($O11)),ISBLANK($AK11),ISBLANK($AL11),ISBLANK($AM11))</formula>
    </cfRule>
  </conditionalFormatting>
  <conditionalFormatting sqref="AM90:AO90 AM64:AO64 AM77:AO77 AM79:AO81 AM104:AO106 AM102:AO102 AM86:AO86 AM11:AO14 AM32:AO34 AM17:AO17 AM43:AO58 AM20:AO20 AM22:AO23">
    <cfRule type="expression" dxfId="2876" priority="547">
      <formula>AND(NOT(ISBLANK($P11)),ISBLANK($AN11),ISBLANK($AO11),ISBLANK($AP11))</formula>
    </cfRule>
  </conditionalFormatting>
  <conditionalFormatting sqref="AP90:AR90 AP64:AR64 AP77:AR77 AP79:AR81 AP104:AR106 AP102:AR102 AP86:AR86 AP11:AR14 AP32:AR34 AP17:AR17 AP27:AR27 AP43:AR58 AP20:AR20 AP22:AR23">
    <cfRule type="expression" dxfId="2875" priority="548">
      <formula>AND(NOT(ISBLANK($Q11)),ISBLANK($AQ11),ISBLANK($AR11),ISBLANK($AS11))</formula>
    </cfRule>
  </conditionalFormatting>
  <conditionalFormatting sqref="AS90:AU90 AS64:AU64 AS77:AU77 AS79:AU81 AS104:AU106 AS102:AU102 AS86:AU86 AS11:AU14 AS32:AU34 AS17:AU17 AS27:AU27 AS43:AU58 AS20:AU20 AS22:AU23">
    <cfRule type="expression" dxfId="2874" priority="549">
      <formula>AND(NOT(ISBLANK($R11)),ISBLANK($AT11),ISBLANK($AU11),ISBLANK($AV11))</formula>
    </cfRule>
  </conditionalFormatting>
  <conditionalFormatting sqref="AV90:AX90 AV64:AX64 AV77:AX77 AV79:AX81 AV104:AX106 AV102:AX102 AV86:AX86 AV11:AX14 AV32:AX34 AV17:AX17 AV27:AX27 AV43:AX58 AV20:AX20 AV22:AX23">
    <cfRule type="expression" dxfId="2873" priority="550">
      <formula>AND(NOT(ISBLANK($S11)),ISBLANK($AW11),ISBLANK($AX11),ISBLANK($AY11))</formula>
    </cfRule>
  </conditionalFormatting>
  <conditionalFormatting sqref="AY90:BA90 AY64:BA64 AY77:BA77 AY79:BA81 AY104:BA106 AY102:BA102 AY86:BA86 AY11:BA14 AY32:BA34 AY17:BA17 AY27:BA27 AY43:BA58 AY20:BA20 AY22:BA23">
    <cfRule type="expression" dxfId="2872" priority="551">
      <formula>AND(NOT(ISBLANK($T11)),ISBLANK($AZ11),ISBLANK($BA11),ISBLANK($BB11))</formula>
    </cfRule>
  </conditionalFormatting>
  <conditionalFormatting sqref="W90 W64 W77 W79 W104:W106 W102 W11:W14 W32:W34 W17 W43:W58 W20 W22:W23">
    <cfRule type="expression" dxfId="2871" priority="552">
      <formula>AND(NOT(ISBLANK($X11)),ISBLANK($U11),ISBLANK($V11),ISBLANK($W11))</formula>
    </cfRule>
  </conditionalFormatting>
  <conditionalFormatting sqref="AC3 AC32:AC34">
    <cfRule type="expression" dxfId="2870" priority="569">
      <formula>"&lt;=0.5*$E$17"</formula>
    </cfRule>
    <cfRule type="expression" dxfId="2869" priority="570">
      <formula>"&gt;=0,5*$E$17"</formula>
    </cfRule>
  </conditionalFormatting>
  <conditionalFormatting sqref="Y3 AD3:BM3 AO27 AM27 AQ44:AQ50 BB44:BM50 AJ44:AL50 AF44:AF50 AD32:BM34">
    <cfRule type="expression" dxfId="2868" priority="571" stopIfTrue="1">
      <formula>MOD(Y3,2)&lt;&gt;0</formula>
    </cfRule>
  </conditionalFormatting>
  <conditionalFormatting sqref="U3">
    <cfRule type="expression" dxfId="2867" priority="572" stopIfTrue="1">
      <formula>AND(INDEX($M3:$T3,1,$V3)=0, $V3&gt;0)</formula>
    </cfRule>
  </conditionalFormatting>
  <conditionalFormatting sqref="V3 V90 V182 V64 V136:V148 V150:V162 V164:V176 V77 V79 V104:V120 V102 V32:V34 V43:V58 V20 V22:V23">
    <cfRule type="expression" dxfId="2866" priority="573" stopIfTrue="1">
      <formula>AND(INDEX($M3:$T3,1,$W3)=0, $W3&gt;0)</formula>
    </cfRule>
  </conditionalFormatting>
  <conditionalFormatting sqref="W3">
    <cfRule type="expression" dxfId="2865" priority="574" stopIfTrue="1">
      <formula>AND(INDEX($M3:$T3,1,$X3)=0, $X3&gt;0)</formula>
    </cfRule>
  </conditionalFormatting>
  <conditionalFormatting sqref="AD4:AF10">
    <cfRule type="expression" dxfId="2864" priority="568">
      <formula>AND(NOT(ISBLANK($M4)),ISBLANK($AE4),ISBLANK($AF4),ISBLANK($AG4))</formula>
    </cfRule>
  </conditionalFormatting>
  <conditionalFormatting sqref="AG4:AI10">
    <cfRule type="expression" dxfId="2863" priority="567">
      <formula>AND(NOT(ISBLANK($N4)),ISBLANK($AH4),ISBLANK($AI4),ISBLANK($AJ4))</formula>
    </cfRule>
  </conditionalFormatting>
  <conditionalFormatting sqref="AK4:AK10">
    <cfRule type="expression" dxfId="2862" priority="566">
      <formula>AND(NOT(ISBLANK($O4)),ISBLANK($AK4),ISBLANK($AL4),ISBLANK($AM4))</formula>
    </cfRule>
  </conditionalFormatting>
  <conditionalFormatting sqref="AN4:AN10">
    <cfRule type="expression" dxfId="2861" priority="565">
      <formula>AND(NOT(ISBLANK($P4)),ISBLANK($AN4),ISBLANK($AO4),ISBLANK($AP4))</formula>
    </cfRule>
  </conditionalFormatting>
  <conditionalFormatting sqref="AP4:AR10">
    <cfRule type="expression" dxfId="2860" priority="564">
      <formula>AND(NOT(ISBLANK($Q4)),ISBLANK($AQ4),ISBLANK($AR4),ISBLANK($AS4))</formula>
    </cfRule>
  </conditionalFormatting>
  <conditionalFormatting sqref="AS4:AU10">
    <cfRule type="expression" dxfId="2859" priority="563">
      <formula>AND(NOT(ISBLANK($R4)),ISBLANK($AT4),ISBLANK($AU4),ISBLANK($AV4))</formula>
    </cfRule>
  </conditionalFormatting>
  <conditionalFormatting sqref="AV4:AX10">
    <cfRule type="expression" dxfId="2858" priority="562">
      <formula>AND(NOT(ISBLANK($S4)),ISBLANK($AW4),ISBLANK($AX4),ISBLANK($AY4))</formula>
    </cfRule>
  </conditionalFormatting>
  <conditionalFormatting sqref="AY4:BA10">
    <cfRule type="expression" dxfId="2857" priority="561">
      <formula>AND(NOT(ISBLANK($T4)),ISBLANK($AZ4),ISBLANK($BA4),ISBLANK($BB4))</formula>
    </cfRule>
  </conditionalFormatting>
  <conditionalFormatting sqref="W4:W10">
    <cfRule type="expression" dxfId="2856" priority="560">
      <formula>AND(NOT(ISBLANK($X4)),ISBLANK($U4),ISBLANK($V4),ISBLANK($W4))</formula>
    </cfRule>
  </conditionalFormatting>
  <conditionalFormatting sqref="AC11:AC14">
    <cfRule type="expression" dxfId="2855" priority="556">
      <formula>"&lt;=0.5*$E$17"</formula>
    </cfRule>
    <cfRule type="expression" dxfId="2854" priority="557">
      <formula>"&gt;=0,5*$E$17"</formula>
    </cfRule>
  </conditionalFormatting>
  <conditionalFormatting sqref="AD11:BM14 AD17 AF17 AJ17:AL17 AP17:AR17 AV17:AX17 Y11:Y14">
    <cfRule type="expression" dxfId="2853" priority="558" stopIfTrue="1">
      <formula>MOD(Y11,2)&lt;&gt;0</formula>
    </cfRule>
  </conditionalFormatting>
  <conditionalFormatting sqref="V11:V13">
    <cfRule type="expression" dxfId="2852" priority="559" stopIfTrue="1">
      <formula>AND(INDEX($M11:$T11,1,$W11)=0, $W11&gt;0)</formula>
    </cfRule>
  </conditionalFormatting>
  <conditionalFormatting sqref="AC17">
    <cfRule type="expression" dxfId="2851" priority="553">
      <formula>"&lt;=0.5*$E$17"</formula>
    </cfRule>
    <cfRule type="expression" dxfId="2850" priority="554">
      <formula>"&gt;=0,5*$E$17"</formula>
    </cfRule>
  </conditionalFormatting>
  <conditionalFormatting sqref="Y17">
    <cfRule type="expression" dxfId="2849" priority="555" stopIfTrue="1">
      <formula>MOD(Y17,2)&lt;&gt;0</formula>
    </cfRule>
  </conditionalFormatting>
  <conditionalFormatting sqref="AC25 AC27 AC20 AC22:AC23">
    <cfRule type="expression" dxfId="2848" priority="536">
      <formula>"&lt;=0.5*$E$17"</formula>
    </cfRule>
    <cfRule type="expression" dxfId="2847" priority="537">
      <formula>"&gt;=0,5*$E$17"</formula>
    </cfRule>
  </conditionalFormatting>
  <conditionalFormatting sqref="AD25:BM25 AD27:AL27 AP27:BM27 AN27 Y20 AD20:BM20 AD22:BM23 Y22">
    <cfRule type="expression" dxfId="2846" priority="538" stopIfTrue="1">
      <formula>MOD(Y20,2)&lt;&gt;0</formula>
    </cfRule>
  </conditionalFormatting>
  <conditionalFormatting sqref="U25">
    <cfRule type="expression" dxfId="2845" priority="539" stopIfTrue="1">
      <formula>AND(INDEX($M25:$T25,1,$V25)=0, $V25&gt;0)</formula>
    </cfRule>
  </conditionalFormatting>
  <conditionalFormatting sqref="V25">
    <cfRule type="expression" dxfId="2844" priority="540" stopIfTrue="1">
      <formula>AND(INDEX($M25:$T25,1,$W25)=0, $W25&gt;0)</formula>
    </cfRule>
  </conditionalFormatting>
  <conditionalFormatting sqref="W25">
    <cfRule type="expression" dxfId="2843" priority="541" stopIfTrue="1">
      <formula>AND(INDEX($M25:$T25,1,$X25)=0, $X25&gt;0)</formula>
    </cfRule>
  </conditionalFormatting>
  <conditionalFormatting sqref="AD25:AF25">
    <cfRule type="expression" dxfId="2842" priority="535">
      <formula>AND(NOT(ISBLANK($M25)),ISBLANK($AE25),ISBLANK($AF25),ISBLANK($AG25))</formula>
    </cfRule>
  </conditionalFormatting>
  <conditionalFormatting sqref="AG25:AI25">
    <cfRule type="expression" dxfId="2841" priority="534">
      <formula>AND(NOT(ISBLANK($N25)),ISBLANK($AH25),ISBLANK($AI25),ISBLANK($AJ25))</formula>
    </cfRule>
  </conditionalFormatting>
  <conditionalFormatting sqref="AJ25:AL25">
    <cfRule type="expression" dxfId="2840" priority="533">
      <formula>AND(NOT(ISBLANK($O25)),ISBLANK($AK25),ISBLANK($AL25),ISBLANK($AM25))</formula>
    </cfRule>
  </conditionalFormatting>
  <conditionalFormatting sqref="AM25:AO25">
    <cfRule type="expression" dxfId="2839" priority="532">
      <formula>AND(NOT(ISBLANK($P25)),ISBLANK($AN25),ISBLANK($AO25),ISBLANK($AP25))</formula>
    </cfRule>
  </conditionalFormatting>
  <conditionalFormatting sqref="AP25:AR25">
    <cfRule type="expression" dxfId="2838" priority="531">
      <formula>AND(NOT(ISBLANK($Q25)),ISBLANK($AQ25),ISBLANK($AR25),ISBLANK($AS25))</formula>
    </cfRule>
  </conditionalFormatting>
  <conditionalFormatting sqref="AS25:AU25">
    <cfRule type="expression" dxfId="2837" priority="530">
      <formula>AND(NOT(ISBLANK($R25)),ISBLANK($AT25),ISBLANK($AU25),ISBLANK($AV25))</formula>
    </cfRule>
  </conditionalFormatting>
  <conditionalFormatting sqref="AV25:AX25">
    <cfRule type="expression" dxfId="2836" priority="529">
      <formula>AND(NOT(ISBLANK($S25)),ISBLANK($AW25),ISBLANK($AX25),ISBLANK($AY25))</formula>
    </cfRule>
  </conditionalFormatting>
  <conditionalFormatting sqref="AY25:BA25">
    <cfRule type="expression" dxfId="2835" priority="528">
      <formula>AND(NOT(ISBLANK($T25)),ISBLANK($AZ25),ISBLANK($BA25),ISBLANK($BB25))</formula>
    </cfRule>
  </conditionalFormatting>
  <conditionalFormatting sqref="W25">
    <cfRule type="expression" dxfId="2834" priority="527">
      <formula>AND(NOT(ISBLANK($X25)),ISBLANK($U25),ISBLANK($V25),ISBLANK($W25))</formula>
    </cfRule>
  </conditionalFormatting>
  <conditionalFormatting sqref="AC29:AC31">
    <cfRule type="expression" dxfId="2833" priority="521">
      <formula>"&lt;=0.5*$E$17"</formula>
    </cfRule>
    <cfRule type="expression" dxfId="2832" priority="522">
      <formula>"&gt;=0,5*$E$17"</formula>
    </cfRule>
  </conditionalFormatting>
  <conditionalFormatting sqref="AD29:BM31">
    <cfRule type="expression" dxfId="2831" priority="523" stopIfTrue="1">
      <formula>MOD(AD29,2)&lt;&gt;0</formula>
    </cfRule>
  </conditionalFormatting>
  <conditionalFormatting sqref="U29:U31">
    <cfRule type="expression" dxfId="2830" priority="524" stopIfTrue="1">
      <formula>AND(INDEX($M29:$T29,1,$V29)=0, $V29&gt;0)</formula>
    </cfRule>
  </conditionalFormatting>
  <conditionalFormatting sqref="V29:V31">
    <cfRule type="expression" dxfId="2829" priority="525" stopIfTrue="1">
      <formula>AND(INDEX($M29:$T29,1,$W29)=0, $W29&gt;0)</formula>
    </cfRule>
  </conditionalFormatting>
  <conditionalFormatting sqref="W29:W31">
    <cfRule type="expression" dxfId="2828" priority="526" stopIfTrue="1">
      <formula>AND(INDEX($M29:$T29,1,$X29)=0, $X29&gt;0)</formula>
    </cfRule>
  </conditionalFormatting>
  <conditionalFormatting sqref="AD29:AF31">
    <cfRule type="expression" dxfId="2827" priority="520">
      <formula>AND(NOT(ISBLANK($M29)),ISBLANK($AE29),ISBLANK($AF29),ISBLANK($AG29))</formula>
    </cfRule>
  </conditionalFormatting>
  <conditionalFormatting sqref="AG29:AI31">
    <cfRule type="expression" dxfId="2826" priority="519">
      <formula>AND(NOT(ISBLANK($N29)),ISBLANK($AH29),ISBLANK($AI29),ISBLANK($AJ29))</formula>
    </cfRule>
  </conditionalFormatting>
  <conditionalFormatting sqref="AJ29:AL31">
    <cfRule type="expression" dxfId="2825" priority="518">
      <formula>AND(NOT(ISBLANK($O29)),ISBLANK($AK29),ISBLANK($AL29),ISBLANK($AM29))</formula>
    </cfRule>
  </conditionalFormatting>
  <conditionalFormatting sqref="AM29:AO31">
    <cfRule type="expression" dxfId="2824" priority="517">
      <formula>AND(NOT(ISBLANK($P29)),ISBLANK($AN29),ISBLANK($AO29),ISBLANK($AP29))</formula>
    </cfRule>
  </conditionalFormatting>
  <conditionalFormatting sqref="AP29:AR31">
    <cfRule type="expression" dxfId="2823" priority="516">
      <formula>AND(NOT(ISBLANK($Q29)),ISBLANK($AQ29),ISBLANK($AR29),ISBLANK($AS29))</formula>
    </cfRule>
  </conditionalFormatting>
  <conditionalFormatting sqref="AS29:AU31">
    <cfRule type="expression" dxfId="2822" priority="515">
      <formula>AND(NOT(ISBLANK($R29)),ISBLANK($AT29),ISBLANK($AU29),ISBLANK($AV29))</formula>
    </cfRule>
  </conditionalFormatting>
  <conditionalFormatting sqref="AV29:AX31">
    <cfRule type="expression" dxfId="2821" priority="514">
      <formula>AND(NOT(ISBLANK($S29)),ISBLANK($AW29),ISBLANK($AX29),ISBLANK($AY29))</formula>
    </cfRule>
  </conditionalFormatting>
  <conditionalFormatting sqref="AY29:BA31">
    <cfRule type="expression" dxfId="2820" priority="513">
      <formula>AND(NOT(ISBLANK($T29)),ISBLANK($AZ29),ISBLANK($BA29),ISBLANK($BB29))</formula>
    </cfRule>
  </conditionalFormatting>
  <conditionalFormatting sqref="W29:W31">
    <cfRule type="expression" dxfId="2819" priority="512">
      <formula>AND(NOT(ISBLANK($X29)),ISBLANK($U29),ISBLANK($V29),ISBLANK($W29))</formula>
    </cfRule>
  </conditionalFormatting>
  <conditionalFormatting sqref="AC43">
    <cfRule type="expression" dxfId="2818" priority="509">
      <formula>"&lt;=0.5*$E$17"</formula>
    </cfRule>
    <cfRule type="expression" dxfId="2817" priority="510">
      <formula>"&gt;=0,5*$E$17"</formula>
    </cfRule>
  </conditionalFormatting>
  <conditionalFormatting sqref="AD43:BM43 AD44:AE50 AG44:AI50 AM44:AP50 AR44:BA50">
    <cfRule type="expression" dxfId="2816" priority="511" stopIfTrue="1">
      <formula>MOD(AD43,2)&lt;&gt;0</formula>
    </cfRule>
  </conditionalFormatting>
  <conditionalFormatting sqref="AC178:AC180">
    <cfRule type="expression" dxfId="2815" priority="503">
      <formula>"&lt;=0.5*$E$17"</formula>
    </cfRule>
    <cfRule type="expression" dxfId="2814" priority="504">
      <formula>"&gt;=0,5*$E$17"</formula>
    </cfRule>
  </conditionalFormatting>
  <conditionalFormatting sqref="AD178:BM178">
    <cfRule type="expression" dxfId="2813" priority="505" stopIfTrue="1">
      <formula>MOD(AD178,2)&lt;&gt;0</formula>
    </cfRule>
  </conditionalFormatting>
  <conditionalFormatting sqref="U178:U180">
    <cfRule type="expression" dxfId="2812" priority="506" stopIfTrue="1">
      <formula>AND(INDEX($M178:$T178,1,$V178)=0, $V178&gt;0)</formula>
    </cfRule>
  </conditionalFormatting>
  <conditionalFormatting sqref="V178:V180">
    <cfRule type="expression" dxfId="2811" priority="507" stopIfTrue="1">
      <formula>AND(INDEX($M178:$T178,1,$W178)=0, $W178&gt;0)</formula>
    </cfRule>
  </conditionalFormatting>
  <conditionalFormatting sqref="W178:W180">
    <cfRule type="expression" dxfId="2810" priority="508" stopIfTrue="1">
      <formula>AND(INDEX($M178:$T178,1,$X178)=0, $X178&gt;0)</formula>
    </cfRule>
  </conditionalFormatting>
  <conditionalFormatting sqref="AC55:AC58">
    <cfRule type="expression" dxfId="2809" priority="500">
      <formula>"&lt;=0.5*$E$17"</formula>
    </cfRule>
    <cfRule type="expression" dxfId="2808" priority="501">
      <formula>"&gt;=0,5*$E$17"</formula>
    </cfRule>
  </conditionalFormatting>
  <conditionalFormatting sqref="AD55:BM58 Y55:Y56">
    <cfRule type="expression" dxfId="2807" priority="502" stopIfTrue="1">
      <formula>MOD(Y55,2)&lt;&gt;0</formula>
    </cfRule>
  </conditionalFormatting>
  <conditionalFormatting sqref="W59:W60">
    <cfRule type="expression" dxfId="2806" priority="485">
      <formula>AND(NOT(ISBLANK($X59)),ISBLANK($U59),ISBLANK($V59),ISBLANK($W59))</formula>
    </cfRule>
  </conditionalFormatting>
  <conditionalFormatting sqref="AC59:AC60 AC64">
    <cfRule type="expression" dxfId="2805" priority="494">
      <formula>"&lt;=0.5*$E$17"</formula>
    </cfRule>
    <cfRule type="expression" dxfId="2804" priority="495">
      <formula>"&gt;=0,5*$E$17"</formula>
    </cfRule>
  </conditionalFormatting>
  <conditionalFormatting sqref="AD59:BM60 AD64:BM64">
    <cfRule type="expression" dxfId="2803" priority="496" stopIfTrue="1">
      <formula>MOD(AD59,2)&lt;&gt;0</formula>
    </cfRule>
  </conditionalFormatting>
  <conditionalFormatting sqref="U59:U60">
    <cfRule type="expression" dxfId="2802" priority="497" stopIfTrue="1">
      <formula>AND(INDEX($M59:$T59,1,$V59)=0, $V59&gt;0)</formula>
    </cfRule>
  </conditionalFormatting>
  <conditionalFormatting sqref="V59:V60">
    <cfRule type="expression" dxfId="2801" priority="498" stopIfTrue="1">
      <formula>AND(INDEX($M59:$T59,1,$W59)=0, $W59&gt;0)</formula>
    </cfRule>
  </conditionalFormatting>
  <conditionalFormatting sqref="W59:W60">
    <cfRule type="expression" dxfId="2800" priority="499" stopIfTrue="1">
      <formula>AND(INDEX($M59:$T59,1,$X59)=0, $X59&gt;0)</formula>
    </cfRule>
  </conditionalFormatting>
  <conditionalFormatting sqref="AD59:AF60">
    <cfRule type="expression" dxfId="2799" priority="493">
      <formula>AND(NOT(ISBLANK($M59)),ISBLANK($AE59),ISBLANK($AF59),ISBLANK($AG59))</formula>
    </cfRule>
  </conditionalFormatting>
  <conditionalFormatting sqref="AG59:AI60">
    <cfRule type="expression" dxfId="2798" priority="492">
      <formula>AND(NOT(ISBLANK($N59)),ISBLANK($AH59),ISBLANK($AI59),ISBLANK($AJ59))</formula>
    </cfRule>
  </conditionalFormatting>
  <conditionalFormatting sqref="AJ59:AL60">
    <cfRule type="expression" dxfId="2797" priority="491">
      <formula>AND(NOT(ISBLANK($O59)),ISBLANK($AK59),ISBLANK($AL59),ISBLANK($AM59))</formula>
    </cfRule>
  </conditionalFormatting>
  <conditionalFormatting sqref="AM59:AO60">
    <cfRule type="expression" dxfId="2796" priority="490">
      <formula>AND(NOT(ISBLANK($P59)),ISBLANK($AN59),ISBLANK($AO59),ISBLANK($AP59))</formula>
    </cfRule>
  </conditionalFormatting>
  <conditionalFormatting sqref="AP59:AR60">
    <cfRule type="expression" dxfId="2795" priority="489">
      <formula>AND(NOT(ISBLANK($Q59)),ISBLANK($AQ59),ISBLANK($AR59),ISBLANK($AS59))</formula>
    </cfRule>
  </conditionalFormatting>
  <conditionalFormatting sqref="AS59:AU60">
    <cfRule type="expression" dxfId="2794" priority="488">
      <formula>AND(NOT(ISBLANK($R59)),ISBLANK($AT59),ISBLANK($AU59),ISBLANK($AV59))</formula>
    </cfRule>
  </conditionalFormatting>
  <conditionalFormatting sqref="AV59:AX60">
    <cfRule type="expression" dxfId="2793" priority="487">
      <formula>AND(NOT(ISBLANK($S59)),ISBLANK($AW59),ISBLANK($AX59),ISBLANK($AY59))</formula>
    </cfRule>
  </conditionalFormatting>
  <conditionalFormatting sqref="AY59:BA60">
    <cfRule type="expression" dxfId="2792" priority="486">
      <formula>AND(NOT(ISBLANK($T59)),ISBLANK($AZ59),ISBLANK($BA59),ISBLANK($BB59))</formula>
    </cfRule>
  </conditionalFormatting>
  <conditionalFormatting sqref="AC61:AC63">
    <cfRule type="expression" dxfId="2791" priority="479">
      <formula>"&lt;=0.5*$E$17"</formula>
    </cfRule>
    <cfRule type="expression" dxfId="2790" priority="480">
      <formula>"&gt;=0,5*$E$17"</formula>
    </cfRule>
  </conditionalFormatting>
  <conditionalFormatting sqref="AD61:BM63">
    <cfRule type="expression" dxfId="2789" priority="481" stopIfTrue="1">
      <formula>MOD(AD61,2)&lt;&gt;0</formula>
    </cfRule>
  </conditionalFormatting>
  <conditionalFormatting sqref="U61:U63">
    <cfRule type="expression" dxfId="2788" priority="482" stopIfTrue="1">
      <formula>AND(INDEX($M61:$T61,1,$V61)=0, $V61&gt;0)</formula>
    </cfRule>
  </conditionalFormatting>
  <conditionalFormatting sqref="V61:V63">
    <cfRule type="expression" dxfId="2787" priority="483" stopIfTrue="1">
      <formula>AND(INDEX($M61:$T61,1,$W61)=0, $W61&gt;0)</formula>
    </cfRule>
  </conditionalFormatting>
  <conditionalFormatting sqref="W61:W63">
    <cfRule type="expression" dxfId="2786" priority="484" stopIfTrue="1">
      <formula>AND(INDEX($M61:$T61,1,$X61)=0, $X61&gt;0)</formula>
    </cfRule>
  </conditionalFormatting>
  <conditionalFormatting sqref="AD61:AF63">
    <cfRule type="expression" dxfId="2785" priority="478">
      <formula>AND(NOT(ISBLANK($M61)),ISBLANK($AE61),ISBLANK($AF61),ISBLANK($AG61))</formula>
    </cfRule>
  </conditionalFormatting>
  <conditionalFormatting sqref="AG61:AI63">
    <cfRule type="expression" dxfId="2784" priority="477">
      <formula>AND(NOT(ISBLANK($N61)),ISBLANK($AH61),ISBLANK($AI61),ISBLANK($AJ61))</formula>
    </cfRule>
  </conditionalFormatting>
  <conditionalFormatting sqref="AJ61:AL63">
    <cfRule type="expression" dxfId="2783" priority="476">
      <formula>AND(NOT(ISBLANK($O61)),ISBLANK($AK61),ISBLANK($AL61),ISBLANK($AM61))</formula>
    </cfRule>
  </conditionalFormatting>
  <conditionalFormatting sqref="AM61:AO63">
    <cfRule type="expression" dxfId="2782" priority="475">
      <formula>AND(NOT(ISBLANK($P61)),ISBLANK($AN61),ISBLANK($AO61),ISBLANK($AP61))</formula>
    </cfRule>
  </conditionalFormatting>
  <conditionalFormatting sqref="AP61:AR63">
    <cfRule type="expression" dxfId="2781" priority="474">
      <formula>AND(NOT(ISBLANK($Q61)),ISBLANK($AQ61),ISBLANK($AR61),ISBLANK($AS61))</formula>
    </cfRule>
  </conditionalFormatting>
  <conditionalFormatting sqref="AS61:AU63">
    <cfRule type="expression" dxfId="2780" priority="473">
      <formula>AND(NOT(ISBLANK($R61)),ISBLANK($AT61),ISBLANK($AU61),ISBLANK($AV61))</formula>
    </cfRule>
  </conditionalFormatting>
  <conditionalFormatting sqref="AV61:AX63">
    <cfRule type="expression" dxfId="2779" priority="472">
      <formula>AND(NOT(ISBLANK($S61)),ISBLANK($AW61),ISBLANK($AX61),ISBLANK($AY61))</formula>
    </cfRule>
  </conditionalFormatting>
  <conditionalFormatting sqref="AY61:BA63">
    <cfRule type="expression" dxfId="2778" priority="471">
      <formula>AND(NOT(ISBLANK($T61)),ISBLANK($AZ61),ISBLANK($BA61),ISBLANK($BB61))</formula>
    </cfRule>
  </conditionalFormatting>
  <conditionalFormatting sqref="W61:W63">
    <cfRule type="expression" dxfId="2777" priority="470">
      <formula>AND(NOT(ISBLANK($X61)),ISBLANK($U61),ISBLANK($V61),ISBLANK($W61))</formula>
    </cfRule>
  </conditionalFormatting>
  <conditionalFormatting sqref="U122:U134">
    <cfRule type="expression" dxfId="2776" priority="467" stopIfTrue="1">
      <formula>AND(INDEX($M122:$T122,1,$V122)=0, $V122&gt;0)</formula>
    </cfRule>
  </conditionalFormatting>
  <conditionalFormatting sqref="V122:V134">
    <cfRule type="expression" dxfId="2775" priority="468" stopIfTrue="1">
      <formula>AND(INDEX($M122:$T122,1,$W122)=0, $W122&gt;0)</formula>
    </cfRule>
  </conditionalFormatting>
  <conditionalFormatting sqref="W122:W134">
    <cfRule type="expression" dxfId="2774" priority="469" stopIfTrue="1">
      <formula>AND(INDEX($M122:$T122,1,$X122)=0, $X122&gt;0)</formula>
    </cfRule>
  </conditionalFormatting>
  <conditionalFormatting sqref="AC164:AC176 AC150:AC162 AC136:AC148 AC122:AC134 AC107:AC120">
    <cfRule type="expression" dxfId="2773" priority="464">
      <formula>"&lt;=0.5*$E$17"</formula>
    </cfRule>
    <cfRule type="expression" dxfId="2772" priority="465">
      <formula>"&gt;=0,5*$E$17"</formula>
    </cfRule>
  </conditionalFormatting>
  <conditionalFormatting sqref="AD164:BM176 AD150:BM162 AD136:BM148 AD122:BM134 AD107:BM120">
    <cfRule type="expression" dxfId="2771" priority="466" stopIfTrue="1">
      <formula>MOD(AD107,2)&lt;&gt;0</formula>
    </cfRule>
  </conditionalFormatting>
  <conditionalFormatting sqref="AD107:AF176">
    <cfRule type="expression" dxfId="2770" priority="463">
      <formula>AND(NOT(ISBLANK($M107)),ISBLANK($AE107),ISBLANK($AF107),ISBLANK($AG107))</formula>
    </cfRule>
  </conditionalFormatting>
  <conditionalFormatting sqref="AG107:AI176">
    <cfRule type="expression" dxfId="2769" priority="462">
      <formula>AND(NOT(ISBLANK($N107)),ISBLANK($AH107),ISBLANK($AI107),ISBLANK($AJ107))</formula>
    </cfRule>
  </conditionalFormatting>
  <conditionalFormatting sqref="AJ107:AL176">
    <cfRule type="expression" dxfId="2768" priority="461">
      <formula>AND(NOT(ISBLANK($O107)),ISBLANK($AK107),ISBLANK($AL107),ISBLANK($AM107))</formula>
    </cfRule>
  </conditionalFormatting>
  <conditionalFormatting sqref="AM107:AO176">
    <cfRule type="expression" dxfId="2767" priority="460">
      <formula>AND(NOT(ISBLANK($P107)),ISBLANK($AN107),ISBLANK($AO107),ISBLANK($AP107))</formula>
    </cfRule>
  </conditionalFormatting>
  <conditionalFormatting sqref="AP107:AR176">
    <cfRule type="expression" dxfId="2766" priority="459">
      <formula>AND(NOT(ISBLANK($Q107)),ISBLANK($AQ107),ISBLANK($AR107),ISBLANK($AS107))</formula>
    </cfRule>
  </conditionalFormatting>
  <conditionalFormatting sqref="AS107:AU176">
    <cfRule type="expression" dxfId="2765" priority="458">
      <formula>AND(NOT(ISBLANK($R107)),ISBLANK($AT107),ISBLANK($AU107),ISBLANK($AV107))</formula>
    </cfRule>
  </conditionalFormatting>
  <conditionalFormatting sqref="AV107:AX176">
    <cfRule type="expression" dxfId="2764" priority="457">
      <formula>AND(NOT(ISBLANK($S107)),ISBLANK($AW107),ISBLANK($AX107),ISBLANK($AY107))</formula>
    </cfRule>
  </conditionalFormatting>
  <conditionalFormatting sqref="AY107:BA176">
    <cfRule type="expression" dxfId="2763" priority="456">
      <formula>AND(NOT(ISBLANK($T107)),ISBLANK($AZ107),ISBLANK($BA107),ISBLANK($BB107))</formula>
    </cfRule>
  </conditionalFormatting>
  <conditionalFormatting sqref="W107:W176">
    <cfRule type="expression" dxfId="2762" priority="455">
      <formula>AND(NOT(ISBLANK($X107)),ISBLANK($U107),ISBLANK($V107),ISBLANK($W107))</formula>
    </cfRule>
  </conditionalFormatting>
  <conditionalFormatting sqref="AC77 AC79:AC81 AC104:AC106 AC102">
    <cfRule type="expression" dxfId="2761" priority="452">
      <formula>"&lt;=0.5*$E$17"</formula>
    </cfRule>
    <cfRule type="expression" dxfId="2760" priority="453">
      <formula>"&gt;=0,5*$E$17"</formula>
    </cfRule>
  </conditionalFormatting>
  <conditionalFormatting sqref="AD77:BM77 AD79:BM81 AD104:BM106 AD102:BM102">
    <cfRule type="expression" dxfId="2759" priority="454" stopIfTrue="1">
      <formula>MOD(AD77,2)&lt;&gt;0</formula>
    </cfRule>
  </conditionalFormatting>
  <conditionalFormatting sqref="AC103">
    <cfRule type="expression" dxfId="2758" priority="446">
      <formula>"&lt;=0.5*$E$17"</formula>
    </cfRule>
    <cfRule type="expression" dxfId="2757" priority="447">
      <formula>"&gt;=0,5*$E$17"</formula>
    </cfRule>
  </conditionalFormatting>
  <conditionalFormatting sqref="AD103:BM103">
    <cfRule type="expression" dxfId="2756" priority="448" stopIfTrue="1">
      <formula>MOD(AD103,2)&lt;&gt;0</formula>
    </cfRule>
  </conditionalFormatting>
  <conditionalFormatting sqref="U103">
    <cfRule type="expression" dxfId="2755" priority="449" stopIfTrue="1">
      <formula>AND(INDEX($M103:$T103,1,$V103)=0, $V103&gt;0)</formula>
    </cfRule>
  </conditionalFormatting>
  <conditionalFormatting sqref="V103">
    <cfRule type="expression" dxfId="2754" priority="450" stopIfTrue="1">
      <formula>AND(INDEX($M103:$T103,1,$W103)=0, $W103&gt;0)</formula>
    </cfRule>
  </conditionalFormatting>
  <conditionalFormatting sqref="W103">
    <cfRule type="expression" dxfId="2753" priority="451" stopIfTrue="1">
      <formula>AND(INDEX($M103:$T103,1,$X103)=0, $X103&gt;0)</formula>
    </cfRule>
  </conditionalFormatting>
  <conditionalFormatting sqref="AD103:AF103">
    <cfRule type="expression" dxfId="2752" priority="445">
      <formula>AND(NOT(ISBLANK($M103)),ISBLANK($AE103),ISBLANK($AF103),ISBLANK($AG103))</formula>
    </cfRule>
  </conditionalFormatting>
  <conditionalFormatting sqref="AG103:AI103">
    <cfRule type="expression" dxfId="2751" priority="444">
      <formula>AND(NOT(ISBLANK($N103)),ISBLANK($AH103),ISBLANK($AI103),ISBLANK($AJ103))</formula>
    </cfRule>
  </conditionalFormatting>
  <conditionalFormatting sqref="AJ103:AL103">
    <cfRule type="expression" dxfId="2750" priority="443">
      <formula>AND(NOT(ISBLANK($O103)),ISBLANK($AK103),ISBLANK($AL103),ISBLANK($AM103))</formula>
    </cfRule>
  </conditionalFormatting>
  <conditionalFormatting sqref="AM103:AO103">
    <cfRule type="expression" dxfId="2749" priority="442">
      <formula>AND(NOT(ISBLANK($P103)),ISBLANK($AN103),ISBLANK($AO103),ISBLANK($AP103))</formula>
    </cfRule>
  </conditionalFormatting>
  <conditionalFormatting sqref="AP103:AR103">
    <cfRule type="expression" dxfId="2748" priority="441">
      <formula>AND(NOT(ISBLANK($Q103)),ISBLANK($AQ103),ISBLANK($AR103),ISBLANK($AS103))</formula>
    </cfRule>
  </conditionalFormatting>
  <conditionalFormatting sqref="AS103:AU103">
    <cfRule type="expression" dxfId="2747" priority="440">
      <formula>AND(NOT(ISBLANK($R103)),ISBLANK($AT103),ISBLANK($AU103),ISBLANK($AV103))</formula>
    </cfRule>
  </conditionalFormatting>
  <conditionalFormatting sqref="AV103:AX103">
    <cfRule type="expression" dxfId="2746" priority="439">
      <formula>AND(NOT(ISBLANK($S103)),ISBLANK($AW103),ISBLANK($AX103),ISBLANK($AY103))</formula>
    </cfRule>
  </conditionalFormatting>
  <conditionalFormatting sqref="AY103:BA103">
    <cfRule type="expression" dxfId="2745" priority="438">
      <formula>AND(NOT(ISBLANK($T103)),ISBLANK($AZ103),ISBLANK($BA103),ISBLANK($BB103))</formula>
    </cfRule>
  </conditionalFormatting>
  <conditionalFormatting sqref="W103">
    <cfRule type="expression" dxfId="2744" priority="437">
      <formula>AND(NOT(ISBLANK($X103)),ISBLANK($U103),ISBLANK($V103),ISBLANK($W103))</formula>
    </cfRule>
  </conditionalFormatting>
  <conditionalFormatting sqref="AC101">
    <cfRule type="expression" dxfId="2743" priority="431">
      <formula>"&lt;=0.5*$E$17"</formula>
    </cfRule>
    <cfRule type="expression" dxfId="2742" priority="432">
      <formula>"&gt;=0,5*$E$17"</formula>
    </cfRule>
  </conditionalFormatting>
  <conditionalFormatting sqref="AD101:BM101">
    <cfRule type="expression" dxfId="2741" priority="433" stopIfTrue="1">
      <formula>MOD(AD101,2)&lt;&gt;0</formula>
    </cfRule>
  </conditionalFormatting>
  <conditionalFormatting sqref="U101">
    <cfRule type="expression" dxfId="2740" priority="434" stopIfTrue="1">
      <formula>AND(INDEX($M101:$T101,1,$V101)=0, $V101&gt;0)</formula>
    </cfRule>
  </conditionalFormatting>
  <conditionalFormatting sqref="V101">
    <cfRule type="expression" dxfId="2739" priority="435" stopIfTrue="1">
      <formula>AND(INDEX($M101:$T101,1,$W101)=0, $W101&gt;0)</formula>
    </cfRule>
  </conditionalFormatting>
  <conditionalFormatting sqref="W101">
    <cfRule type="expression" dxfId="2738" priority="436" stopIfTrue="1">
      <formula>AND(INDEX($M101:$T101,1,$X101)=0, $X101&gt;0)</formula>
    </cfRule>
  </conditionalFormatting>
  <conditionalFormatting sqref="AD101:AF101">
    <cfRule type="expression" dxfId="2737" priority="430">
      <formula>AND(NOT(ISBLANK($M101)),ISBLANK($AE101),ISBLANK($AF101),ISBLANK($AG101))</formula>
    </cfRule>
  </conditionalFormatting>
  <conditionalFormatting sqref="AG101:AI101">
    <cfRule type="expression" dxfId="2736" priority="429">
      <formula>AND(NOT(ISBLANK($N101)),ISBLANK($AH101),ISBLANK($AI101),ISBLANK($AJ101))</formula>
    </cfRule>
  </conditionalFormatting>
  <conditionalFormatting sqref="AJ101:AL101">
    <cfRule type="expression" dxfId="2735" priority="428">
      <formula>AND(NOT(ISBLANK($O101)),ISBLANK($AK101),ISBLANK($AL101),ISBLANK($AM101))</formula>
    </cfRule>
  </conditionalFormatting>
  <conditionalFormatting sqref="AM101:AO101">
    <cfRule type="expression" dxfId="2734" priority="427">
      <formula>AND(NOT(ISBLANK($P101)),ISBLANK($AN101),ISBLANK($AO101),ISBLANK($AP101))</formula>
    </cfRule>
  </conditionalFormatting>
  <conditionalFormatting sqref="AP101:AR101">
    <cfRule type="expression" dxfId="2733" priority="426">
      <formula>AND(NOT(ISBLANK($Q101)),ISBLANK($AQ101),ISBLANK($AR101),ISBLANK($AS101))</formula>
    </cfRule>
  </conditionalFormatting>
  <conditionalFormatting sqref="AS101:AU101">
    <cfRule type="expression" dxfId="2732" priority="425">
      <formula>AND(NOT(ISBLANK($R101)),ISBLANK($AT101),ISBLANK($AU101),ISBLANK($AV101))</formula>
    </cfRule>
  </conditionalFormatting>
  <conditionalFormatting sqref="AV101:AX101">
    <cfRule type="expression" dxfId="2731" priority="424">
      <formula>AND(NOT(ISBLANK($S101)),ISBLANK($AW101),ISBLANK($AX101),ISBLANK($AY101))</formula>
    </cfRule>
  </conditionalFormatting>
  <conditionalFormatting sqref="AY101:BA101">
    <cfRule type="expression" dxfId="2730" priority="423">
      <formula>AND(NOT(ISBLANK($T101)),ISBLANK($AZ101),ISBLANK($BA101),ISBLANK($BB101))</formula>
    </cfRule>
  </conditionalFormatting>
  <conditionalFormatting sqref="W101">
    <cfRule type="expression" dxfId="2729" priority="422">
      <formula>AND(NOT(ISBLANK($X101)),ISBLANK($U101),ISBLANK($V101),ISBLANK($W101))</formula>
    </cfRule>
  </conditionalFormatting>
  <conditionalFormatting sqref="AC100">
    <cfRule type="expression" dxfId="2728" priority="416">
      <formula>"&lt;=0.5*$E$17"</formula>
    </cfRule>
    <cfRule type="expression" dxfId="2727" priority="417">
      <formula>"&gt;=0,5*$E$17"</formula>
    </cfRule>
  </conditionalFormatting>
  <conditionalFormatting sqref="AD100:BM100">
    <cfRule type="expression" dxfId="2726" priority="418" stopIfTrue="1">
      <formula>MOD(AD100,2)&lt;&gt;0</formula>
    </cfRule>
  </conditionalFormatting>
  <conditionalFormatting sqref="U100">
    <cfRule type="expression" dxfId="2725" priority="419" stopIfTrue="1">
      <formula>AND(INDEX($M100:$T100,1,$V100)=0, $V100&gt;0)</formula>
    </cfRule>
  </conditionalFormatting>
  <conditionalFormatting sqref="V100">
    <cfRule type="expression" dxfId="2724" priority="420" stopIfTrue="1">
      <formula>AND(INDEX($M100:$T100,1,$W100)=0, $W100&gt;0)</formula>
    </cfRule>
  </conditionalFormatting>
  <conditionalFormatting sqref="W100">
    <cfRule type="expression" dxfId="2723" priority="421" stopIfTrue="1">
      <formula>AND(INDEX($M100:$T100,1,$X100)=0, $X100&gt;0)</formula>
    </cfRule>
  </conditionalFormatting>
  <conditionalFormatting sqref="AD100:AF100">
    <cfRule type="expression" dxfId="2722" priority="415">
      <formula>AND(NOT(ISBLANK($M100)),ISBLANK($AE100),ISBLANK($AF100),ISBLANK($AG100))</formula>
    </cfRule>
  </conditionalFormatting>
  <conditionalFormatting sqref="AG100:AI100">
    <cfRule type="expression" dxfId="2721" priority="414">
      <formula>AND(NOT(ISBLANK($N100)),ISBLANK($AH100),ISBLANK($AI100),ISBLANK($AJ100))</formula>
    </cfRule>
  </conditionalFormatting>
  <conditionalFormatting sqref="AJ100:AL100">
    <cfRule type="expression" dxfId="2720" priority="413">
      <formula>AND(NOT(ISBLANK($O100)),ISBLANK($AK100),ISBLANK($AL100),ISBLANK($AM100))</formula>
    </cfRule>
  </conditionalFormatting>
  <conditionalFormatting sqref="AM100:AO100">
    <cfRule type="expression" dxfId="2719" priority="412">
      <formula>AND(NOT(ISBLANK($P100)),ISBLANK($AN100),ISBLANK($AO100),ISBLANK($AP100))</formula>
    </cfRule>
  </conditionalFormatting>
  <conditionalFormatting sqref="AP100:AR100">
    <cfRule type="expression" dxfId="2718" priority="411">
      <formula>AND(NOT(ISBLANK($Q100)),ISBLANK($AQ100),ISBLANK($AR100),ISBLANK($AS100))</formula>
    </cfRule>
  </conditionalFormatting>
  <conditionalFormatting sqref="AS100:AU100">
    <cfRule type="expression" dxfId="2717" priority="410">
      <formula>AND(NOT(ISBLANK($R100)),ISBLANK($AT100),ISBLANK($AU100),ISBLANK($AV100))</formula>
    </cfRule>
  </conditionalFormatting>
  <conditionalFormatting sqref="AV100:AX100">
    <cfRule type="expression" dxfId="2716" priority="409">
      <formula>AND(NOT(ISBLANK($S100)),ISBLANK($AW100),ISBLANK($AX100),ISBLANK($AY100))</formula>
    </cfRule>
  </conditionalFormatting>
  <conditionalFormatting sqref="AY100:BA100">
    <cfRule type="expression" dxfId="2715" priority="408">
      <formula>AND(NOT(ISBLANK($T100)),ISBLANK($AZ100),ISBLANK($BA100),ISBLANK($BB100))</formula>
    </cfRule>
  </conditionalFormatting>
  <conditionalFormatting sqref="W100">
    <cfRule type="expression" dxfId="2714" priority="407">
      <formula>AND(NOT(ISBLANK($X100)),ISBLANK($U100),ISBLANK($V100),ISBLANK($W100))</formula>
    </cfRule>
  </conditionalFormatting>
  <conditionalFormatting sqref="AC99 AC86">
    <cfRule type="expression" dxfId="2713" priority="401">
      <formula>"&lt;=0.5*$E$17"</formula>
    </cfRule>
    <cfRule type="expression" dxfId="2712" priority="402">
      <formula>"&gt;=0,5*$E$17"</formula>
    </cfRule>
  </conditionalFormatting>
  <conditionalFormatting sqref="AD99:BM99 AD86:BM86">
    <cfRule type="expression" dxfId="2711" priority="403" stopIfTrue="1">
      <formula>MOD(AD86,2)&lt;&gt;0</formula>
    </cfRule>
  </conditionalFormatting>
  <conditionalFormatting sqref="U99">
    <cfRule type="expression" dxfId="2710" priority="404" stopIfTrue="1">
      <formula>AND(INDEX($M99:$T99,1,$V99)=0, $V99&gt;0)</formula>
    </cfRule>
  </conditionalFormatting>
  <conditionalFormatting sqref="V99">
    <cfRule type="expression" dxfId="2709" priority="405" stopIfTrue="1">
      <formula>AND(INDEX($M99:$T99,1,$W99)=0, $W99&gt;0)</formula>
    </cfRule>
  </conditionalFormatting>
  <conditionalFormatting sqref="W99">
    <cfRule type="expression" dxfId="2708" priority="406" stopIfTrue="1">
      <formula>AND(INDEX($M99:$T99,1,$X99)=0, $X99&gt;0)</formula>
    </cfRule>
  </conditionalFormatting>
  <conditionalFormatting sqref="AD99:AF99">
    <cfRule type="expression" dxfId="2707" priority="400">
      <formula>AND(NOT(ISBLANK($M99)),ISBLANK($AE99),ISBLANK($AF99),ISBLANK($AG99))</formula>
    </cfRule>
  </conditionalFormatting>
  <conditionalFormatting sqref="AG99:AI99">
    <cfRule type="expression" dxfId="2706" priority="399">
      <formula>AND(NOT(ISBLANK($N99)),ISBLANK($AH99),ISBLANK($AI99),ISBLANK($AJ99))</formula>
    </cfRule>
  </conditionalFormatting>
  <conditionalFormatting sqref="AJ99:AL99">
    <cfRule type="expression" dxfId="2705" priority="398">
      <formula>AND(NOT(ISBLANK($O99)),ISBLANK($AK99),ISBLANK($AL99),ISBLANK($AM99))</formula>
    </cfRule>
  </conditionalFormatting>
  <conditionalFormatting sqref="AM99:AO99">
    <cfRule type="expression" dxfId="2704" priority="397">
      <formula>AND(NOT(ISBLANK($P99)),ISBLANK($AN99),ISBLANK($AO99),ISBLANK($AP99))</formula>
    </cfRule>
  </conditionalFormatting>
  <conditionalFormatting sqref="AP99:AR99">
    <cfRule type="expression" dxfId="2703" priority="396">
      <formula>AND(NOT(ISBLANK($Q99)),ISBLANK($AQ99),ISBLANK($AR99),ISBLANK($AS99))</formula>
    </cfRule>
  </conditionalFormatting>
  <conditionalFormatting sqref="AS99:AU99">
    <cfRule type="expression" dxfId="2702" priority="395">
      <formula>AND(NOT(ISBLANK($R99)),ISBLANK($AT99),ISBLANK($AU99),ISBLANK($AV99))</formula>
    </cfRule>
  </conditionalFormatting>
  <conditionalFormatting sqref="AV99:AX99">
    <cfRule type="expression" dxfId="2701" priority="394">
      <formula>AND(NOT(ISBLANK($S99)),ISBLANK($AW99),ISBLANK($AX99),ISBLANK($AY99))</formula>
    </cfRule>
  </conditionalFormatting>
  <conditionalFormatting sqref="AY99:BA99">
    <cfRule type="expression" dxfId="2700" priority="393">
      <formula>AND(NOT(ISBLANK($T99)),ISBLANK($AZ99),ISBLANK($BA99),ISBLANK($BB99))</formula>
    </cfRule>
  </conditionalFormatting>
  <conditionalFormatting sqref="W99">
    <cfRule type="expression" dxfId="2699" priority="392">
      <formula>AND(NOT(ISBLANK($X99)),ISBLANK($U99),ISBLANK($V99),ISBLANK($W99))</formula>
    </cfRule>
  </conditionalFormatting>
  <conditionalFormatting sqref="AC92">
    <cfRule type="expression" dxfId="2698" priority="386">
      <formula>"&lt;=0.5*$E$17"</formula>
    </cfRule>
    <cfRule type="expression" dxfId="2697" priority="387">
      <formula>"&gt;=0,5*$E$17"</formula>
    </cfRule>
  </conditionalFormatting>
  <conditionalFormatting sqref="AD92:BM92">
    <cfRule type="expression" dxfId="2696" priority="388" stopIfTrue="1">
      <formula>MOD(AD92,2)&lt;&gt;0</formula>
    </cfRule>
  </conditionalFormatting>
  <conditionalFormatting sqref="U92">
    <cfRule type="expression" dxfId="2695" priority="389" stopIfTrue="1">
      <formula>AND(INDEX($M92:$T92,1,$V92)=0, $V92&gt;0)</formula>
    </cfRule>
  </conditionalFormatting>
  <conditionalFormatting sqref="V92">
    <cfRule type="expression" dxfId="2694" priority="390" stopIfTrue="1">
      <formula>AND(INDEX($M92:$T92,1,$W92)=0, $W92&gt;0)</formula>
    </cfRule>
  </conditionalFormatting>
  <conditionalFormatting sqref="W92">
    <cfRule type="expression" dxfId="2693" priority="391" stopIfTrue="1">
      <formula>AND(INDEX($M92:$T92,1,$X92)=0, $X92&gt;0)</formula>
    </cfRule>
  </conditionalFormatting>
  <conditionalFormatting sqref="AD92:AF92">
    <cfRule type="expression" dxfId="2692" priority="385">
      <formula>AND(NOT(ISBLANK($M92)),ISBLANK($AE92),ISBLANK($AF92),ISBLANK($AG92))</formula>
    </cfRule>
  </conditionalFormatting>
  <conditionalFormatting sqref="AG92:AI92">
    <cfRule type="expression" dxfId="2691" priority="384">
      <formula>AND(NOT(ISBLANK($N92)),ISBLANK($AH92),ISBLANK($AI92),ISBLANK($AJ92))</formula>
    </cfRule>
  </conditionalFormatting>
  <conditionalFormatting sqref="AJ92:AL92">
    <cfRule type="expression" dxfId="2690" priority="383">
      <formula>AND(NOT(ISBLANK($O92)),ISBLANK($AK92),ISBLANK($AL92),ISBLANK($AM92))</formula>
    </cfRule>
  </conditionalFormatting>
  <conditionalFormatting sqref="AM92:AO92">
    <cfRule type="expression" dxfId="2689" priority="382">
      <formula>AND(NOT(ISBLANK($P92)),ISBLANK($AN92),ISBLANK($AO92),ISBLANK($AP92))</formula>
    </cfRule>
  </conditionalFormatting>
  <conditionalFormatting sqref="AP92:AR92">
    <cfRule type="expression" dxfId="2688" priority="381">
      <formula>AND(NOT(ISBLANK($Q92)),ISBLANK($AQ92),ISBLANK($AR92),ISBLANK($AS92))</formula>
    </cfRule>
  </conditionalFormatting>
  <conditionalFormatting sqref="AS92:AU92">
    <cfRule type="expression" dxfId="2687" priority="380">
      <formula>AND(NOT(ISBLANK($R92)),ISBLANK($AT92),ISBLANK($AU92),ISBLANK($AV92))</formula>
    </cfRule>
  </conditionalFormatting>
  <conditionalFormatting sqref="AV92:AX92">
    <cfRule type="expression" dxfId="2686" priority="379">
      <formula>AND(NOT(ISBLANK($S92)),ISBLANK($AW92),ISBLANK($AX92),ISBLANK($AY92))</formula>
    </cfRule>
  </conditionalFormatting>
  <conditionalFormatting sqref="AY92:BA92">
    <cfRule type="expression" dxfId="2685" priority="378">
      <formula>AND(NOT(ISBLANK($T92)),ISBLANK($AZ92),ISBLANK($BA92),ISBLANK($BB92))</formula>
    </cfRule>
  </conditionalFormatting>
  <conditionalFormatting sqref="W92">
    <cfRule type="expression" dxfId="2684" priority="377">
      <formula>AND(NOT(ISBLANK($X92)),ISBLANK($U92),ISBLANK($V92),ISBLANK($W92))</formula>
    </cfRule>
  </conditionalFormatting>
  <conditionalFormatting sqref="AC85">
    <cfRule type="expression" dxfId="2683" priority="374">
      <formula>"&lt;=0.5*$E$17"</formula>
    </cfRule>
    <cfRule type="expression" dxfId="2682" priority="375">
      <formula>"&gt;=0,5*$E$17"</formula>
    </cfRule>
  </conditionalFormatting>
  <conditionalFormatting sqref="AD85:BM85">
    <cfRule type="expression" dxfId="2681" priority="376" stopIfTrue="1">
      <formula>MOD(AD85,2)&lt;&gt;0</formula>
    </cfRule>
  </conditionalFormatting>
  <conditionalFormatting sqref="AD85:AF85">
    <cfRule type="expression" dxfId="2680" priority="373">
      <formula>AND(NOT(ISBLANK($M85)),ISBLANK($AE85),ISBLANK($AF85),ISBLANK($AG85))</formula>
    </cfRule>
  </conditionalFormatting>
  <conditionalFormatting sqref="AG85:AI85">
    <cfRule type="expression" dxfId="2679" priority="372">
      <formula>AND(NOT(ISBLANK($N85)),ISBLANK($AH85),ISBLANK($AI85),ISBLANK($AJ85))</formula>
    </cfRule>
  </conditionalFormatting>
  <conditionalFormatting sqref="AJ85:AL85">
    <cfRule type="expression" dxfId="2678" priority="371">
      <formula>AND(NOT(ISBLANK($O85)),ISBLANK($AK85),ISBLANK($AL85),ISBLANK($AM85))</formula>
    </cfRule>
  </conditionalFormatting>
  <conditionalFormatting sqref="AM85:AO85">
    <cfRule type="expression" dxfId="2677" priority="370">
      <formula>AND(NOT(ISBLANK($P85)),ISBLANK($AN85),ISBLANK($AO85),ISBLANK($AP85))</formula>
    </cfRule>
  </conditionalFormatting>
  <conditionalFormatting sqref="AP85:AR85">
    <cfRule type="expression" dxfId="2676" priority="369">
      <formula>AND(NOT(ISBLANK($Q85)),ISBLANK($AQ85),ISBLANK($AR85),ISBLANK($AS85))</formula>
    </cfRule>
  </conditionalFormatting>
  <conditionalFormatting sqref="AS85:AU85">
    <cfRule type="expression" dxfId="2675" priority="368">
      <formula>AND(NOT(ISBLANK($R85)),ISBLANK($AT85),ISBLANK($AU85),ISBLANK($AV85))</formula>
    </cfRule>
  </conditionalFormatting>
  <conditionalFormatting sqref="AV85:AX85">
    <cfRule type="expression" dxfId="2674" priority="367">
      <formula>AND(NOT(ISBLANK($S85)),ISBLANK($AW85),ISBLANK($AX85),ISBLANK($AY85))</formula>
    </cfRule>
  </conditionalFormatting>
  <conditionalFormatting sqref="AY85:BA85">
    <cfRule type="expression" dxfId="2673" priority="366">
      <formula>AND(NOT(ISBLANK($T85)),ISBLANK($AZ85),ISBLANK($BA85),ISBLANK($BB85))</formula>
    </cfRule>
  </conditionalFormatting>
  <conditionalFormatting sqref="AC82">
    <cfRule type="expression" dxfId="2672" priority="360">
      <formula>"&lt;=0.5*$E$17"</formula>
    </cfRule>
    <cfRule type="expression" dxfId="2671" priority="361">
      <formula>"&gt;=0,5*$E$17"</formula>
    </cfRule>
  </conditionalFormatting>
  <conditionalFormatting sqref="AD82:BM82">
    <cfRule type="expression" dxfId="2670" priority="362" stopIfTrue="1">
      <formula>MOD(AD82,2)&lt;&gt;0</formula>
    </cfRule>
  </conditionalFormatting>
  <conditionalFormatting sqref="U82">
    <cfRule type="expression" dxfId="2669" priority="363" stopIfTrue="1">
      <formula>AND(INDEX($M82:$T82,1,$V82)=0, $V82&gt;0)</formula>
    </cfRule>
  </conditionalFormatting>
  <conditionalFormatting sqref="V82">
    <cfRule type="expression" dxfId="2668" priority="364" stopIfTrue="1">
      <formula>AND(INDEX($M82:$T82,1,$W82)=0, $W82&gt;0)</formula>
    </cfRule>
  </conditionalFormatting>
  <conditionalFormatting sqref="W82">
    <cfRule type="expression" dxfId="2667" priority="365" stopIfTrue="1">
      <formula>AND(INDEX($M82:$T82,1,$X82)=0, $X82&gt;0)</formula>
    </cfRule>
  </conditionalFormatting>
  <conditionalFormatting sqref="AD82:AF82">
    <cfRule type="expression" dxfId="2666" priority="359">
      <formula>AND(NOT(ISBLANK($M82)),ISBLANK($AE82),ISBLANK($AF82),ISBLANK($AG82))</formula>
    </cfRule>
  </conditionalFormatting>
  <conditionalFormatting sqref="AG82:AI82">
    <cfRule type="expression" dxfId="2665" priority="358">
      <formula>AND(NOT(ISBLANK($N82)),ISBLANK($AH82),ISBLANK($AI82),ISBLANK($AJ82))</formula>
    </cfRule>
  </conditionalFormatting>
  <conditionalFormatting sqref="AJ82:AL82">
    <cfRule type="expression" dxfId="2664" priority="357">
      <formula>AND(NOT(ISBLANK($O82)),ISBLANK($AK82),ISBLANK($AL82),ISBLANK($AM82))</formula>
    </cfRule>
  </conditionalFormatting>
  <conditionalFormatting sqref="AM82:AO82">
    <cfRule type="expression" dxfId="2663" priority="356">
      <formula>AND(NOT(ISBLANK($P82)),ISBLANK($AN82),ISBLANK($AO82),ISBLANK($AP82))</formula>
    </cfRule>
  </conditionalFormatting>
  <conditionalFormatting sqref="AP82:AR82">
    <cfRule type="expression" dxfId="2662" priority="355">
      <formula>AND(NOT(ISBLANK($Q82)),ISBLANK($AQ82),ISBLANK($AR82),ISBLANK($AS82))</formula>
    </cfRule>
  </conditionalFormatting>
  <conditionalFormatting sqref="AS82:AU82">
    <cfRule type="expression" dxfId="2661" priority="354">
      <formula>AND(NOT(ISBLANK($R82)),ISBLANK($AT82),ISBLANK($AU82),ISBLANK($AV82))</formula>
    </cfRule>
  </conditionalFormatting>
  <conditionalFormatting sqref="AV82:AX82">
    <cfRule type="expression" dxfId="2660" priority="353">
      <formula>AND(NOT(ISBLANK($S82)),ISBLANK($AW82),ISBLANK($AX82),ISBLANK($AY82))</formula>
    </cfRule>
  </conditionalFormatting>
  <conditionalFormatting sqref="AY82:BA82">
    <cfRule type="expression" dxfId="2659" priority="352">
      <formula>AND(NOT(ISBLANK($T82)),ISBLANK($AZ82),ISBLANK($BA82),ISBLANK($BB82))</formula>
    </cfRule>
  </conditionalFormatting>
  <conditionalFormatting sqref="W82">
    <cfRule type="expression" dxfId="2658" priority="351">
      <formula>AND(NOT(ISBLANK($X82)),ISBLANK($U82),ISBLANK($V82),ISBLANK($W82))</formula>
    </cfRule>
  </conditionalFormatting>
  <conditionalFormatting sqref="J4:J9">
    <cfRule type="cellIs" dxfId="2657" priority="350" operator="equal">
      <formula>3</formula>
    </cfRule>
  </conditionalFormatting>
  <conditionalFormatting sqref="AC97:AC98">
    <cfRule type="expression" dxfId="2656" priority="344">
      <formula>"&lt;=0.5*$E$17"</formula>
    </cfRule>
    <cfRule type="expression" dxfId="2655" priority="345">
      <formula>"&gt;=0,5*$E$17"</formula>
    </cfRule>
  </conditionalFormatting>
  <conditionalFormatting sqref="AD97:BM98">
    <cfRule type="expression" dxfId="2654" priority="346" stopIfTrue="1">
      <formula>MOD(AD97,2)&lt;&gt;0</formula>
    </cfRule>
  </conditionalFormatting>
  <conditionalFormatting sqref="U97:U98">
    <cfRule type="expression" dxfId="2653" priority="347" stopIfTrue="1">
      <formula>AND(INDEX($M97:$T97,1,$V97)=0, $V97&gt;0)</formula>
    </cfRule>
  </conditionalFormatting>
  <conditionalFormatting sqref="V97:V98">
    <cfRule type="expression" dxfId="2652" priority="348" stopIfTrue="1">
      <formula>AND(INDEX($M97:$T97,1,$W97)=0, $W97&gt;0)</formula>
    </cfRule>
  </conditionalFormatting>
  <conditionalFormatting sqref="W97:W98">
    <cfRule type="expression" dxfId="2651" priority="349" stopIfTrue="1">
      <formula>AND(INDEX($M97:$T97,1,$X97)=0, $X97&gt;0)</formula>
    </cfRule>
  </conditionalFormatting>
  <conditionalFormatting sqref="AD97:AF98">
    <cfRule type="expression" dxfId="2650" priority="343">
      <formula>AND(NOT(ISBLANK($M97)),ISBLANK($AE97),ISBLANK($AF97),ISBLANK($AG97))</formula>
    </cfRule>
  </conditionalFormatting>
  <conditionalFormatting sqref="AG97:AI98">
    <cfRule type="expression" dxfId="2649" priority="342">
      <formula>AND(NOT(ISBLANK($N97)),ISBLANK($AH97),ISBLANK($AI97),ISBLANK($AJ97))</formula>
    </cfRule>
  </conditionalFormatting>
  <conditionalFormatting sqref="AJ97:AL98">
    <cfRule type="expression" dxfId="2648" priority="341">
      <formula>AND(NOT(ISBLANK($O97)),ISBLANK($AK97),ISBLANK($AL97),ISBLANK($AM97))</formula>
    </cfRule>
  </conditionalFormatting>
  <conditionalFormatting sqref="AM97:AO98">
    <cfRule type="expression" dxfId="2647" priority="340">
      <formula>AND(NOT(ISBLANK($P97)),ISBLANK($AN97),ISBLANK($AO97),ISBLANK($AP97))</formula>
    </cfRule>
  </conditionalFormatting>
  <conditionalFormatting sqref="AP97:AR98">
    <cfRule type="expression" dxfId="2646" priority="339">
      <formula>AND(NOT(ISBLANK($Q97)),ISBLANK($AQ97),ISBLANK($AR97),ISBLANK($AS97))</formula>
    </cfRule>
  </conditionalFormatting>
  <conditionalFormatting sqref="AS97:AU98">
    <cfRule type="expression" dxfId="2645" priority="338">
      <formula>AND(NOT(ISBLANK($R97)),ISBLANK($AT97),ISBLANK($AU97),ISBLANK($AV97))</formula>
    </cfRule>
  </conditionalFormatting>
  <conditionalFormatting sqref="AV97:AX98">
    <cfRule type="expression" dxfId="2644" priority="337">
      <formula>AND(NOT(ISBLANK($S97)),ISBLANK($AW97),ISBLANK($AX97),ISBLANK($AY97))</formula>
    </cfRule>
  </conditionalFormatting>
  <conditionalFormatting sqref="AY97:BA98">
    <cfRule type="expression" dxfId="2643" priority="336">
      <formula>AND(NOT(ISBLANK($T97)),ISBLANK($AZ97),ISBLANK($BA97),ISBLANK($BB97))</formula>
    </cfRule>
  </conditionalFormatting>
  <conditionalFormatting sqref="W97:W98">
    <cfRule type="expression" dxfId="2642" priority="335">
      <formula>AND(NOT(ISBLANK($X97)),ISBLANK($U97),ISBLANK($V97),ISBLANK($W97))</formula>
    </cfRule>
  </conditionalFormatting>
  <conditionalFormatting sqref="AC96">
    <cfRule type="expression" dxfId="2641" priority="329">
      <formula>"&lt;=0.5*$E$17"</formula>
    </cfRule>
    <cfRule type="expression" dxfId="2640" priority="330">
      <formula>"&gt;=0,5*$E$17"</formula>
    </cfRule>
  </conditionalFormatting>
  <conditionalFormatting sqref="AD96:BM96">
    <cfRule type="expression" dxfId="2639" priority="331" stopIfTrue="1">
      <formula>MOD(AD96,2)&lt;&gt;0</formula>
    </cfRule>
  </conditionalFormatting>
  <conditionalFormatting sqref="U96">
    <cfRule type="expression" dxfId="2638" priority="332" stopIfTrue="1">
      <formula>AND(INDEX($M96:$T96,1,$V96)=0, $V96&gt;0)</formula>
    </cfRule>
  </conditionalFormatting>
  <conditionalFormatting sqref="V96">
    <cfRule type="expression" dxfId="2637" priority="333" stopIfTrue="1">
      <formula>AND(INDEX($M96:$T96,1,$W96)=0, $W96&gt;0)</formula>
    </cfRule>
  </conditionalFormatting>
  <conditionalFormatting sqref="W96">
    <cfRule type="expression" dxfId="2636" priority="334" stopIfTrue="1">
      <formula>AND(INDEX($M96:$T96,1,$X96)=0, $X96&gt;0)</formula>
    </cfRule>
  </conditionalFormatting>
  <conditionalFormatting sqref="AD96:AF96">
    <cfRule type="expression" dxfId="2635" priority="328">
      <formula>AND(NOT(ISBLANK($M96)),ISBLANK($AE96),ISBLANK($AF96),ISBLANK($AG96))</formula>
    </cfRule>
  </conditionalFormatting>
  <conditionalFormatting sqref="AG96:AI96">
    <cfRule type="expression" dxfId="2634" priority="327">
      <formula>AND(NOT(ISBLANK($N96)),ISBLANK($AH96),ISBLANK($AI96),ISBLANK($AJ96))</formula>
    </cfRule>
  </conditionalFormatting>
  <conditionalFormatting sqref="AJ96:AL96">
    <cfRule type="expression" dxfId="2633" priority="326">
      <formula>AND(NOT(ISBLANK($O96)),ISBLANK($AK96),ISBLANK($AL96),ISBLANK($AM96))</formula>
    </cfRule>
  </conditionalFormatting>
  <conditionalFormatting sqref="AM96:AO96">
    <cfRule type="expression" dxfId="2632" priority="325">
      <formula>AND(NOT(ISBLANK($P96)),ISBLANK($AN96),ISBLANK($AO96),ISBLANK($AP96))</formula>
    </cfRule>
  </conditionalFormatting>
  <conditionalFormatting sqref="AP96:AR96">
    <cfRule type="expression" dxfId="2631" priority="324">
      <formula>AND(NOT(ISBLANK($Q96)),ISBLANK($AQ96),ISBLANK($AR96),ISBLANK($AS96))</formula>
    </cfRule>
  </conditionalFormatting>
  <conditionalFormatting sqref="AS96:AU96">
    <cfRule type="expression" dxfId="2630" priority="323">
      <formula>AND(NOT(ISBLANK($R96)),ISBLANK($AT96),ISBLANK($AU96),ISBLANK($AV96))</formula>
    </cfRule>
  </conditionalFormatting>
  <conditionalFormatting sqref="AV96:AX96">
    <cfRule type="expression" dxfId="2629" priority="322">
      <formula>AND(NOT(ISBLANK($S96)),ISBLANK($AW96),ISBLANK($AX96),ISBLANK($AY96))</formula>
    </cfRule>
  </conditionalFormatting>
  <conditionalFormatting sqref="AY96:BA96">
    <cfRule type="expression" dxfId="2628" priority="321">
      <formula>AND(NOT(ISBLANK($T96)),ISBLANK($AZ96),ISBLANK($BA96),ISBLANK($BB96))</formula>
    </cfRule>
  </conditionalFormatting>
  <conditionalFormatting sqref="W96">
    <cfRule type="expression" dxfId="2627" priority="320">
      <formula>AND(NOT(ISBLANK($X96)),ISBLANK($U96),ISBLANK($V96),ISBLANK($W96))</formula>
    </cfRule>
  </conditionalFormatting>
  <conditionalFormatting sqref="AC95">
    <cfRule type="expression" dxfId="2626" priority="314">
      <formula>"&lt;=0.5*$E$17"</formula>
    </cfRule>
    <cfRule type="expression" dxfId="2625" priority="315">
      <formula>"&gt;=0,5*$E$17"</formula>
    </cfRule>
  </conditionalFormatting>
  <conditionalFormatting sqref="AD95:BM95">
    <cfRule type="expression" dxfId="2624" priority="316" stopIfTrue="1">
      <formula>MOD(AD95,2)&lt;&gt;0</formula>
    </cfRule>
  </conditionalFormatting>
  <conditionalFormatting sqref="U95">
    <cfRule type="expression" dxfId="2623" priority="317" stopIfTrue="1">
      <formula>AND(INDEX($M95:$T95,1,$V95)=0, $V95&gt;0)</formula>
    </cfRule>
  </conditionalFormatting>
  <conditionalFormatting sqref="V95">
    <cfRule type="expression" dxfId="2622" priority="318" stopIfTrue="1">
      <formula>AND(INDEX($M95:$T95,1,$W95)=0, $W95&gt;0)</formula>
    </cfRule>
  </conditionalFormatting>
  <conditionalFormatting sqref="W95">
    <cfRule type="expression" dxfId="2621" priority="319" stopIfTrue="1">
      <formula>AND(INDEX($M95:$T95,1,$X95)=0, $X95&gt;0)</formula>
    </cfRule>
  </conditionalFormatting>
  <conditionalFormatting sqref="AD95:AF95">
    <cfRule type="expression" dxfId="2620" priority="313">
      <formula>AND(NOT(ISBLANK($M95)),ISBLANK($AE95),ISBLANK($AF95),ISBLANK($AG95))</formula>
    </cfRule>
  </conditionalFormatting>
  <conditionalFormatting sqref="AG95:AI95">
    <cfRule type="expression" dxfId="2619" priority="312">
      <formula>AND(NOT(ISBLANK($N95)),ISBLANK($AH95),ISBLANK($AI95),ISBLANK($AJ95))</formula>
    </cfRule>
  </conditionalFormatting>
  <conditionalFormatting sqref="AJ95:AL95">
    <cfRule type="expression" dxfId="2618" priority="311">
      <formula>AND(NOT(ISBLANK($O95)),ISBLANK($AK95),ISBLANK($AL95),ISBLANK($AM95))</formula>
    </cfRule>
  </conditionalFormatting>
  <conditionalFormatting sqref="AM95:AO95">
    <cfRule type="expression" dxfId="2617" priority="310">
      <formula>AND(NOT(ISBLANK($P95)),ISBLANK($AN95),ISBLANK($AO95),ISBLANK($AP95))</formula>
    </cfRule>
  </conditionalFormatting>
  <conditionalFormatting sqref="AP95:AR95">
    <cfRule type="expression" dxfId="2616" priority="309">
      <formula>AND(NOT(ISBLANK($Q95)),ISBLANK($AQ95),ISBLANK($AR95),ISBLANK($AS95))</formula>
    </cfRule>
  </conditionalFormatting>
  <conditionalFormatting sqref="AS95:AU95">
    <cfRule type="expression" dxfId="2615" priority="308">
      <formula>AND(NOT(ISBLANK($R95)),ISBLANK($AT95),ISBLANK($AU95),ISBLANK($AV95))</formula>
    </cfRule>
  </conditionalFormatting>
  <conditionalFormatting sqref="AV95:AX95">
    <cfRule type="expression" dxfId="2614" priority="307">
      <formula>AND(NOT(ISBLANK($S95)),ISBLANK($AW95),ISBLANK($AX95),ISBLANK($AY95))</formula>
    </cfRule>
  </conditionalFormatting>
  <conditionalFormatting sqref="AY95:BA95">
    <cfRule type="expression" dxfId="2613" priority="306">
      <formula>AND(NOT(ISBLANK($T95)),ISBLANK($AZ95),ISBLANK($BA95),ISBLANK($BB95))</formula>
    </cfRule>
  </conditionalFormatting>
  <conditionalFormatting sqref="W95">
    <cfRule type="expression" dxfId="2612" priority="305">
      <formula>AND(NOT(ISBLANK($X95)),ISBLANK($U95),ISBLANK($V95),ISBLANK($W95))</formula>
    </cfRule>
  </conditionalFormatting>
  <conditionalFormatting sqref="AC93:AC94">
    <cfRule type="expression" dxfId="2611" priority="299">
      <formula>"&lt;=0.5*$E$17"</formula>
    </cfRule>
    <cfRule type="expression" dxfId="2610" priority="300">
      <formula>"&gt;=0,5*$E$17"</formula>
    </cfRule>
  </conditionalFormatting>
  <conditionalFormatting sqref="AD93:BM94">
    <cfRule type="expression" dxfId="2609" priority="301" stopIfTrue="1">
      <formula>MOD(AD93,2)&lt;&gt;0</formula>
    </cfRule>
  </conditionalFormatting>
  <conditionalFormatting sqref="U93:U94">
    <cfRule type="expression" dxfId="2608" priority="302" stopIfTrue="1">
      <formula>AND(INDEX($M93:$T93,1,$V93)=0, $V93&gt;0)</formula>
    </cfRule>
  </conditionalFormatting>
  <conditionalFormatting sqref="V93:V94">
    <cfRule type="expression" dxfId="2607" priority="303" stopIfTrue="1">
      <formula>AND(INDEX($M93:$T93,1,$W93)=0, $W93&gt;0)</formula>
    </cfRule>
  </conditionalFormatting>
  <conditionalFormatting sqref="W93:W94">
    <cfRule type="expression" dxfId="2606" priority="304" stopIfTrue="1">
      <formula>AND(INDEX($M93:$T93,1,$X93)=0, $X93&gt;0)</formula>
    </cfRule>
  </conditionalFormatting>
  <conditionalFormatting sqref="AD93:AF94">
    <cfRule type="expression" dxfId="2605" priority="298">
      <formula>AND(NOT(ISBLANK($M93)),ISBLANK($AE93),ISBLANK($AF93),ISBLANK($AG93))</formula>
    </cfRule>
  </conditionalFormatting>
  <conditionalFormatting sqref="AG93:AI94">
    <cfRule type="expression" dxfId="2604" priority="297">
      <formula>AND(NOT(ISBLANK($N93)),ISBLANK($AH93),ISBLANK($AI93),ISBLANK($AJ93))</formula>
    </cfRule>
  </conditionalFormatting>
  <conditionalFormatting sqref="AJ93:AL94">
    <cfRule type="expression" dxfId="2603" priority="296">
      <formula>AND(NOT(ISBLANK($O93)),ISBLANK($AK93),ISBLANK($AL93),ISBLANK($AM93))</formula>
    </cfRule>
  </conditionalFormatting>
  <conditionalFormatting sqref="AM93:AO94">
    <cfRule type="expression" dxfId="2602" priority="295">
      <formula>AND(NOT(ISBLANK($P93)),ISBLANK($AN93),ISBLANK($AO93),ISBLANK($AP93))</formula>
    </cfRule>
  </conditionalFormatting>
  <conditionalFormatting sqref="AP93:AR94">
    <cfRule type="expression" dxfId="2601" priority="294">
      <formula>AND(NOT(ISBLANK($Q93)),ISBLANK($AQ93),ISBLANK($AR93),ISBLANK($AS93))</formula>
    </cfRule>
  </conditionalFormatting>
  <conditionalFormatting sqref="AS93:AU94">
    <cfRule type="expression" dxfId="2600" priority="293">
      <formula>AND(NOT(ISBLANK($R93)),ISBLANK($AT93),ISBLANK($AU93),ISBLANK($AV93))</formula>
    </cfRule>
  </conditionalFormatting>
  <conditionalFormatting sqref="AV93:AX94">
    <cfRule type="expression" dxfId="2599" priority="292">
      <formula>AND(NOT(ISBLANK($S93)),ISBLANK($AW93),ISBLANK($AX93),ISBLANK($AY93))</formula>
    </cfRule>
  </conditionalFormatting>
  <conditionalFormatting sqref="AY93:BA94">
    <cfRule type="expression" dxfId="2598" priority="291">
      <formula>AND(NOT(ISBLANK($T93)),ISBLANK($AZ93),ISBLANK($BA93),ISBLANK($BB93))</formula>
    </cfRule>
  </conditionalFormatting>
  <conditionalFormatting sqref="W93:W94">
    <cfRule type="expression" dxfId="2597" priority="290">
      <formula>AND(NOT(ISBLANK($X93)),ISBLANK($U93),ISBLANK($V93),ISBLANK($W93))</formula>
    </cfRule>
  </conditionalFormatting>
  <conditionalFormatting sqref="AC91">
    <cfRule type="expression" dxfId="2596" priority="284">
      <formula>"&lt;=0.5*$E$17"</formula>
    </cfRule>
    <cfRule type="expression" dxfId="2595" priority="285">
      <formula>"&gt;=0,5*$E$17"</formula>
    </cfRule>
  </conditionalFormatting>
  <conditionalFormatting sqref="AD91:BM91">
    <cfRule type="expression" dxfId="2594" priority="286" stopIfTrue="1">
      <formula>MOD(AD91,2)&lt;&gt;0</formula>
    </cfRule>
  </conditionalFormatting>
  <conditionalFormatting sqref="U91">
    <cfRule type="expression" dxfId="2593" priority="287" stopIfTrue="1">
      <formula>AND(INDEX($M91:$T91,1,$V91)=0, $V91&gt;0)</formula>
    </cfRule>
  </conditionalFormatting>
  <conditionalFormatting sqref="V91">
    <cfRule type="expression" dxfId="2592" priority="288" stopIfTrue="1">
      <formula>AND(INDEX($M91:$T91,1,$W91)=0, $W91&gt;0)</formula>
    </cfRule>
  </conditionalFormatting>
  <conditionalFormatting sqref="W91">
    <cfRule type="expression" dxfId="2591" priority="289" stopIfTrue="1">
      <formula>AND(INDEX($M91:$T91,1,$X91)=0, $X91&gt;0)</formula>
    </cfRule>
  </conditionalFormatting>
  <conditionalFormatting sqref="AD91:AF91">
    <cfRule type="expression" dxfId="2590" priority="283">
      <formula>AND(NOT(ISBLANK($M91)),ISBLANK($AE91),ISBLANK($AF91),ISBLANK($AG91))</formula>
    </cfRule>
  </conditionalFormatting>
  <conditionalFormatting sqref="AG91:AI91">
    <cfRule type="expression" dxfId="2589" priority="282">
      <formula>AND(NOT(ISBLANK($N91)),ISBLANK($AH91),ISBLANK($AI91),ISBLANK($AJ91))</formula>
    </cfRule>
  </conditionalFormatting>
  <conditionalFormatting sqref="AJ91:AL91">
    <cfRule type="expression" dxfId="2588" priority="281">
      <formula>AND(NOT(ISBLANK($O91)),ISBLANK($AK91),ISBLANK($AL91),ISBLANK($AM91))</formula>
    </cfRule>
  </conditionalFormatting>
  <conditionalFormatting sqref="AM91:AO91">
    <cfRule type="expression" dxfId="2587" priority="280">
      <formula>AND(NOT(ISBLANK($P91)),ISBLANK($AN91),ISBLANK($AO91),ISBLANK($AP91))</formula>
    </cfRule>
  </conditionalFormatting>
  <conditionalFormatting sqref="AP91:AR91">
    <cfRule type="expression" dxfId="2586" priority="279">
      <formula>AND(NOT(ISBLANK($Q91)),ISBLANK($AQ91),ISBLANK($AR91),ISBLANK($AS91))</formula>
    </cfRule>
  </conditionalFormatting>
  <conditionalFormatting sqref="AS91:AU91">
    <cfRule type="expression" dxfId="2585" priority="278">
      <formula>AND(NOT(ISBLANK($R91)),ISBLANK($AT91),ISBLANK($AU91),ISBLANK($AV91))</formula>
    </cfRule>
  </conditionalFormatting>
  <conditionalFormatting sqref="AV91:AX91">
    <cfRule type="expression" dxfId="2584" priority="277">
      <formula>AND(NOT(ISBLANK($S91)),ISBLANK($AW91),ISBLANK($AX91),ISBLANK($AY91))</formula>
    </cfRule>
  </conditionalFormatting>
  <conditionalFormatting sqref="AY91:BA91">
    <cfRule type="expression" dxfId="2583" priority="276">
      <formula>AND(NOT(ISBLANK($T91)),ISBLANK($AZ91),ISBLANK($BA91),ISBLANK($BB91))</formula>
    </cfRule>
  </conditionalFormatting>
  <conditionalFormatting sqref="W91">
    <cfRule type="expression" dxfId="2582" priority="275">
      <formula>AND(NOT(ISBLANK($X91)),ISBLANK($U91),ISBLANK($V91),ISBLANK($W91))</formula>
    </cfRule>
  </conditionalFormatting>
  <conditionalFormatting sqref="AC90">
    <cfRule type="expression" dxfId="2581" priority="272">
      <formula>"&lt;=0.5*$E$17"</formula>
    </cfRule>
    <cfRule type="expression" dxfId="2580" priority="273">
      <formula>"&gt;=0,5*$E$17"</formula>
    </cfRule>
  </conditionalFormatting>
  <conditionalFormatting sqref="AD90:BM90">
    <cfRule type="expression" dxfId="2579" priority="274" stopIfTrue="1">
      <formula>MOD(AD90,2)&lt;&gt;0</formula>
    </cfRule>
  </conditionalFormatting>
  <conditionalFormatting sqref="AC89">
    <cfRule type="expression" dxfId="2578" priority="266">
      <formula>"&lt;=0.5*$E$17"</formula>
    </cfRule>
    <cfRule type="expression" dxfId="2577" priority="267">
      <formula>"&gt;=0,5*$E$17"</formula>
    </cfRule>
  </conditionalFormatting>
  <conditionalFormatting sqref="AD89:BM89">
    <cfRule type="expression" dxfId="2576" priority="268" stopIfTrue="1">
      <formula>MOD(AD89,2)&lt;&gt;0</formula>
    </cfRule>
  </conditionalFormatting>
  <conditionalFormatting sqref="U89">
    <cfRule type="expression" dxfId="2575" priority="269" stopIfTrue="1">
      <formula>AND(INDEX($M89:$T89,1,$V89)=0, $V89&gt;0)</formula>
    </cfRule>
  </conditionalFormatting>
  <conditionalFormatting sqref="V89">
    <cfRule type="expression" dxfId="2574" priority="270" stopIfTrue="1">
      <formula>AND(INDEX($M89:$T89,1,$W89)=0, $W89&gt;0)</formula>
    </cfRule>
  </conditionalFormatting>
  <conditionalFormatting sqref="W89">
    <cfRule type="expression" dxfId="2573" priority="271" stopIfTrue="1">
      <formula>AND(INDEX($M89:$T89,1,$X89)=0, $X89&gt;0)</formula>
    </cfRule>
  </conditionalFormatting>
  <conditionalFormatting sqref="AD89:AF89">
    <cfRule type="expression" dxfId="2572" priority="265">
      <formula>AND(NOT(ISBLANK($M89)),ISBLANK($AE89),ISBLANK($AF89),ISBLANK($AG89))</formula>
    </cfRule>
  </conditionalFormatting>
  <conditionalFormatting sqref="AG89:AI89">
    <cfRule type="expression" dxfId="2571" priority="264">
      <formula>AND(NOT(ISBLANK($N89)),ISBLANK($AH89),ISBLANK($AI89),ISBLANK($AJ89))</formula>
    </cfRule>
  </conditionalFormatting>
  <conditionalFormatting sqref="AJ89:AL89">
    <cfRule type="expression" dxfId="2570" priority="263">
      <formula>AND(NOT(ISBLANK($O89)),ISBLANK($AK89),ISBLANK($AL89),ISBLANK($AM89))</formula>
    </cfRule>
  </conditionalFormatting>
  <conditionalFormatting sqref="AM89:AO89">
    <cfRule type="expression" dxfId="2569" priority="262">
      <formula>AND(NOT(ISBLANK($P89)),ISBLANK($AN89),ISBLANK($AO89),ISBLANK($AP89))</formula>
    </cfRule>
  </conditionalFormatting>
  <conditionalFormatting sqref="AP89:AR89">
    <cfRule type="expression" dxfId="2568" priority="261">
      <formula>AND(NOT(ISBLANK($Q89)),ISBLANK($AQ89),ISBLANK($AR89),ISBLANK($AS89))</formula>
    </cfRule>
  </conditionalFormatting>
  <conditionalFormatting sqref="AS89:AU89">
    <cfRule type="expression" dxfId="2567" priority="260">
      <formula>AND(NOT(ISBLANK($R89)),ISBLANK($AT89),ISBLANK($AU89),ISBLANK($AV89))</formula>
    </cfRule>
  </conditionalFormatting>
  <conditionalFormatting sqref="AV89:AX89">
    <cfRule type="expression" dxfId="2566" priority="259">
      <formula>AND(NOT(ISBLANK($S89)),ISBLANK($AW89),ISBLANK($AX89),ISBLANK($AY89))</formula>
    </cfRule>
  </conditionalFormatting>
  <conditionalFormatting sqref="AY89:BA89">
    <cfRule type="expression" dxfId="2565" priority="258">
      <formula>AND(NOT(ISBLANK($T89)),ISBLANK($AZ89),ISBLANK($BA89),ISBLANK($BB89))</formula>
    </cfRule>
  </conditionalFormatting>
  <conditionalFormatting sqref="W89">
    <cfRule type="expression" dxfId="2564" priority="257">
      <formula>AND(NOT(ISBLANK($X89)),ISBLANK($U89),ISBLANK($V89),ISBLANK($W89))</formula>
    </cfRule>
  </conditionalFormatting>
  <conditionalFormatting sqref="AC88">
    <cfRule type="expression" dxfId="2563" priority="251">
      <formula>"&lt;=0.5*$E$17"</formula>
    </cfRule>
    <cfRule type="expression" dxfId="2562" priority="252">
      <formula>"&gt;=0,5*$E$17"</formula>
    </cfRule>
  </conditionalFormatting>
  <conditionalFormatting sqref="AD88:BM88">
    <cfRule type="expression" dxfId="2561" priority="253" stopIfTrue="1">
      <formula>MOD(AD88,2)&lt;&gt;0</formula>
    </cfRule>
  </conditionalFormatting>
  <conditionalFormatting sqref="U88">
    <cfRule type="expression" dxfId="2560" priority="254" stopIfTrue="1">
      <formula>AND(INDEX($M88:$T88,1,$V88)=0, $V88&gt;0)</formula>
    </cfRule>
  </conditionalFormatting>
  <conditionalFormatting sqref="V88">
    <cfRule type="expression" dxfId="2559" priority="255" stopIfTrue="1">
      <formula>AND(INDEX($M88:$T88,1,$W88)=0, $W88&gt;0)</formula>
    </cfRule>
  </conditionalFormatting>
  <conditionalFormatting sqref="W88">
    <cfRule type="expression" dxfId="2558" priority="256" stopIfTrue="1">
      <formula>AND(INDEX($M88:$T88,1,$X88)=0, $X88&gt;0)</formula>
    </cfRule>
  </conditionalFormatting>
  <conditionalFormatting sqref="AD88:AF88">
    <cfRule type="expression" dxfId="2557" priority="250">
      <formula>AND(NOT(ISBLANK($M88)),ISBLANK($AE88),ISBLANK($AF88),ISBLANK($AG88))</formula>
    </cfRule>
  </conditionalFormatting>
  <conditionalFormatting sqref="AG88:AI88">
    <cfRule type="expression" dxfId="2556" priority="249">
      <formula>AND(NOT(ISBLANK($N88)),ISBLANK($AH88),ISBLANK($AI88),ISBLANK($AJ88))</formula>
    </cfRule>
  </conditionalFormatting>
  <conditionalFormatting sqref="AJ88:AL88">
    <cfRule type="expression" dxfId="2555" priority="248">
      <formula>AND(NOT(ISBLANK($O88)),ISBLANK($AK88),ISBLANK($AL88),ISBLANK($AM88))</formula>
    </cfRule>
  </conditionalFormatting>
  <conditionalFormatting sqref="AM88:AO88">
    <cfRule type="expression" dxfId="2554" priority="247">
      <formula>AND(NOT(ISBLANK($P88)),ISBLANK($AN88),ISBLANK($AO88),ISBLANK($AP88))</formula>
    </cfRule>
  </conditionalFormatting>
  <conditionalFormatting sqref="AP88:AR88">
    <cfRule type="expression" dxfId="2553" priority="246">
      <formula>AND(NOT(ISBLANK($Q88)),ISBLANK($AQ88),ISBLANK($AR88),ISBLANK($AS88))</formula>
    </cfRule>
  </conditionalFormatting>
  <conditionalFormatting sqref="AS88:AU88">
    <cfRule type="expression" dxfId="2552" priority="245">
      <formula>AND(NOT(ISBLANK($R88)),ISBLANK($AT88),ISBLANK($AU88),ISBLANK($AV88))</formula>
    </cfRule>
  </conditionalFormatting>
  <conditionalFormatting sqref="AV88:AX88">
    <cfRule type="expression" dxfId="2551" priority="244">
      <formula>AND(NOT(ISBLANK($S88)),ISBLANK($AW88),ISBLANK($AX88),ISBLANK($AY88))</formula>
    </cfRule>
  </conditionalFormatting>
  <conditionalFormatting sqref="AY88:BA88">
    <cfRule type="expression" dxfId="2550" priority="243">
      <formula>AND(NOT(ISBLANK($T88)),ISBLANK($AZ88),ISBLANK($BA88),ISBLANK($BB88))</formula>
    </cfRule>
  </conditionalFormatting>
  <conditionalFormatting sqref="W88">
    <cfRule type="expression" dxfId="2549" priority="242">
      <formula>AND(NOT(ISBLANK($X88)),ISBLANK($U88),ISBLANK($V88),ISBLANK($W88))</formula>
    </cfRule>
  </conditionalFormatting>
  <conditionalFormatting sqref="AC87">
    <cfRule type="expression" dxfId="2548" priority="236">
      <formula>"&lt;=0.5*$E$17"</formula>
    </cfRule>
    <cfRule type="expression" dxfId="2547" priority="237">
      <formula>"&gt;=0,5*$E$17"</formula>
    </cfRule>
  </conditionalFormatting>
  <conditionalFormatting sqref="AD87:BM87">
    <cfRule type="expression" dxfId="2546" priority="238" stopIfTrue="1">
      <formula>MOD(AD87,2)&lt;&gt;0</formula>
    </cfRule>
  </conditionalFormatting>
  <conditionalFormatting sqref="U87">
    <cfRule type="expression" dxfId="2545" priority="239" stopIfTrue="1">
      <formula>AND(INDEX($M87:$T87,1,$V87)=0, $V87&gt;0)</formula>
    </cfRule>
  </conditionalFormatting>
  <conditionalFormatting sqref="V87">
    <cfRule type="expression" dxfId="2544" priority="240" stopIfTrue="1">
      <formula>AND(INDEX($M87:$T87,1,$W87)=0, $W87&gt;0)</formula>
    </cfRule>
  </conditionalFormatting>
  <conditionalFormatting sqref="W87">
    <cfRule type="expression" dxfId="2543" priority="241" stopIfTrue="1">
      <formula>AND(INDEX($M87:$T87,1,$X87)=0, $X87&gt;0)</formula>
    </cfRule>
  </conditionalFormatting>
  <conditionalFormatting sqref="AD87:AF87">
    <cfRule type="expression" dxfId="2542" priority="235">
      <formula>AND(NOT(ISBLANK($M87)),ISBLANK($AE87),ISBLANK($AF87),ISBLANK($AG87))</formula>
    </cfRule>
  </conditionalFormatting>
  <conditionalFormatting sqref="AG87:AI87">
    <cfRule type="expression" dxfId="2541" priority="234">
      <formula>AND(NOT(ISBLANK($N87)),ISBLANK($AH87),ISBLANK($AI87),ISBLANK($AJ87))</formula>
    </cfRule>
  </conditionalFormatting>
  <conditionalFormatting sqref="AJ87:AL87">
    <cfRule type="expression" dxfId="2540" priority="233">
      <formula>AND(NOT(ISBLANK($O87)),ISBLANK($AK87),ISBLANK($AL87),ISBLANK($AM87))</formula>
    </cfRule>
  </conditionalFormatting>
  <conditionalFormatting sqref="AM87:AO87">
    <cfRule type="expression" dxfId="2539" priority="232">
      <formula>AND(NOT(ISBLANK($P87)),ISBLANK($AN87),ISBLANK($AO87),ISBLANK($AP87))</formula>
    </cfRule>
  </conditionalFormatting>
  <conditionalFormatting sqref="AP87:AR87">
    <cfRule type="expression" dxfId="2538" priority="231">
      <formula>AND(NOT(ISBLANK($Q87)),ISBLANK($AQ87),ISBLANK($AR87),ISBLANK($AS87))</formula>
    </cfRule>
  </conditionalFormatting>
  <conditionalFormatting sqref="AS87:AU87">
    <cfRule type="expression" dxfId="2537" priority="230">
      <formula>AND(NOT(ISBLANK($R87)),ISBLANK($AT87),ISBLANK($AU87),ISBLANK($AV87))</formula>
    </cfRule>
  </conditionalFormatting>
  <conditionalFormatting sqref="AV87:AX87">
    <cfRule type="expression" dxfId="2536" priority="229">
      <formula>AND(NOT(ISBLANK($S87)),ISBLANK($AW87),ISBLANK($AX87),ISBLANK($AY87))</formula>
    </cfRule>
  </conditionalFormatting>
  <conditionalFormatting sqref="AY87:BA87">
    <cfRule type="expression" dxfId="2535" priority="228">
      <formula>AND(NOT(ISBLANK($T87)),ISBLANK($AZ87),ISBLANK($BA87),ISBLANK($BB87))</formula>
    </cfRule>
  </conditionalFormatting>
  <conditionalFormatting sqref="W87">
    <cfRule type="expression" dxfId="2534" priority="227">
      <formula>AND(NOT(ISBLANK($X87)),ISBLANK($U87),ISBLANK($V87),ISBLANK($W87))</formula>
    </cfRule>
  </conditionalFormatting>
  <conditionalFormatting sqref="AC84">
    <cfRule type="expression" dxfId="2533" priority="224">
      <formula>"&lt;=0.5*$E$17"</formula>
    </cfRule>
    <cfRule type="expression" dxfId="2532" priority="225">
      <formula>"&gt;=0,5*$E$17"</formula>
    </cfRule>
  </conditionalFormatting>
  <conditionalFormatting sqref="AD84:BM84">
    <cfRule type="expression" dxfId="2531" priority="226" stopIfTrue="1">
      <formula>MOD(AD84,2)&lt;&gt;0</formula>
    </cfRule>
  </conditionalFormatting>
  <conditionalFormatting sqref="AD84:AF84">
    <cfRule type="expression" dxfId="2530" priority="223">
      <formula>AND(NOT(ISBLANK($M84)),ISBLANK($AE84),ISBLANK($AF84),ISBLANK($AG84))</formula>
    </cfRule>
  </conditionalFormatting>
  <conditionalFormatting sqref="AG84:AI84">
    <cfRule type="expression" dxfId="2529" priority="222">
      <formula>AND(NOT(ISBLANK($N84)),ISBLANK($AH84),ISBLANK($AI84),ISBLANK($AJ84))</formula>
    </cfRule>
  </conditionalFormatting>
  <conditionalFormatting sqref="AJ84:AL84">
    <cfRule type="expression" dxfId="2528" priority="221">
      <formula>AND(NOT(ISBLANK($O84)),ISBLANK($AK84),ISBLANK($AL84),ISBLANK($AM84))</formula>
    </cfRule>
  </conditionalFormatting>
  <conditionalFormatting sqref="AM84:AO84">
    <cfRule type="expression" dxfId="2527" priority="220">
      <formula>AND(NOT(ISBLANK($P84)),ISBLANK($AN84),ISBLANK($AO84),ISBLANK($AP84))</formula>
    </cfRule>
  </conditionalFormatting>
  <conditionalFormatting sqref="AP84:AR84">
    <cfRule type="expression" dxfId="2526" priority="219">
      <formula>AND(NOT(ISBLANK($Q84)),ISBLANK($AQ84),ISBLANK($AR84),ISBLANK($AS84))</formula>
    </cfRule>
  </conditionalFormatting>
  <conditionalFormatting sqref="AS84:AU84">
    <cfRule type="expression" dxfId="2525" priority="218">
      <formula>AND(NOT(ISBLANK($R84)),ISBLANK($AT84),ISBLANK($AU84),ISBLANK($AV84))</formula>
    </cfRule>
  </conditionalFormatting>
  <conditionalFormatting sqref="AV84:AX84">
    <cfRule type="expression" dxfId="2524" priority="217">
      <formula>AND(NOT(ISBLANK($S84)),ISBLANK($AW84),ISBLANK($AX84),ISBLANK($AY84))</formula>
    </cfRule>
  </conditionalFormatting>
  <conditionalFormatting sqref="AY84:BA84">
    <cfRule type="expression" dxfId="2523" priority="216">
      <formula>AND(NOT(ISBLANK($T84)),ISBLANK($AZ84),ISBLANK($BA84),ISBLANK($BB84))</formula>
    </cfRule>
  </conditionalFormatting>
  <conditionalFormatting sqref="AC83">
    <cfRule type="expression" dxfId="2522" priority="213">
      <formula>"&lt;=0.5*$E$17"</formula>
    </cfRule>
    <cfRule type="expression" dxfId="2521" priority="214">
      <formula>"&gt;=0,5*$E$17"</formula>
    </cfRule>
  </conditionalFormatting>
  <conditionalFormatting sqref="AD83:BM83">
    <cfRule type="expression" dxfId="2520" priority="215" stopIfTrue="1">
      <formula>MOD(AD83,2)&lt;&gt;0</formula>
    </cfRule>
  </conditionalFormatting>
  <conditionalFormatting sqref="AD83:AF83">
    <cfRule type="expression" dxfId="2519" priority="212">
      <formula>AND(NOT(ISBLANK($M83)),ISBLANK($AE83),ISBLANK($AF83),ISBLANK($AG83))</formula>
    </cfRule>
  </conditionalFormatting>
  <conditionalFormatting sqref="AG83:AI83">
    <cfRule type="expression" dxfId="2518" priority="211">
      <formula>AND(NOT(ISBLANK($N83)),ISBLANK($AH83),ISBLANK($AI83),ISBLANK($AJ83))</formula>
    </cfRule>
  </conditionalFormatting>
  <conditionalFormatting sqref="AJ83:AL83">
    <cfRule type="expression" dxfId="2517" priority="210">
      <formula>AND(NOT(ISBLANK($O83)),ISBLANK($AK83),ISBLANK($AL83),ISBLANK($AM83))</formula>
    </cfRule>
  </conditionalFormatting>
  <conditionalFormatting sqref="AM83:AO83">
    <cfRule type="expression" dxfId="2516" priority="209">
      <formula>AND(NOT(ISBLANK($P83)),ISBLANK($AN83),ISBLANK($AO83),ISBLANK($AP83))</formula>
    </cfRule>
  </conditionalFormatting>
  <conditionalFormatting sqref="AP83:AR83">
    <cfRule type="expression" dxfId="2515" priority="208">
      <formula>AND(NOT(ISBLANK($Q83)),ISBLANK($AQ83),ISBLANK($AR83),ISBLANK($AS83))</formula>
    </cfRule>
  </conditionalFormatting>
  <conditionalFormatting sqref="AS83:AU83">
    <cfRule type="expression" dxfId="2514" priority="207">
      <formula>AND(NOT(ISBLANK($R83)),ISBLANK($AT83),ISBLANK($AU83),ISBLANK($AV83))</formula>
    </cfRule>
  </conditionalFormatting>
  <conditionalFormatting sqref="AV83:AX83">
    <cfRule type="expression" dxfId="2513" priority="206">
      <formula>AND(NOT(ISBLANK($S83)),ISBLANK($AW83),ISBLANK($AX83),ISBLANK($AY83))</formula>
    </cfRule>
  </conditionalFormatting>
  <conditionalFormatting sqref="AY83:BA83">
    <cfRule type="expression" dxfId="2512" priority="205">
      <formula>AND(NOT(ISBLANK($T83)),ISBLANK($AZ83),ISBLANK($BA83),ISBLANK($BB83))</formula>
    </cfRule>
  </conditionalFormatting>
  <conditionalFormatting sqref="AC66:AC68">
    <cfRule type="expression" dxfId="2511" priority="199">
      <formula>"&lt;=0.5*$E$17"</formula>
    </cfRule>
    <cfRule type="expression" dxfId="2510" priority="200">
      <formula>"&gt;=0,5*$E$17"</formula>
    </cfRule>
  </conditionalFormatting>
  <conditionalFormatting sqref="AD66:BM68">
    <cfRule type="expression" dxfId="2509" priority="201" stopIfTrue="1">
      <formula>MOD(AD66,2)&lt;&gt;0</formula>
    </cfRule>
  </conditionalFormatting>
  <conditionalFormatting sqref="U66:U68">
    <cfRule type="expression" dxfId="2508" priority="202" stopIfTrue="1">
      <formula>AND(INDEX($M66:$T66,1,$V66)=0, $V66&gt;0)</formula>
    </cfRule>
  </conditionalFormatting>
  <conditionalFormatting sqref="V66:V68">
    <cfRule type="expression" dxfId="2507" priority="203" stopIfTrue="1">
      <formula>AND(INDEX($M66:$T66,1,$W66)=0, $W66&gt;0)</formula>
    </cfRule>
  </conditionalFormatting>
  <conditionalFormatting sqref="W66:W68">
    <cfRule type="expression" dxfId="2506" priority="204" stopIfTrue="1">
      <formula>AND(INDEX($M66:$T66,1,$X66)=0, $X66&gt;0)</formula>
    </cfRule>
  </conditionalFormatting>
  <conditionalFormatting sqref="AD66:AF68">
    <cfRule type="expression" dxfId="2505" priority="198">
      <formula>AND(NOT(ISBLANK($M66)),ISBLANK($AE66),ISBLANK($AF66),ISBLANK($AG66))</formula>
    </cfRule>
  </conditionalFormatting>
  <conditionalFormatting sqref="AG66:AI68">
    <cfRule type="expression" dxfId="2504" priority="197">
      <formula>AND(NOT(ISBLANK($N66)),ISBLANK($AH66),ISBLANK($AI66),ISBLANK($AJ66))</formula>
    </cfRule>
  </conditionalFormatting>
  <conditionalFormatting sqref="AJ66:AL68">
    <cfRule type="expression" dxfId="2503" priority="196">
      <formula>AND(NOT(ISBLANK($O66)),ISBLANK($AK66),ISBLANK($AL66),ISBLANK($AM66))</formula>
    </cfRule>
  </conditionalFormatting>
  <conditionalFormatting sqref="AM66:AO68">
    <cfRule type="expression" dxfId="2502" priority="195">
      <formula>AND(NOT(ISBLANK($P66)),ISBLANK($AN66),ISBLANK($AO66),ISBLANK($AP66))</formula>
    </cfRule>
  </conditionalFormatting>
  <conditionalFormatting sqref="AP66:AR68">
    <cfRule type="expression" dxfId="2501" priority="194">
      <formula>AND(NOT(ISBLANK($Q66)),ISBLANK($AQ66),ISBLANK($AR66),ISBLANK($AS66))</formula>
    </cfRule>
  </conditionalFormatting>
  <conditionalFormatting sqref="AS66:AU68">
    <cfRule type="expression" dxfId="2500" priority="193">
      <formula>AND(NOT(ISBLANK($R66)),ISBLANK($AT66),ISBLANK($AU66),ISBLANK($AV66))</formula>
    </cfRule>
  </conditionalFormatting>
  <conditionalFormatting sqref="AV66:AX68">
    <cfRule type="expression" dxfId="2499" priority="192">
      <formula>AND(NOT(ISBLANK($S66)),ISBLANK($AW66),ISBLANK($AX66),ISBLANK($AY66))</formula>
    </cfRule>
  </conditionalFormatting>
  <conditionalFormatting sqref="AY66:BA68">
    <cfRule type="expression" dxfId="2498" priority="191">
      <formula>AND(NOT(ISBLANK($T66)),ISBLANK($AZ66),ISBLANK($BA66),ISBLANK($BB66))</formula>
    </cfRule>
  </conditionalFormatting>
  <conditionalFormatting sqref="W66:W68">
    <cfRule type="expression" dxfId="2497" priority="190">
      <formula>AND(NOT(ISBLANK($X66)),ISBLANK($U66),ISBLANK($V66),ISBLANK($W66))</formula>
    </cfRule>
  </conditionalFormatting>
  <conditionalFormatting sqref="AC69">
    <cfRule type="expression" dxfId="2496" priority="184">
      <formula>"&lt;=0.5*$E$17"</formula>
    </cfRule>
    <cfRule type="expression" dxfId="2495" priority="185">
      <formula>"&gt;=0,5*$E$17"</formula>
    </cfRule>
  </conditionalFormatting>
  <conditionalFormatting sqref="AD69:BM69">
    <cfRule type="expression" dxfId="2494" priority="186" stopIfTrue="1">
      <formula>MOD(AD69,2)&lt;&gt;0</formula>
    </cfRule>
  </conditionalFormatting>
  <conditionalFormatting sqref="U69">
    <cfRule type="expression" dxfId="2493" priority="187" stopIfTrue="1">
      <formula>AND(INDEX($M69:$T69,1,$V69)=0, $V69&gt;0)</formula>
    </cfRule>
  </conditionalFormatting>
  <conditionalFormatting sqref="V69">
    <cfRule type="expression" dxfId="2492" priority="188" stopIfTrue="1">
      <formula>AND(INDEX($M69:$T69,1,$W69)=0, $W69&gt;0)</formula>
    </cfRule>
  </conditionalFormatting>
  <conditionalFormatting sqref="W69">
    <cfRule type="expression" dxfId="2491" priority="189" stopIfTrue="1">
      <formula>AND(INDEX($M69:$T69,1,$X69)=0, $X69&gt;0)</formula>
    </cfRule>
  </conditionalFormatting>
  <conditionalFormatting sqref="AD69:AF69">
    <cfRule type="expression" dxfId="2490" priority="183">
      <formula>AND(NOT(ISBLANK($M69)),ISBLANK($AE69),ISBLANK($AF69),ISBLANK($AG69))</formula>
    </cfRule>
  </conditionalFormatting>
  <conditionalFormatting sqref="AG69:AI69">
    <cfRule type="expression" dxfId="2489" priority="182">
      <formula>AND(NOT(ISBLANK($N69)),ISBLANK($AH69),ISBLANK($AI69),ISBLANK($AJ69))</formula>
    </cfRule>
  </conditionalFormatting>
  <conditionalFormatting sqref="AJ69:AL69">
    <cfRule type="expression" dxfId="2488" priority="181">
      <formula>AND(NOT(ISBLANK($O69)),ISBLANK($AK69),ISBLANK($AL69),ISBLANK($AM69))</formula>
    </cfRule>
  </conditionalFormatting>
  <conditionalFormatting sqref="AM69:AO69">
    <cfRule type="expression" dxfId="2487" priority="180">
      <formula>AND(NOT(ISBLANK($P69)),ISBLANK($AN69),ISBLANK($AO69),ISBLANK($AP69))</formula>
    </cfRule>
  </conditionalFormatting>
  <conditionalFormatting sqref="AP69:AR69">
    <cfRule type="expression" dxfId="2486" priority="179">
      <formula>AND(NOT(ISBLANK($Q69)),ISBLANK($AQ69),ISBLANK($AR69),ISBLANK($AS69))</formula>
    </cfRule>
  </conditionalFormatting>
  <conditionalFormatting sqref="AS69:AU69">
    <cfRule type="expression" dxfId="2485" priority="178">
      <formula>AND(NOT(ISBLANK($R69)),ISBLANK($AT69),ISBLANK($AU69),ISBLANK($AV69))</formula>
    </cfRule>
  </conditionalFormatting>
  <conditionalFormatting sqref="AV69:AX69">
    <cfRule type="expression" dxfId="2484" priority="177">
      <formula>AND(NOT(ISBLANK($S69)),ISBLANK($AW69),ISBLANK($AX69),ISBLANK($AY69))</formula>
    </cfRule>
  </conditionalFormatting>
  <conditionalFormatting sqref="AY69:BA69">
    <cfRule type="expression" dxfId="2483" priority="176">
      <formula>AND(NOT(ISBLANK($T69)),ISBLANK($AZ69),ISBLANK($BA69),ISBLANK($BB69))</formula>
    </cfRule>
  </conditionalFormatting>
  <conditionalFormatting sqref="W69">
    <cfRule type="expression" dxfId="2482" priority="175">
      <formula>AND(NOT(ISBLANK($X69)),ISBLANK($U69),ISBLANK($V69),ISBLANK($W69))</formula>
    </cfRule>
  </conditionalFormatting>
  <conditionalFormatting sqref="U65">
    <cfRule type="expression" dxfId="2481" priority="172" stopIfTrue="1">
      <formula>AND(INDEX($M65:$T65,1,$V65)=0, $V65&gt;0)</formula>
    </cfRule>
  </conditionalFormatting>
  <conditionalFormatting sqref="AQ65 BB65:BM65 AJ65:AL65 AF65">
    <cfRule type="expression" dxfId="2480" priority="173" stopIfTrue="1">
      <formula>MOD(AF65,2)&lt;&gt;0</formula>
    </cfRule>
  </conditionalFormatting>
  <conditionalFormatting sqref="V65">
    <cfRule type="expression" dxfId="2479" priority="174" stopIfTrue="1">
      <formula>AND(INDEX($M65:$T65,1,$W65)=0, $W65&gt;0)</formula>
    </cfRule>
  </conditionalFormatting>
  <conditionalFormatting sqref="AR65:BA65 AM65:AP65 AG65:AI65 AD65:AE65">
    <cfRule type="expression" dxfId="2478" priority="171" stopIfTrue="1">
      <formula>MOD(AD65,2)&lt;&gt;0</formula>
    </cfRule>
  </conditionalFormatting>
  <conditionalFormatting sqref="AC185">
    <cfRule type="expression" dxfId="2477" priority="169">
      <formula>"&lt;=0.5*$E$17"</formula>
    </cfRule>
    <cfRule type="expression" dxfId="2476" priority="170">
      <formula>"&gt;=0,5*$E$17"</formula>
    </cfRule>
  </conditionalFormatting>
  <conditionalFormatting sqref="AJ4:AJ10">
    <cfRule type="expression" dxfId="2475" priority="168">
      <formula>AND(NOT(ISBLANK($M4)),ISBLANK($AE4),ISBLANK($AF4),ISBLANK($AG4))</formula>
    </cfRule>
  </conditionalFormatting>
  <conditionalFormatting sqref="AL4:AL10">
    <cfRule type="expression" dxfId="2474" priority="167">
      <formula>AND(NOT(ISBLANK($M4)),ISBLANK($AE4),ISBLANK($AF4),ISBLANK($AG4))</formula>
    </cfRule>
  </conditionalFormatting>
  <conditionalFormatting sqref="AM4:AM10">
    <cfRule type="expression" dxfId="2473" priority="166">
      <formula>AND(NOT(ISBLANK($N4)),ISBLANK($AH4),ISBLANK($AI4),ISBLANK($AJ4))</formula>
    </cfRule>
  </conditionalFormatting>
  <conditionalFormatting sqref="AO4:AO10">
    <cfRule type="expression" dxfId="2472" priority="165">
      <formula>AND(NOT(ISBLANK($N4)),ISBLANK($AH4),ISBLANK($AI4),ISBLANK($AJ4))</formula>
    </cfRule>
  </conditionalFormatting>
  <conditionalFormatting sqref="AC18:AC19">
    <cfRule type="expression" dxfId="2471" priority="159">
      <formula>"&lt;=0.5*$E$17"</formula>
    </cfRule>
    <cfRule type="expression" dxfId="2470" priority="160">
      <formula>"&gt;=0,5*$E$17"</formula>
    </cfRule>
  </conditionalFormatting>
  <conditionalFormatting sqref="AD18:BM19">
    <cfRule type="expression" dxfId="2469" priority="161" stopIfTrue="1">
      <formula>MOD(AD18,2)&lt;&gt;0</formula>
    </cfRule>
  </conditionalFormatting>
  <conditionalFormatting sqref="U18:U19">
    <cfRule type="expression" dxfId="2468" priority="162" stopIfTrue="1">
      <formula>AND(INDEX($M18:$T18,1,$V18)=0, $V18&gt;0)</formula>
    </cfRule>
  </conditionalFormatting>
  <conditionalFormatting sqref="V18:V19">
    <cfRule type="expression" dxfId="2467" priority="163" stopIfTrue="1">
      <formula>AND(INDEX($M18:$T18,1,$W18)=0, $W18&gt;0)</formula>
    </cfRule>
  </conditionalFormatting>
  <conditionalFormatting sqref="W18:W19">
    <cfRule type="expression" dxfId="2466" priority="164" stopIfTrue="1">
      <formula>AND(INDEX($M18:$T18,1,$X18)=0, $X18&gt;0)</formula>
    </cfRule>
  </conditionalFormatting>
  <conditionalFormatting sqref="AD18:AF19">
    <cfRule type="expression" dxfId="2465" priority="158">
      <formula>AND(NOT(ISBLANK($M18)),ISBLANK($AE18),ISBLANK($AF18),ISBLANK($AG18))</formula>
    </cfRule>
  </conditionalFormatting>
  <conditionalFormatting sqref="AG18:AI19">
    <cfRule type="expression" dxfId="2464" priority="157">
      <formula>AND(NOT(ISBLANK($N18)),ISBLANK($AH18),ISBLANK($AI18),ISBLANK($AJ18))</formula>
    </cfRule>
  </conditionalFormatting>
  <conditionalFormatting sqref="AJ18:AL19">
    <cfRule type="expression" dxfId="2463" priority="156">
      <formula>AND(NOT(ISBLANK($O18)),ISBLANK($AK18),ISBLANK($AL18),ISBLANK($AM18))</formula>
    </cfRule>
  </conditionalFormatting>
  <conditionalFormatting sqref="AM18:AO19">
    <cfRule type="expression" dxfId="2462" priority="155">
      <formula>AND(NOT(ISBLANK($P18)),ISBLANK($AN18),ISBLANK($AO18),ISBLANK($AP18))</formula>
    </cfRule>
  </conditionalFormatting>
  <conditionalFormatting sqref="AP18:AR19">
    <cfRule type="expression" dxfId="2461" priority="154">
      <formula>AND(NOT(ISBLANK($Q18)),ISBLANK($AQ18),ISBLANK($AR18),ISBLANK($AS18))</formula>
    </cfRule>
  </conditionalFormatting>
  <conditionalFormatting sqref="AS18:AU19">
    <cfRule type="expression" dxfId="2460" priority="153">
      <formula>AND(NOT(ISBLANK($R18)),ISBLANK($AT18),ISBLANK($AU18),ISBLANK($AV18))</formula>
    </cfRule>
  </conditionalFormatting>
  <conditionalFormatting sqref="AV18:AX19">
    <cfRule type="expression" dxfId="2459" priority="152">
      <formula>AND(NOT(ISBLANK($S18)),ISBLANK($AW18),ISBLANK($AX18),ISBLANK($AY18))</formula>
    </cfRule>
  </conditionalFormatting>
  <conditionalFormatting sqref="AY18:BA19">
    <cfRule type="expression" dxfId="2458" priority="151">
      <formula>AND(NOT(ISBLANK($T18)),ISBLANK($AZ18),ISBLANK($BA18),ISBLANK($BB18))</formula>
    </cfRule>
  </conditionalFormatting>
  <conditionalFormatting sqref="W18:W19">
    <cfRule type="expression" dxfId="2457" priority="150">
      <formula>AND(NOT(ISBLANK($X18)),ISBLANK($U18),ISBLANK($V18),ISBLANK($W18))</formula>
    </cfRule>
  </conditionalFormatting>
  <conditionalFormatting sqref="AC15:AC16">
    <cfRule type="expression" dxfId="2456" priority="144">
      <formula>"&lt;=0.5*$E$17"</formula>
    </cfRule>
    <cfRule type="expression" dxfId="2455" priority="145">
      <formula>"&gt;=0,5*$E$17"</formula>
    </cfRule>
  </conditionalFormatting>
  <conditionalFormatting sqref="AD15:BM16 Y15:Y16">
    <cfRule type="expression" dxfId="2454" priority="146" stopIfTrue="1">
      <formula>MOD(Y15,2)&lt;&gt;0</formula>
    </cfRule>
  </conditionalFormatting>
  <conditionalFormatting sqref="U15:U16">
    <cfRule type="expression" dxfId="2453" priority="147" stopIfTrue="1">
      <formula>AND(INDEX($M15:$T15,1,$V15)=0, $V15&gt;0)</formula>
    </cfRule>
  </conditionalFormatting>
  <conditionalFormatting sqref="V15:V16">
    <cfRule type="expression" dxfId="2452" priority="148" stopIfTrue="1">
      <formula>AND(INDEX($M15:$T15,1,$W15)=0, $W15&gt;0)</formula>
    </cfRule>
  </conditionalFormatting>
  <conditionalFormatting sqref="W15:W16">
    <cfRule type="expression" dxfId="2451" priority="149" stopIfTrue="1">
      <formula>AND(INDEX($M15:$T15,1,$X15)=0, $X15&gt;0)</formula>
    </cfRule>
  </conditionalFormatting>
  <conditionalFormatting sqref="AD15:AF16">
    <cfRule type="expression" dxfId="2450" priority="143">
      <formula>AND(NOT(ISBLANK($M15)),ISBLANK($AE15),ISBLANK($AF15),ISBLANK($AG15))</formula>
    </cfRule>
  </conditionalFormatting>
  <conditionalFormatting sqref="AG15:AI16">
    <cfRule type="expression" dxfId="2449" priority="142">
      <formula>AND(NOT(ISBLANK($N15)),ISBLANK($AH15),ISBLANK($AI15),ISBLANK($AJ15))</formula>
    </cfRule>
  </conditionalFormatting>
  <conditionalFormatting sqref="AJ15:AL16">
    <cfRule type="expression" dxfId="2448" priority="141">
      <formula>AND(NOT(ISBLANK($O15)),ISBLANK($AK15),ISBLANK($AL15),ISBLANK($AM15))</formula>
    </cfRule>
  </conditionalFormatting>
  <conditionalFormatting sqref="AM15:AO16">
    <cfRule type="expression" dxfId="2447" priority="140">
      <formula>AND(NOT(ISBLANK($P15)),ISBLANK($AN15),ISBLANK($AO15),ISBLANK($AP15))</formula>
    </cfRule>
  </conditionalFormatting>
  <conditionalFormatting sqref="AP15:AR16">
    <cfRule type="expression" dxfId="2446" priority="139">
      <formula>AND(NOT(ISBLANK($Q15)),ISBLANK($AQ15),ISBLANK($AR15),ISBLANK($AS15))</formula>
    </cfRule>
  </conditionalFormatting>
  <conditionalFormatting sqref="AS15:AU16">
    <cfRule type="expression" dxfId="2445" priority="138">
      <formula>AND(NOT(ISBLANK($R15)),ISBLANK($AT15),ISBLANK($AU15),ISBLANK($AV15))</formula>
    </cfRule>
  </conditionalFormatting>
  <conditionalFormatting sqref="AV15:AX16">
    <cfRule type="expression" dxfId="2444" priority="137">
      <formula>AND(NOT(ISBLANK($S15)),ISBLANK($AW15),ISBLANK($AX15),ISBLANK($AY15))</formula>
    </cfRule>
  </conditionalFormatting>
  <conditionalFormatting sqref="AY15:BA16">
    <cfRule type="expression" dxfId="2443" priority="136">
      <formula>AND(NOT(ISBLANK($T15)),ISBLANK($AZ15),ISBLANK($BA15),ISBLANK($BB15))</formula>
    </cfRule>
  </conditionalFormatting>
  <conditionalFormatting sqref="W15:W16">
    <cfRule type="expression" dxfId="2442" priority="135">
      <formula>AND(NOT(ISBLANK($X15)),ISBLANK($U15),ISBLANK($V15),ISBLANK($W15))</formula>
    </cfRule>
  </conditionalFormatting>
  <conditionalFormatting sqref="W27">
    <cfRule type="expression" dxfId="2441" priority="575">
      <formula>AND(NOT(ISBLANK($X27)),ISBLANK($U27),ISBLANK($V27),ISBLANK(#REF!))</formula>
    </cfRule>
  </conditionalFormatting>
  <conditionalFormatting sqref="AN27">
    <cfRule type="expression" dxfId="2440" priority="576">
      <formula>AND(NOT(ISBLANK(#REF!)),ISBLANK(#REF!),ISBLANK($AO27),ISBLANK(#REF!))</formula>
    </cfRule>
  </conditionalFormatting>
  <conditionalFormatting sqref="AM27 AO27">
    <cfRule type="expression" dxfId="2439" priority="577">
      <formula>AND(NOT(ISBLANK($P27)),ISBLANK($AN27),ISBLANK($AO28),ISBLANK($AP27))</formula>
    </cfRule>
  </conditionalFormatting>
  <conditionalFormatting sqref="AQ51:AQ54 BB51:BM54 AJ51:AL54 AF51:AF54">
    <cfRule type="expression" dxfId="2438" priority="134" stopIfTrue="1">
      <formula>MOD(AF51,2)&lt;&gt;0</formula>
    </cfRule>
  </conditionalFormatting>
  <conditionalFormatting sqref="AD51:AE54 AG51:AI54 AM51:AP54 AR51:BA54">
    <cfRule type="expression" dxfId="2437" priority="133" stopIfTrue="1">
      <formula>MOD(AD51,2)&lt;&gt;0</formula>
    </cfRule>
  </conditionalFormatting>
  <conditionalFormatting sqref="AD70:AF71 AD76:AF76">
    <cfRule type="expression" dxfId="2436" priority="131" stopIfTrue="1">
      <formula>MOD(AD70,2)&lt;&gt;0</formula>
    </cfRule>
  </conditionalFormatting>
  <conditionalFormatting sqref="AD70:AF71">
    <cfRule type="expression" dxfId="2435" priority="130">
      <formula>AND(NOT(ISBLANK($M70)),ISBLANK($AE70),ISBLANK($AF70),ISBLANK($AG70))</formula>
    </cfRule>
  </conditionalFormatting>
  <conditionalFormatting sqref="AG70:AI71 AG76:AI76">
    <cfRule type="expression" dxfId="2434" priority="129" stopIfTrue="1">
      <formula>MOD(AG70,2)&lt;&gt;0</formula>
    </cfRule>
  </conditionalFormatting>
  <conditionalFormatting sqref="AG70:AI71">
    <cfRule type="expression" dxfId="2433" priority="128">
      <formula>AND(NOT(ISBLANK($N70)),ISBLANK($AH70),ISBLANK($AI70),ISBLANK($AJ70))</formula>
    </cfRule>
  </conditionalFormatting>
  <conditionalFormatting sqref="AJ70:AL70">
    <cfRule type="expression" dxfId="2432" priority="127">
      <formula>AND(NOT(ISBLANK($O70)),ISBLANK($AK70),ISBLANK($AL70),ISBLANK($AM70))</formula>
    </cfRule>
  </conditionalFormatting>
  <conditionalFormatting sqref="AJ70:AL70 AJ76:AL76">
    <cfRule type="expression" dxfId="2431" priority="126" stopIfTrue="1">
      <formula>MOD(AJ70,2)&lt;&gt;0</formula>
    </cfRule>
  </conditionalFormatting>
  <conditionalFormatting sqref="AC21">
    <cfRule type="expression" dxfId="2430" priority="120">
      <formula>"&lt;=0.5*$E$17"</formula>
    </cfRule>
    <cfRule type="expression" dxfId="2429" priority="121">
      <formula>"&gt;=0,5*$E$17"</formula>
    </cfRule>
  </conditionalFormatting>
  <conditionalFormatting sqref="Y21 AD21:BM21">
    <cfRule type="expression" dxfId="2428" priority="122" stopIfTrue="1">
      <formula>MOD(Y21,2)&lt;&gt;0</formula>
    </cfRule>
  </conditionalFormatting>
  <conditionalFormatting sqref="U21">
    <cfRule type="expression" dxfId="2427" priority="123" stopIfTrue="1">
      <formula>AND(INDEX($M21:$T21,1,$V21)=0, $V21&gt;0)</formula>
    </cfRule>
  </conditionalFormatting>
  <conditionalFormatting sqref="V21">
    <cfRule type="expression" dxfId="2426" priority="124" stopIfTrue="1">
      <formula>AND(INDEX($M21:$T21,1,$W21)=0, $W21&gt;0)</formula>
    </cfRule>
  </conditionalFormatting>
  <conditionalFormatting sqref="W21">
    <cfRule type="expression" dxfId="2425" priority="125" stopIfTrue="1">
      <formula>AND(INDEX($M21:$T21,1,$X21)=0, $X21&gt;0)</formula>
    </cfRule>
  </conditionalFormatting>
  <conditionalFormatting sqref="AD21:AF21">
    <cfRule type="expression" dxfId="2424" priority="119">
      <formula>AND(NOT(ISBLANK($M21)),ISBLANK($AE21),ISBLANK($AF21),ISBLANK($AG21))</formula>
    </cfRule>
  </conditionalFormatting>
  <conditionalFormatting sqref="AG21:AI21">
    <cfRule type="expression" dxfId="2423" priority="118">
      <formula>AND(NOT(ISBLANK($N21)),ISBLANK($AH21),ISBLANK($AI21),ISBLANK($AJ21))</formula>
    </cfRule>
  </conditionalFormatting>
  <conditionalFormatting sqref="AJ21:AL21">
    <cfRule type="expression" dxfId="2422" priority="117">
      <formula>AND(NOT(ISBLANK($O21)),ISBLANK($AK21),ISBLANK($AL21),ISBLANK($AM21))</formula>
    </cfRule>
  </conditionalFormatting>
  <conditionalFormatting sqref="AM21:AO21">
    <cfRule type="expression" dxfId="2421" priority="116">
      <formula>AND(NOT(ISBLANK($P21)),ISBLANK($AN21),ISBLANK($AO21),ISBLANK($AP21))</formula>
    </cfRule>
  </conditionalFormatting>
  <conditionalFormatting sqref="AP21:AR21">
    <cfRule type="expression" dxfId="2420" priority="115">
      <formula>AND(NOT(ISBLANK($Q21)),ISBLANK($AQ21),ISBLANK($AR21),ISBLANK($AS21))</formula>
    </cfRule>
  </conditionalFormatting>
  <conditionalFormatting sqref="AS21:AU21">
    <cfRule type="expression" dxfId="2419" priority="114">
      <formula>AND(NOT(ISBLANK($R21)),ISBLANK($AT21),ISBLANK($AU21),ISBLANK($AV21))</formula>
    </cfRule>
  </conditionalFormatting>
  <conditionalFormatting sqref="AV21:AX21">
    <cfRule type="expression" dxfId="2418" priority="113">
      <formula>AND(NOT(ISBLANK($S21)),ISBLANK($AW21),ISBLANK($AX21),ISBLANK($AY21))</formula>
    </cfRule>
  </conditionalFormatting>
  <conditionalFormatting sqref="AY21:BA21">
    <cfRule type="expression" dxfId="2417" priority="112">
      <formula>AND(NOT(ISBLANK($T21)),ISBLANK($AZ21),ISBLANK($BA21),ISBLANK($BB21))</formula>
    </cfRule>
  </conditionalFormatting>
  <conditionalFormatting sqref="W21">
    <cfRule type="expression" dxfId="2416" priority="111">
      <formula>AND(NOT(ISBLANK($X21)),ISBLANK($U21),ISBLANK($V21),ISBLANK($W21))</formula>
    </cfRule>
  </conditionalFormatting>
  <conditionalFormatting sqref="AC37">
    <cfRule type="expression" dxfId="2415" priority="105">
      <formula>"&lt;=0.5*$E$17"</formula>
    </cfRule>
    <cfRule type="expression" dxfId="2414" priority="106">
      <formula>"&gt;=0,5*$E$17"</formula>
    </cfRule>
  </conditionalFormatting>
  <conditionalFormatting sqref="AD37:BM37">
    <cfRule type="expression" dxfId="2413" priority="107" stopIfTrue="1">
      <formula>MOD(AD37,2)&lt;&gt;0</formula>
    </cfRule>
  </conditionalFormatting>
  <conditionalFormatting sqref="U37">
    <cfRule type="expression" dxfId="2412" priority="108" stopIfTrue="1">
      <formula>AND(INDEX($M37:$T37,1,$V37)=0, $V37&gt;0)</formula>
    </cfRule>
  </conditionalFormatting>
  <conditionalFormatting sqref="V37">
    <cfRule type="expression" dxfId="2411" priority="109" stopIfTrue="1">
      <formula>AND(INDEX($M37:$T37,1,$W37)=0, $W37&gt;0)</formula>
    </cfRule>
  </conditionalFormatting>
  <conditionalFormatting sqref="W37">
    <cfRule type="expression" dxfId="2410" priority="110" stopIfTrue="1">
      <formula>AND(INDEX($M37:$T37,1,$X37)=0, $X37&gt;0)</formula>
    </cfRule>
  </conditionalFormatting>
  <conditionalFormatting sqref="AD37:AF37">
    <cfRule type="expression" dxfId="2409" priority="104">
      <formula>AND(NOT(ISBLANK($M37)),ISBLANK($AE37),ISBLANK($AF37),ISBLANK($AG37))</formula>
    </cfRule>
  </conditionalFormatting>
  <conditionalFormatting sqref="AG37:AI37">
    <cfRule type="expression" dxfId="2408" priority="103">
      <formula>AND(NOT(ISBLANK($N37)),ISBLANK($AH37),ISBLANK($AI37),ISBLANK($AJ37))</formula>
    </cfRule>
  </conditionalFormatting>
  <conditionalFormatting sqref="AJ37:AL37">
    <cfRule type="expression" dxfId="2407" priority="102">
      <formula>AND(NOT(ISBLANK($O37)),ISBLANK($AK37),ISBLANK($AL37),ISBLANK($AM37))</formula>
    </cfRule>
  </conditionalFormatting>
  <conditionalFormatting sqref="AM37:AO37">
    <cfRule type="expression" dxfId="2406" priority="101">
      <formula>AND(NOT(ISBLANK($P37)),ISBLANK($AN37),ISBLANK($AO37),ISBLANK($AP37))</formula>
    </cfRule>
  </conditionalFormatting>
  <conditionalFormatting sqref="AP37:AR37">
    <cfRule type="expression" dxfId="2405" priority="100">
      <formula>AND(NOT(ISBLANK($Q37)),ISBLANK($AQ37),ISBLANK($AR37),ISBLANK($AS37))</formula>
    </cfRule>
  </conditionalFormatting>
  <conditionalFormatting sqref="AS37:AU37">
    <cfRule type="expression" dxfId="2404" priority="99">
      <formula>AND(NOT(ISBLANK($R37)),ISBLANK($AT37),ISBLANK($AU37),ISBLANK($AV37))</formula>
    </cfRule>
  </conditionalFormatting>
  <conditionalFormatting sqref="AV37:AX37">
    <cfRule type="expression" dxfId="2403" priority="98">
      <formula>AND(NOT(ISBLANK($S37)),ISBLANK($AW37),ISBLANK($AX37),ISBLANK($AY37))</formula>
    </cfRule>
  </conditionalFormatting>
  <conditionalFormatting sqref="AY37:BA37">
    <cfRule type="expression" dxfId="2402" priority="97">
      <formula>AND(NOT(ISBLANK($T37)),ISBLANK($AZ37),ISBLANK($BA37),ISBLANK($BB37))</formula>
    </cfRule>
  </conditionalFormatting>
  <conditionalFormatting sqref="W37">
    <cfRule type="expression" dxfId="2401" priority="96">
      <formula>AND(NOT(ISBLANK($X37)),ISBLANK($U37),ISBLANK($V37),ISBLANK($W37))</formula>
    </cfRule>
  </conditionalFormatting>
  <conditionalFormatting sqref="AC40">
    <cfRule type="expression" dxfId="2400" priority="90">
      <formula>"&lt;=0.5*$E$17"</formula>
    </cfRule>
    <cfRule type="expression" dxfId="2399" priority="91">
      <formula>"&gt;=0,5*$E$17"</formula>
    </cfRule>
  </conditionalFormatting>
  <conditionalFormatting sqref="AD40:BM40">
    <cfRule type="expression" dxfId="2398" priority="92" stopIfTrue="1">
      <formula>MOD(AD40,2)&lt;&gt;0</formula>
    </cfRule>
  </conditionalFormatting>
  <conditionalFormatting sqref="U40">
    <cfRule type="expression" dxfId="2397" priority="93" stopIfTrue="1">
      <formula>AND(INDEX($M40:$T40,1,$V40)=0, $V40&gt;0)</formula>
    </cfRule>
  </conditionalFormatting>
  <conditionalFormatting sqref="V40">
    <cfRule type="expression" dxfId="2396" priority="94" stopIfTrue="1">
      <formula>AND(INDEX($M40:$T40,1,$W40)=0, $W40&gt;0)</formula>
    </cfRule>
  </conditionalFormatting>
  <conditionalFormatting sqref="W40">
    <cfRule type="expression" dxfId="2395" priority="95" stopIfTrue="1">
      <formula>AND(INDEX($M40:$T40,1,$X40)=0, $X40&gt;0)</formula>
    </cfRule>
  </conditionalFormatting>
  <conditionalFormatting sqref="AD40:AF40">
    <cfRule type="expression" dxfId="2394" priority="89">
      <formula>AND(NOT(ISBLANK($M40)),ISBLANK($AE40),ISBLANK($AF40),ISBLANK($AG40))</formula>
    </cfRule>
  </conditionalFormatting>
  <conditionalFormatting sqref="AG40:AI40">
    <cfRule type="expression" dxfId="2393" priority="88">
      <formula>AND(NOT(ISBLANK($N40)),ISBLANK($AH40),ISBLANK($AI40),ISBLANK($AJ40))</formula>
    </cfRule>
  </conditionalFormatting>
  <conditionalFormatting sqref="AJ40:AL40">
    <cfRule type="expression" dxfId="2392" priority="87">
      <formula>AND(NOT(ISBLANK($O40)),ISBLANK($AK40),ISBLANK($AL40),ISBLANK($AM40))</formula>
    </cfRule>
  </conditionalFormatting>
  <conditionalFormatting sqref="AM40:AO40">
    <cfRule type="expression" dxfId="2391" priority="86">
      <formula>AND(NOT(ISBLANK($P40)),ISBLANK($AN40),ISBLANK($AO40),ISBLANK($AP40))</formula>
    </cfRule>
  </conditionalFormatting>
  <conditionalFormatting sqref="AP40:AR40">
    <cfRule type="expression" dxfId="2390" priority="85">
      <formula>AND(NOT(ISBLANK($Q40)),ISBLANK($AQ40),ISBLANK($AR40),ISBLANK($AS40))</formula>
    </cfRule>
  </conditionalFormatting>
  <conditionalFormatting sqref="AS40:AU40">
    <cfRule type="expression" dxfId="2389" priority="84">
      <formula>AND(NOT(ISBLANK($R40)),ISBLANK($AT40),ISBLANK($AU40),ISBLANK($AV40))</formula>
    </cfRule>
  </conditionalFormatting>
  <conditionalFormatting sqref="AV40:AX40">
    <cfRule type="expression" dxfId="2388" priority="83">
      <formula>AND(NOT(ISBLANK($S40)),ISBLANK($AW40),ISBLANK($AX40),ISBLANK($AY40))</formula>
    </cfRule>
  </conditionalFormatting>
  <conditionalFormatting sqref="AY40:BA40">
    <cfRule type="expression" dxfId="2387" priority="82">
      <formula>AND(NOT(ISBLANK($T40)),ISBLANK($AZ40),ISBLANK($BA40),ISBLANK($BB40))</formula>
    </cfRule>
  </conditionalFormatting>
  <conditionalFormatting sqref="W40">
    <cfRule type="expression" dxfId="2386" priority="81">
      <formula>AND(NOT(ISBLANK($X40)),ISBLANK($U40),ISBLANK($V40),ISBLANK($W40))</formula>
    </cfRule>
  </conditionalFormatting>
  <conditionalFormatting sqref="AC41">
    <cfRule type="expression" dxfId="2385" priority="75">
      <formula>"&lt;=0.5*$E$17"</formula>
    </cfRule>
    <cfRule type="expression" dxfId="2384" priority="76">
      <formula>"&gt;=0,5*$E$17"</formula>
    </cfRule>
  </conditionalFormatting>
  <conditionalFormatting sqref="AD41:BM41">
    <cfRule type="expression" dxfId="2383" priority="77" stopIfTrue="1">
      <formula>MOD(AD41,2)&lt;&gt;0</formula>
    </cfRule>
  </conditionalFormatting>
  <conditionalFormatting sqref="U41">
    <cfRule type="expression" dxfId="2382" priority="78" stopIfTrue="1">
      <formula>AND(INDEX($M41:$T41,1,$V41)=0, $V41&gt;0)</formula>
    </cfRule>
  </conditionalFormatting>
  <conditionalFormatting sqref="V41">
    <cfRule type="expression" dxfId="2381" priority="79" stopIfTrue="1">
      <formula>AND(INDEX($M41:$T41,1,$W41)=0, $W41&gt;0)</formula>
    </cfRule>
  </conditionalFormatting>
  <conditionalFormatting sqref="W41">
    <cfRule type="expression" dxfId="2380" priority="80" stopIfTrue="1">
      <formula>AND(INDEX($M41:$T41,1,$X41)=0, $X41&gt;0)</formula>
    </cfRule>
  </conditionalFormatting>
  <conditionalFormatting sqref="AD41:AF41">
    <cfRule type="expression" dxfId="2379" priority="74">
      <formula>AND(NOT(ISBLANK($M41)),ISBLANK($AE41),ISBLANK($AF41),ISBLANK($AG41))</formula>
    </cfRule>
  </conditionalFormatting>
  <conditionalFormatting sqref="AG41:AI41">
    <cfRule type="expression" dxfId="2378" priority="73">
      <formula>AND(NOT(ISBLANK($N41)),ISBLANK($AH41),ISBLANK($AI41),ISBLANK($AJ41))</formula>
    </cfRule>
  </conditionalFormatting>
  <conditionalFormatting sqref="AJ41:AL41">
    <cfRule type="expression" dxfId="2377" priority="72">
      <formula>AND(NOT(ISBLANK($O41)),ISBLANK($AK41),ISBLANK($AL41),ISBLANK($AM41))</formula>
    </cfRule>
  </conditionalFormatting>
  <conditionalFormatting sqref="AM41:AO41">
    <cfRule type="expression" dxfId="2376" priority="71">
      <formula>AND(NOT(ISBLANK($P41)),ISBLANK($AN41),ISBLANK($AO41),ISBLANK($AP41))</formula>
    </cfRule>
  </conditionalFormatting>
  <conditionalFormatting sqref="AP41:AR41">
    <cfRule type="expression" dxfId="2375" priority="70">
      <formula>AND(NOT(ISBLANK($Q41)),ISBLANK($AQ41),ISBLANK($AR41),ISBLANK($AS41))</formula>
    </cfRule>
  </conditionalFormatting>
  <conditionalFormatting sqref="AS41:AU41">
    <cfRule type="expression" dxfId="2374" priority="69">
      <formula>AND(NOT(ISBLANK($R41)),ISBLANK($AT41),ISBLANK($AU41),ISBLANK($AV41))</formula>
    </cfRule>
  </conditionalFormatting>
  <conditionalFormatting sqref="AV41:AX41">
    <cfRule type="expression" dxfId="2373" priority="68">
      <formula>AND(NOT(ISBLANK($S41)),ISBLANK($AW41),ISBLANK($AX41),ISBLANK($AY41))</formula>
    </cfRule>
  </conditionalFormatting>
  <conditionalFormatting sqref="AY41:BA41">
    <cfRule type="expression" dxfId="2372" priority="67">
      <formula>AND(NOT(ISBLANK($T41)),ISBLANK($AZ41),ISBLANK($BA41),ISBLANK($BB41))</formula>
    </cfRule>
  </conditionalFormatting>
  <conditionalFormatting sqref="W41">
    <cfRule type="expression" dxfId="2371" priority="66">
      <formula>AND(NOT(ISBLANK($X41)),ISBLANK($U41),ISBLANK($V41),ISBLANK($W41))</formula>
    </cfRule>
  </conditionalFormatting>
  <conditionalFormatting sqref="AC42">
    <cfRule type="expression" dxfId="2370" priority="60">
      <formula>"&lt;=0.5*$E$17"</formula>
    </cfRule>
    <cfRule type="expression" dxfId="2369" priority="61">
      <formula>"&gt;=0,5*$E$17"</formula>
    </cfRule>
  </conditionalFormatting>
  <conditionalFormatting sqref="AD42:BM42">
    <cfRule type="expression" dxfId="2368" priority="62" stopIfTrue="1">
      <formula>MOD(AD42,2)&lt;&gt;0</formula>
    </cfRule>
  </conditionalFormatting>
  <conditionalFormatting sqref="U42">
    <cfRule type="expression" dxfId="2367" priority="63" stopIfTrue="1">
      <formula>AND(INDEX($M42:$T42,1,$V42)=0, $V42&gt;0)</formula>
    </cfRule>
  </conditionalFormatting>
  <conditionalFormatting sqref="V42">
    <cfRule type="expression" dxfId="2366" priority="64" stopIfTrue="1">
      <formula>AND(INDEX($M42:$T42,1,$W42)=0, $W42&gt;0)</formula>
    </cfRule>
  </conditionalFormatting>
  <conditionalFormatting sqref="W42">
    <cfRule type="expression" dxfId="2365" priority="65" stopIfTrue="1">
      <formula>AND(INDEX($M42:$T42,1,$X42)=0, $X42&gt;0)</formula>
    </cfRule>
  </conditionalFormatting>
  <conditionalFormatting sqref="AD42:AF42">
    <cfRule type="expression" dxfId="2364" priority="59">
      <formula>AND(NOT(ISBLANK($M42)),ISBLANK($AE42),ISBLANK($AF42),ISBLANK($AG42))</formula>
    </cfRule>
  </conditionalFormatting>
  <conditionalFormatting sqref="AG42:AI42">
    <cfRule type="expression" dxfId="2363" priority="58">
      <formula>AND(NOT(ISBLANK($N42)),ISBLANK($AH42),ISBLANK($AI42),ISBLANK($AJ42))</formula>
    </cfRule>
  </conditionalFormatting>
  <conditionalFormatting sqref="AJ42:AL42">
    <cfRule type="expression" dxfId="2362" priority="57">
      <formula>AND(NOT(ISBLANK($O42)),ISBLANK($AK42),ISBLANK($AL42),ISBLANK($AM42))</formula>
    </cfRule>
  </conditionalFormatting>
  <conditionalFormatting sqref="AM42:AO42">
    <cfRule type="expression" dxfId="2361" priority="56">
      <formula>AND(NOT(ISBLANK($P42)),ISBLANK($AN42),ISBLANK($AO42),ISBLANK($AP42))</formula>
    </cfRule>
  </conditionalFormatting>
  <conditionalFormatting sqref="AP42:AR42">
    <cfRule type="expression" dxfId="2360" priority="55">
      <formula>AND(NOT(ISBLANK($Q42)),ISBLANK($AQ42),ISBLANK($AR42),ISBLANK($AS42))</formula>
    </cfRule>
  </conditionalFormatting>
  <conditionalFormatting sqref="AS42:AU42">
    <cfRule type="expression" dxfId="2359" priority="54">
      <formula>AND(NOT(ISBLANK($R42)),ISBLANK($AT42),ISBLANK($AU42),ISBLANK($AV42))</formula>
    </cfRule>
  </conditionalFormatting>
  <conditionalFormatting sqref="AV42:AX42">
    <cfRule type="expression" dxfId="2358" priority="53">
      <formula>AND(NOT(ISBLANK($S42)),ISBLANK($AW42),ISBLANK($AX42),ISBLANK($AY42))</formula>
    </cfRule>
  </conditionalFormatting>
  <conditionalFormatting sqref="AY42:BA42">
    <cfRule type="expression" dxfId="2357" priority="52">
      <formula>AND(NOT(ISBLANK($T42)),ISBLANK($AZ42),ISBLANK($BA42),ISBLANK($BB42))</formula>
    </cfRule>
  </conditionalFormatting>
  <conditionalFormatting sqref="W42">
    <cfRule type="expression" dxfId="2356" priority="51">
      <formula>AND(NOT(ISBLANK($X42)),ISBLANK($U42),ISBLANK($V42),ISBLANK($W42))</formula>
    </cfRule>
  </conditionalFormatting>
  <conditionalFormatting sqref="AC38">
    <cfRule type="expression" dxfId="2355" priority="45">
      <formula>"&lt;=0.5*$E$17"</formula>
    </cfRule>
    <cfRule type="expression" dxfId="2354" priority="46">
      <formula>"&gt;=0,5*$E$17"</formula>
    </cfRule>
  </conditionalFormatting>
  <conditionalFormatting sqref="AD38:BM38">
    <cfRule type="expression" dxfId="2353" priority="47" stopIfTrue="1">
      <formula>MOD(AD38,2)&lt;&gt;0</formula>
    </cfRule>
  </conditionalFormatting>
  <conditionalFormatting sqref="U38">
    <cfRule type="expression" dxfId="2352" priority="48" stopIfTrue="1">
      <formula>AND(INDEX($M38:$T38,1,$V38)=0, $V38&gt;0)</formula>
    </cfRule>
  </conditionalFormatting>
  <conditionalFormatting sqref="V38">
    <cfRule type="expression" dxfId="2351" priority="49" stopIfTrue="1">
      <formula>AND(INDEX($M38:$T38,1,$W38)=0, $W38&gt;0)</formula>
    </cfRule>
  </conditionalFormatting>
  <conditionalFormatting sqref="W38">
    <cfRule type="expression" dxfId="2350" priority="50" stopIfTrue="1">
      <formula>AND(INDEX($M38:$T38,1,$X38)=0, $X38&gt;0)</formula>
    </cfRule>
  </conditionalFormatting>
  <conditionalFormatting sqref="AD38:AF38">
    <cfRule type="expression" dxfId="2349" priority="44">
      <formula>AND(NOT(ISBLANK($M38)),ISBLANK($AE38),ISBLANK($AF38),ISBLANK($AG38))</formula>
    </cfRule>
  </conditionalFormatting>
  <conditionalFormatting sqref="AG38:AI38">
    <cfRule type="expression" dxfId="2348" priority="43">
      <formula>AND(NOT(ISBLANK($N38)),ISBLANK($AH38),ISBLANK($AI38),ISBLANK($AJ38))</formula>
    </cfRule>
  </conditionalFormatting>
  <conditionalFormatting sqref="AJ38:AL38">
    <cfRule type="expression" dxfId="2347" priority="42">
      <formula>AND(NOT(ISBLANK($O38)),ISBLANK($AK38),ISBLANK($AL38),ISBLANK($AM38))</formula>
    </cfRule>
  </conditionalFormatting>
  <conditionalFormatting sqref="AM38:AO38">
    <cfRule type="expression" dxfId="2346" priority="41">
      <formula>AND(NOT(ISBLANK($P38)),ISBLANK($AN38),ISBLANK($AO38),ISBLANK($AP38))</formula>
    </cfRule>
  </conditionalFormatting>
  <conditionalFormatting sqref="AP38:AR38">
    <cfRule type="expression" dxfId="2345" priority="40">
      <formula>AND(NOT(ISBLANK($Q38)),ISBLANK($AQ38),ISBLANK($AR38),ISBLANK($AS38))</formula>
    </cfRule>
  </conditionalFormatting>
  <conditionalFormatting sqref="AS38:AU38">
    <cfRule type="expression" dxfId="2344" priority="39">
      <formula>AND(NOT(ISBLANK($R38)),ISBLANK($AT38),ISBLANK($AU38),ISBLANK($AV38))</formula>
    </cfRule>
  </conditionalFormatting>
  <conditionalFormatting sqref="AV38:AX38">
    <cfRule type="expression" dxfId="2343" priority="38">
      <formula>AND(NOT(ISBLANK($S38)),ISBLANK($AW38),ISBLANK($AX38),ISBLANK($AY38))</formula>
    </cfRule>
  </conditionalFormatting>
  <conditionalFormatting sqref="AY38:BA38">
    <cfRule type="expression" dxfId="2342" priority="37">
      <formula>AND(NOT(ISBLANK($T38)),ISBLANK($AZ38),ISBLANK($BA38),ISBLANK($BB38))</formula>
    </cfRule>
  </conditionalFormatting>
  <conditionalFormatting sqref="W38">
    <cfRule type="expression" dxfId="2341" priority="36">
      <formula>AND(NOT(ISBLANK($X38)),ISBLANK($U38),ISBLANK($V38),ISBLANK($W38))</formula>
    </cfRule>
  </conditionalFormatting>
  <conditionalFormatting sqref="AC39">
    <cfRule type="expression" dxfId="2340" priority="30">
      <formula>"&lt;=0.5*$E$17"</formula>
    </cfRule>
    <cfRule type="expression" dxfId="2339" priority="31">
      <formula>"&gt;=0,5*$E$17"</formula>
    </cfRule>
  </conditionalFormatting>
  <conditionalFormatting sqref="AD39:BM39">
    <cfRule type="expression" dxfId="2338" priority="32" stopIfTrue="1">
      <formula>MOD(AD39,2)&lt;&gt;0</formula>
    </cfRule>
  </conditionalFormatting>
  <conditionalFormatting sqref="U39">
    <cfRule type="expression" dxfId="2337" priority="33" stopIfTrue="1">
      <formula>AND(INDEX($M39:$T39,1,$V39)=0, $V39&gt;0)</formula>
    </cfRule>
  </conditionalFormatting>
  <conditionalFormatting sqref="V39">
    <cfRule type="expression" dxfId="2336" priority="34" stopIfTrue="1">
      <formula>AND(INDEX($M39:$T39,1,$W39)=0, $W39&gt;0)</formula>
    </cfRule>
  </conditionalFormatting>
  <conditionalFormatting sqref="W39">
    <cfRule type="expression" dxfId="2335" priority="35" stopIfTrue="1">
      <formula>AND(INDEX($M39:$T39,1,$X39)=0, $X39&gt;0)</formula>
    </cfRule>
  </conditionalFormatting>
  <conditionalFormatting sqref="AD39:AF39">
    <cfRule type="expression" dxfId="2334" priority="29">
      <formula>AND(NOT(ISBLANK($M39)),ISBLANK($AE39),ISBLANK($AF39),ISBLANK($AG39))</formula>
    </cfRule>
  </conditionalFormatting>
  <conditionalFormatting sqref="AG39:AI39">
    <cfRule type="expression" dxfId="2333" priority="28">
      <formula>AND(NOT(ISBLANK($N39)),ISBLANK($AH39),ISBLANK($AI39),ISBLANK($AJ39))</formula>
    </cfRule>
  </conditionalFormatting>
  <conditionalFormatting sqref="AJ39:AL39">
    <cfRule type="expression" dxfId="2332" priority="27">
      <formula>AND(NOT(ISBLANK($O39)),ISBLANK($AK39),ISBLANK($AL39),ISBLANK($AM39))</formula>
    </cfRule>
  </conditionalFormatting>
  <conditionalFormatting sqref="AM39:AO39">
    <cfRule type="expression" dxfId="2331" priority="26">
      <formula>AND(NOT(ISBLANK($P39)),ISBLANK($AN39),ISBLANK($AO39),ISBLANK($AP39))</formula>
    </cfRule>
  </conditionalFormatting>
  <conditionalFormatting sqref="AP39:AR39">
    <cfRule type="expression" dxfId="2330" priority="25">
      <formula>AND(NOT(ISBLANK($Q39)),ISBLANK($AQ39),ISBLANK($AR39),ISBLANK($AS39))</formula>
    </cfRule>
  </conditionalFormatting>
  <conditionalFormatting sqref="AS39:AU39">
    <cfRule type="expression" dxfId="2329" priority="24">
      <formula>AND(NOT(ISBLANK($R39)),ISBLANK($AT39),ISBLANK($AU39),ISBLANK($AV39))</formula>
    </cfRule>
  </conditionalFormatting>
  <conditionalFormatting sqref="AV39:AX39">
    <cfRule type="expression" dxfId="2328" priority="23">
      <formula>AND(NOT(ISBLANK($S39)),ISBLANK($AW39),ISBLANK($AX39),ISBLANK($AY39))</formula>
    </cfRule>
  </conditionalFormatting>
  <conditionalFormatting sqref="AY39:BA39">
    <cfRule type="expression" dxfId="2327" priority="22">
      <formula>AND(NOT(ISBLANK($T39)),ISBLANK($AZ39),ISBLANK($BA39),ISBLANK($BB39))</formula>
    </cfRule>
  </conditionalFormatting>
  <conditionalFormatting sqref="W39">
    <cfRule type="expression" dxfId="2326" priority="21">
      <formula>AND(NOT(ISBLANK($X39)),ISBLANK($U39),ISBLANK($V39),ISBLANK($W39))</formula>
    </cfRule>
  </conditionalFormatting>
  <conditionalFormatting sqref="AJ71:AL71">
    <cfRule type="expression" dxfId="2325" priority="20" stopIfTrue="1">
      <formula>MOD(AJ71,2)&lt;&gt;0</formula>
    </cfRule>
  </conditionalFormatting>
  <conditionalFormatting sqref="AJ71:AL71">
    <cfRule type="expression" dxfId="2324" priority="19">
      <formula>AND(NOT(ISBLANK($M71)),ISBLANK($AE71),ISBLANK($AF71),ISBLANK($AG71))</formula>
    </cfRule>
  </conditionalFormatting>
  <conditionalFormatting sqref="AM71:AO71">
    <cfRule type="expression" dxfId="2323" priority="18" stopIfTrue="1">
      <formula>MOD(AM71,2)&lt;&gt;0</formula>
    </cfRule>
  </conditionalFormatting>
  <conditionalFormatting sqref="AM71:AO71">
    <cfRule type="expression" dxfId="2322" priority="17">
      <formula>AND(NOT(ISBLANK($N71)),ISBLANK($AH71),ISBLANK($AI71),ISBLANK($AJ71))</formula>
    </cfRule>
  </conditionalFormatting>
  <conditionalFormatting sqref="AP71:AR71">
    <cfRule type="expression" dxfId="2321" priority="16" stopIfTrue="1">
      <formula>MOD(AP71,2)&lt;&gt;0</formula>
    </cfRule>
  </conditionalFormatting>
  <conditionalFormatting sqref="AP71:AR71">
    <cfRule type="expression" dxfId="2320" priority="15">
      <formula>AND(NOT(ISBLANK($M71)),ISBLANK($AE71),ISBLANK($AF71),ISBLANK($AG71))</formula>
    </cfRule>
  </conditionalFormatting>
  <conditionalFormatting sqref="AS71:AU71">
    <cfRule type="expression" dxfId="2319" priority="14" stopIfTrue="1">
      <formula>MOD(AS71,2)&lt;&gt;0</formula>
    </cfRule>
  </conditionalFormatting>
  <conditionalFormatting sqref="AS71:AU71">
    <cfRule type="expression" dxfId="2318" priority="13">
      <formula>AND(NOT(ISBLANK($N71)),ISBLANK($AH71),ISBLANK($AI71),ISBLANK($AJ71))</formula>
    </cfRule>
  </conditionalFormatting>
  <conditionalFormatting sqref="AV71:AX71">
    <cfRule type="expression" dxfId="2317" priority="12" stopIfTrue="1">
      <formula>MOD(AV71,2)&lt;&gt;0</formula>
    </cfRule>
  </conditionalFormatting>
  <conditionalFormatting sqref="AV71:AX71">
    <cfRule type="expression" dxfId="2316" priority="11">
      <formula>AND(NOT(ISBLANK($M71)),ISBLANK($AE71),ISBLANK($AF71),ISBLANK($AG71))</formula>
    </cfRule>
  </conditionalFormatting>
  <conditionalFormatting sqref="AY71:BA71">
    <cfRule type="expression" dxfId="2315" priority="10" stopIfTrue="1">
      <formula>MOD(AY71,2)&lt;&gt;0</formula>
    </cfRule>
  </conditionalFormatting>
  <conditionalFormatting sqref="AY71:BA71">
    <cfRule type="expression" dxfId="2314" priority="9">
      <formula>AND(NOT(ISBLANK($N71)),ISBLANK($AH71),ISBLANK($AI71),ISBLANK($AJ71))</formula>
    </cfRule>
  </conditionalFormatting>
  <conditionalFormatting sqref="BB71:BD71">
    <cfRule type="expression" dxfId="2313" priority="8" stopIfTrue="1">
      <formula>MOD(BB71,2)&lt;&gt;0</formula>
    </cfRule>
  </conditionalFormatting>
  <conditionalFormatting sqref="BB71:BD71">
    <cfRule type="expression" dxfId="2312" priority="7">
      <formula>AND(NOT(ISBLANK($M71)),ISBLANK($AE71),ISBLANK($AF71),ISBLANK($AG71))</formula>
    </cfRule>
  </conditionalFormatting>
  <conditionalFormatting sqref="BE71:BG71">
    <cfRule type="expression" dxfId="2311" priority="6" stopIfTrue="1">
      <formula>MOD(BE71,2)&lt;&gt;0</formula>
    </cfRule>
  </conditionalFormatting>
  <conditionalFormatting sqref="BE71:BG71">
    <cfRule type="expression" dxfId="2310" priority="5">
      <formula>AND(NOT(ISBLANK($N71)),ISBLANK($AH71),ISBLANK($AI71),ISBLANK($AJ71))</formula>
    </cfRule>
  </conditionalFormatting>
  <conditionalFormatting sqref="BH71:BJ71">
    <cfRule type="expression" dxfId="2309" priority="4" stopIfTrue="1">
      <formula>MOD(BH71,2)&lt;&gt;0</formula>
    </cfRule>
  </conditionalFormatting>
  <conditionalFormatting sqref="BH71:BJ71">
    <cfRule type="expression" dxfId="2308" priority="3">
      <formula>AND(NOT(ISBLANK($M71)),ISBLANK($AE71),ISBLANK($AF71),ISBLANK($AG71))</formula>
    </cfRule>
  </conditionalFormatting>
  <conditionalFormatting sqref="BK71:BM71">
    <cfRule type="expression" dxfId="2307" priority="2" stopIfTrue="1">
      <formula>MOD(BK71,2)&lt;&gt;0</formula>
    </cfRule>
  </conditionalFormatting>
  <conditionalFormatting sqref="BK71:BM71">
    <cfRule type="expression" dxfId="2306" priority="1">
      <formula>AND(NOT(ISBLANK($N71)),ISBLANK($AH71),ISBLANK($AI71),ISBLANK($AJ71))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workbookViewId="0">
      <pane ySplit="1" topLeftCell="A2" activePane="bottomLeft" state="frozen"/>
      <selection pane="bottomLeft" activeCell="A4" sqref="A4:A9"/>
    </sheetView>
  </sheetViews>
  <sheetFormatPr defaultRowHeight="15" x14ac:dyDescent="0.25"/>
  <cols>
    <col min="1" max="1" width="6.28515625" bestFit="1" customWidth="1"/>
    <col min="3" max="3" width="3.140625" bestFit="1" customWidth="1"/>
    <col min="4" max="6" width="8.85546875" bestFit="1" customWidth="1"/>
    <col min="9" max="9" width="31.140625" customWidth="1"/>
    <col min="10" max="10" width="4.28515625" bestFit="1" customWidth="1"/>
    <col min="11" max="11" width="6.28515625" bestFit="1" customWidth="1"/>
    <col min="12" max="17" width="4.28515625" bestFit="1" customWidth="1"/>
    <col min="19" max="19" width="3.140625" bestFit="1" customWidth="1"/>
    <col min="20" max="20" width="4.28515625" bestFit="1" customWidth="1"/>
    <col min="21" max="21" width="3.140625" bestFit="1" customWidth="1"/>
    <col min="22" max="22" width="8.28515625" bestFit="1" customWidth="1"/>
    <col min="24" max="24" width="7.85546875" bestFit="1" customWidth="1"/>
    <col min="25" max="25" width="5.28515625" bestFit="1" customWidth="1"/>
    <col min="26" max="27" width="4.28515625" bestFit="1" customWidth="1"/>
    <col min="28" max="28" width="5.28515625" bestFit="1" customWidth="1"/>
    <col min="29" max="29" width="8.28515625" bestFit="1" customWidth="1"/>
    <col min="30" max="30" width="5.28515625" bestFit="1" customWidth="1"/>
    <col min="31" max="31" width="3.140625" bestFit="1" customWidth="1"/>
    <col min="32" max="33" width="5.28515625" bestFit="1" customWidth="1"/>
    <col min="34" max="34" width="3.140625" bestFit="1" customWidth="1"/>
    <col min="35" max="36" width="5.28515625" bestFit="1" customWidth="1"/>
    <col min="37" max="37" width="4.28515625" bestFit="1" customWidth="1"/>
    <col min="38" max="39" width="5.28515625" bestFit="1" customWidth="1"/>
    <col min="40" max="40" width="4.28515625" bestFit="1" customWidth="1"/>
    <col min="41" max="41" width="5.28515625" bestFit="1" customWidth="1"/>
    <col min="42" max="42" width="4.28515625" bestFit="1" customWidth="1"/>
    <col min="43" max="43" width="3.140625" bestFit="1" customWidth="1"/>
    <col min="44" max="45" width="4.28515625" bestFit="1" customWidth="1"/>
    <col min="46" max="46" width="3.140625" bestFit="1" customWidth="1"/>
    <col min="47" max="47" width="4.28515625" bestFit="1" customWidth="1"/>
    <col min="48" max="49" width="3.140625" bestFit="1" customWidth="1"/>
    <col min="51" max="52" width="3.140625" bestFit="1" customWidth="1"/>
    <col min="66" max="67" width="9.28515625" bestFit="1" customWidth="1"/>
  </cols>
  <sheetData>
    <row r="1" spans="1:67" ht="47.25" x14ac:dyDescent="0.25">
      <c r="A1" s="95" t="s">
        <v>44</v>
      </c>
      <c r="B1" s="95" t="s">
        <v>45</v>
      </c>
      <c r="C1" s="95" t="s">
        <v>109</v>
      </c>
      <c r="D1" s="95" t="s">
        <v>46</v>
      </c>
      <c r="E1" s="95" t="s">
        <v>50</v>
      </c>
      <c r="F1" s="95" t="s">
        <v>148</v>
      </c>
      <c r="G1" s="95" t="s">
        <v>64</v>
      </c>
      <c r="H1" s="95" t="s">
        <v>149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37"/>
      <c r="T1" s="161"/>
      <c r="U1" s="162"/>
      <c r="V1" s="162"/>
      <c r="W1" s="163"/>
      <c r="X1" s="15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ht="47.25" x14ac:dyDescent="0.25">
      <c r="A2" s="95"/>
      <c r="B2" s="95"/>
      <c r="C2" s="95"/>
      <c r="D2" s="95"/>
      <c r="E2" s="95"/>
      <c r="F2" s="95" t="s">
        <v>143</v>
      </c>
      <c r="G2" s="95"/>
      <c r="H2" s="95"/>
      <c r="I2" s="27" t="s">
        <v>23</v>
      </c>
      <c r="J2" s="35">
        <f>SUM(J3+J14+J10+J17+J18+J20+J32+J29)</f>
        <v>51</v>
      </c>
      <c r="K2" s="26"/>
      <c r="L2" s="26"/>
      <c r="M2" s="26"/>
      <c r="N2" s="26"/>
      <c r="O2" s="26"/>
      <c r="P2" s="26"/>
      <c r="Q2" s="26"/>
      <c r="R2" s="26"/>
      <c r="S2" s="137"/>
      <c r="T2" s="164"/>
      <c r="U2" s="26"/>
      <c r="V2" s="26"/>
      <c r="W2" s="165"/>
      <c r="X2" s="1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ht="15.75" x14ac:dyDescent="0.25">
      <c r="A3" s="18"/>
      <c r="B3" s="18"/>
      <c r="C3" s="18"/>
      <c r="D3" s="18"/>
      <c r="E3" s="18" t="s">
        <v>51</v>
      </c>
      <c r="F3" s="18" t="s">
        <v>125</v>
      </c>
      <c r="G3" s="18"/>
      <c r="H3" s="18"/>
      <c r="I3" s="13" t="s">
        <v>111</v>
      </c>
      <c r="J3" s="16">
        <f>SUM(J4)</f>
        <v>3</v>
      </c>
      <c r="K3" s="101">
        <f>J3*36</f>
        <v>108</v>
      </c>
      <c r="L3" s="18"/>
      <c r="M3" s="18"/>
      <c r="N3" s="18"/>
      <c r="O3" s="18"/>
      <c r="P3" s="18"/>
      <c r="Q3" s="18"/>
      <c r="R3" s="18"/>
      <c r="S3" s="98"/>
      <c r="T3" s="19"/>
      <c r="U3" s="20"/>
      <c r="V3" s="20"/>
      <c r="W3" s="21"/>
      <c r="X3" s="151"/>
      <c r="Y3" s="22"/>
      <c r="Z3" s="22"/>
      <c r="AA3" s="22"/>
      <c r="AB3" s="22"/>
      <c r="AC3" s="10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8"/>
      <c r="BO3" s="23"/>
    </row>
    <row r="4" spans="1:67" ht="47.25" x14ac:dyDescent="0.25">
      <c r="A4" s="249">
        <v>3675</v>
      </c>
      <c r="B4" s="96" t="s">
        <v>76</v>
      </c>
      <c r="C4" s="104" t="s">
        <v>52</v>
      </c>
      <c r="D4" s="1678" t="s">
        <v>54</v>
      </c>
      <c r="E4" s="1519" t="s">
        <v>51</v>
      </c>
      <c r="F4" s="1519" t="s">
        <v>93</v>
      </c>
      <c r="G4" s="1510" t="s">
        <v>65</v>
      </c>
      <c r="H4" s="250">
        <v>1</v>
      </c>
      <c r="I4" s="238" t="s">
        <v>70</v>
      </c>
      <c r="J4" s="1466">
        <v>3</v>
      </c>
      <c r="K4" s="1671">
        <f>J4*36</f>
        <v>108</v>
      </c>
      <c r="L4" s="1466" t="s">
        <v>47</v>
      </c>
      <c r="M4" s="1466" t="s">
        <v>47</v>
      </c>
      <c r="N4" s="1466" t="s">
        <v>47</v>
      </c>
      <c r="O4" s="1466" t="s">
        <v>47</v>
      </c>
      <c r="P4" s="1466"/>
      <c r="Q4" s="1466"/>
      <c r="R4" s="1466"/>
      <c r="S4" s="1521"/>
      <c r="T4" s="1676" t="s">
        <v>48</v>
      </c>
      <c r="U4" s="1466"/>
      <c r="V4" s="1466"/>
      <c r="W4" s="1512"/>
      <c r="X4" s="1673"/>
      <c r="Y4" s="1674"/>
      <c r="Z4" s="1674"/>
      <c r="AA4" s="1674"/>
      <c r="AB4" s="1674"/>
      <c r="AC4" s="1675"/>
      <c r="AD4" s="1522" t="s">
        <v>49</v>
      </c>
      <c r="AE4" s="1522"/>
      <c r="AF4" s="1522" t="s">
        <v>49</v>
      </c>
      <c r="AG4" s="1523" t="s">
        <v>49</v>
      </c>
      <c r="AH4" s="1523"/>
      <c r="AI4" s="1523" t="s">
        <v>49</v>
      </c>
      <c r="AJ4" s="1522" t="s">
        <v>49</v>
      </c>
      <c r="AK4" s="1522"/>
      <c r="AL4" s="1522" t="s">
        <v>49</v>
      </c>
      <c r="AM4" s="1523" t="s">
        <v>49</v>
      </c>
      <c r="AN4" s="1523"/>
      <c r="AO4" s="1523" t="s">
        <v>49</v>
      </c>
      <c r="AP4" s="1672"/>
      <c r="AQ4" s="1672"/>
      <c r="AR4" s="1672"/>
      <c r="AS4" s="1466"/>
      <c r="AT4" s="1466"/>
      <c r="AU4" s="1466"/>
      <c r="AV4" s="1672"/>
      <c r="AW4" s="1672"/>
      <c r="AX4" s="1672"/>
      <c r="AY4" s="1466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 t="s">
        <v>0</v>
      </c>
      <c r="BO4" s="1524">
        <v>29.629629629629626</v>
      </c>
    </row>
    <row r="5" spans="1:67" ht="31.5" x14ac:dyDescent="0.25">
      <c r="A5" s="249">
        <v>3676</v>
      </c>
      <c r="B5" s="96" t="s">
        <v>76</v>
      </c>
      <c r="C5" s="104" t="s">
        <v>52</v>
      </c>
      <c r="D5" s="1678"/>
      <c r="E5" s="1519"/>
      <c r="F5" s="1519"/>
      <c r="G5" s="1510"/>
      <c r="H5" s="250">
        <v>2</v>
      </c>
      <c r="I5" s="238" t="s">
        <v>71</v>
      </c>
      <c r="J5" s="1466"/>
      <c r="K5" s="1671"/>
      <c r="L5" s="1466"/>
      <c r="M5" s="1466"/>
      <c r="N5" s="1466"/>
      <c r="O5" s="1466"/>
      <c r="P5" s="1466"/>
      <c r="Q5" s="1466"/>
      <c r="R5" s="1466"/>
      <c r="S5" s="1521"/>
      <c r="T5" s="1677"/>
      <c r="U5" s="1466"/>
      <c r="V5" s="1466"/>
      <c r="W5" s="1512"/>
      <c r="X5" s="1673"/>
      <c r="Y5" s="1674"/>
      <c r="Z5" s="1674"/>
      <c r="AA5" s="1674"/>
      <c r="AB5" s="1674"/>
      <c r="AC5" s="1675"/>
      <c r="AD5" s="1522"/>
      <c r="AE5" s="1522"/>
      <c r="AF5" s="1522"/>
      <c r="AG5" s="1523"/>
      <c r="AH5" s="1523"/>
      <c r="AI5" s="1523"/>
      <c r="AJ5" s="1522"/>
      <c r="AK5" s="1522"/>
      <c r="AL5" s="1522"/>
      <c r="AM5" s="1523"/>
      <c r="AN5" s="1523"/>
      <c r="AO5" s="1523"/>
      <c r="AP5" s="1672"/>
      <c r="AQ5" s="1672"/>
      <c r="AR5" s="1672"/>
      <c r="AS5" s="1466"/>
      <c r="AT5" s="1466"/>
      <c r="AU5" s="1466"/>
      <c r="AV5" s="1672"/>
      <c r="AW5" s="1672"/>
      <c r="AX5" s="1672"/>
      <c r="AY5" s="1466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524"/>
    </row>
    <row r="6" spans="1:67" ht="47.25" x14ac:dyDescent="0.25">
      <c r="A6" s="249">
        <v>3677</v>
      </c>
      <c r="B6" s="96" t="s">
        <v>76</v>
      </c>
      <c r="C6" s="104" t="s">
        <v>52</v>
      </c>
      <c r="D6" s="1678"/>
      <c r="E6" s="1519"/>
      <c r="F6" s="1519"/>
      <c r="G6" s="1510"/>
      <c r="H6" s="250">
        <v>3</v>
      </c>
      <c r="I6" s="238" t="s">
        <v>72</v>
      </c>
      <c r="J6" s="1466"/>
      <c r="K6" s="1671"/>
      <c r="L6" s="1466"/>
      <c r="M6" s="1466"/>
      <c r="N6" s="1466"/>
      <c r="O6" s="1466"/>
      <c r="P6" s="1466"/>
      <c r="Q6" s="1466"/>
      <c r="R6" s="1466"/>
      <c r="S6" s="1521"/>
      <c r="T6" s="1677"/>
      <c r="U6" s="1466"/>
      <c r="V6" s="1466"/>
      <c r="W6" s="1512"/>
      <c r="X6" s="1673"/>
      <c r="Y6" s="1674"/>
      <c r="Z6" s="1674"/>
      <c r="AA6" s="1674"/>
      <c r="AB6" s="1674"/>
      <c r="AC6" s="1675"/>
      <c r="AD6" s="1522"/>
      <c r="AE6" s="1522"/>
      <c r="AF6" s="1522"/>
      <c r="AG6" s="1523"/>
      <c r="AH6" s="1523"/>
      <c r="AI6" s="1523"/>
      <c r="AJ6" s="1522"/>
      <c r="AK6" s="1522"/>
      <c r="AL6" s="1522"/>
      <c r="AM6" s="1523"/>
      <c r="AN6" s="1523"/>
      <c r="AO6" s="1523"/>
      <c r="AP6" s="1672"/>
      <c r="AQ6" s="1672"/>
      <c r="AR6" s="1672"/>
      <c r="AS6" s="1466"/>
      <c r="AT6" s="1466"/>
      <c r="AU6" s="1466"/>
      <c r="AV6" s="1672"/>
      <c r="AW6" s="1672"/>
      <c r="AX6" s="1672"/>
      <c r="AY6" s="1466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524"/>
    </row>
    <row r="7" spans="1:67" ht="31.5" x14ac:dyDescent="0.25">
      <c r="A7" s="249">
        <v>3678</v>
      </c>
      <c r="B7" s="96" t="s">
        <v>76</v>
      </c>
      <c r="C7" s="104" t="s">
        <v>52</v>
      </c>
      <c r="D7" s="1678"/>
      <c r="E7" s="1519"/>
      <c r="F7" s="1519"/>
      <c r="G7" s="1510"/>
      <c r="H7" s="250">
        <v>4</v>
      </c>
      <c r="I7" s="238" t="s">
        <v>73</v>
      </c>
      <c r="J7" s="1466"/>
      <c r="K7" s="1671"/>
      <c r="L7" s="1466"/>
      <c r="M7" s="1466"/>
      <c r="N7" s="1466"/>
      <c r="O7" s="1466"/>
      <c r="P7" s="1466"/>
      <c r="Q7" s="1466"/>
      <c r="R7" s="1466"/>
      <c r="S7" s="1521"/>
      <c r="T7" s="1677"/>
      <c r="U7" s="1466"/>
      <c r="V7" s="1466"/>
      <c r="W7" s="1512"/>
      <c r="X7" s="1673"/>
      <c r="Y7" s="1674"/>
      <c r="Z7" s="1674"/>
      <c r="AA7" s="1674"/>
      <c r="AB7" s="1674"/>
      <c r="AC7" s="1675"/>
      <c r="AD7" s="1522"/>
      <c r="AE7" s="1522"/>
      <c r="AF7" s="1522"/>
      <c r="AG7" s="1523"/>
      <c r="AH7" s="1523"/>
      <c r="AI7" s="1523"/>
      <c r="AJ7" s="1522"/>
      <c r="AK7" s="1522"/>
      <c r="AL7" s="1522"/>
      <c r="AM7" s="1523"/>
      <c r="AN7" s="1523"/>
      <c r="AO7" s="1523"/>
      <c r="AP7" s="1672"/>
      <c r="AQ7" s="1672"/>
      <c r="AR7" s="1672"/>
      <c r="AS7" s="1466"/>
      <c r="AT7" s="1466"/>
      <c r="AU7" s="1466"/>
      <c r="AV7" s="1672"/>
      <c r="AW7" s="1672"/>
      <c r="AX7" s="1672"/>
      <c r="AY7" s="1466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524"/>
    </row>
    <row r="8" spans="1:67" ht="31.5" x14ac:dyDescent="0.25">
      <c r="A8" s="249">
        <v>3679</v>
      </c>
      <c r="B8" s="96" t="s">
        <v>76</v>
      </c>
      <c r="C8" s="104" t="s">
        <v>52</v>
      </c>
      <c r="D8" s="1678"/>
      <c r="E8" s="1519"/>
      <c r="F8" s="1519"/>
      <c r="G8" s="1510"/>
      <c r="H8" s="250">
        <v>5</v>
      </c>
      <c r="I8" s="238" t="s">
        <v>74</v>
      </c>
      <c r="J8" s="1466"/>
      <c r="K8" s="1671"/>
      <c r="L8" s="1466"/>
      <c r="M8" s="1466"/>
      <c r="N8" s="1466"/>
      <c r="O8" s="1466"/>
      <c r="P8" s="1466"/>
      <c r="Q8" s="1466"/>
      <c r="R8" s="1466"/>
      <c r="S8" s="1521"/>
      <c r="T8" s="1677"/>
      <c r="U8" s="1466"/>
      <c r="V8" s="1466"/>
      <c r="W8" s="1512"/>
      <c r="X8" s="1673"/>
      <c r="Y8" s="1674"/>
      <c r="Z8" s="1674"/>
      <c r="AA8" s="1674"/>
      <c r="AB8" s="1674"/>
      <c r="AC8" s="1675"/>
      <c r="AD8" s="1522"/>
      <c r="AE8" s="1522"/>
      <c r="AF8" s="1522"/>
      <c r="AG8" s="1523"/>
      <c r="AH8" s="1523"/>
      <c r="AI8" s="1523"/>
      <c r="AJ8" s="1522"/>
      <c r="AK8" s="1522"/>
      <c r="AL8" s="1522"/>
      <c r="AM8" s="1523"/>
      <c r="AN8" s="1523"/>
      <c r="AO8" s="1523"/>
      <c r="AP8" s="1672"/>
      <c r="AQ8" s="1672"/>
      <c r="AR8" s="1672"/>
      <c r="AS8" s="1466"/>
      <c r="AT8" s="1466"/>
      <c r="AU8" s="1466"/>
      <c r="AV8" s="1672"/>
      <c r="AW8" s="1672"/>
      <c r="AX8" s="1672"/>
      <c r="AY8" s="1466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524"/>
    </row>
    <row r="9" spans="1:67" ht="31.5" x14ac:dyDescent="0.25">
      <c r="A9" s="249">
        <v>3680</v>
      </c>
      <c r="B9" s="96" t="s">
        <v>76</v>
      </c>
      <c r="C9" s="104" t="s">
        <v>52</v>
      </c>
      <c r="D9" s="1678"/>
      <c r="E9" s="1519"/>
      <c r="F9" s="1519"/>
      <c r="G9" s="1510"/>
      <c r="H9" s="250">
        <v>6</v>
      </c>
      <c r="I9" s="238" t="s">
        <v>75</v>
      </c>
      <c r="J9" s="1466"/>
      <c r="K9" s="1671"/>
      <c r="L9" s="1466"/>
      <c r="M9" s="1466"/>
      <c r="N9" s="1466"/>
      <c r="O9" s="1466"/>
      <c r="P9" s="1466"/>
      <c r="Q9" s="1466"/>
      <c r="R9" s="1466"/>
      <c r="S9" s="1521"/>
      <c r="T9" s="1677"/>
      <c r="U9" s="1466"/>
      <c r="V9" s="1466"/>
      <c r="W9" s="1512"/>
      <c r="X9" s="1673"/>
      <c r="Y9" s="1674"/>
      <c r="Z9" s="1674"/>
      <c r="AA9" s="1674"/>
      <c r="AB9" s="1674"/>
      <c r="AC9" s="1675"/>
      <c r="AD9" s="1522"/>
      <c r="AE9" s="1522"/>
      <c r="AF9" s="1522"/>
      <c r="AG9" s="1523"/>
      <c r="AH9" s="1523"/>
      <c r="AI9" s="1523"/>
      <c r="AJ9" s="1522"/>
      <c r="AK9" s="1522"/>
      <c r="AL9" s="1522"/>
      <c r="AM9" s="1523"/>
      <c r="AN9" s="1523"/>
      <c r="AO9" s="1523"/>
      <c r="AP9" s="1672"/>
      <c r="AQ9" s="1672"/>
      <c r="AR9" s="1672"/>
      <c r="AS9" s="1466"/>
      <c r="AT9" s="1466"/>
      <c r="AU9" s="1466"/>
      <c r="AV9" s="1672"/>
      <c r="AW9" s="1672"/>
      <c r="AX9" s="1672"/>
      <c r="AY9" s="1466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524"/>
    </row>
    <row r="10" spans="1:67" ht="31.5" x14ac:dyDescent="0.25">
      <c r="A10" s="18"/>
      <c r="B10" s="18"/>
      <c r="C10" s="18"/>
      <c r="D10" s="24"/>
      <c r="E10" s="18" t="s">
        <v>51</v>
      </c>
      <c r="F10" s="18" t="s">
        <v>126</v>
      </c>
      <c r="G10" s="18"/>
      <c r="H10" s="18"/>
      <c r="I10" s="13" t="s">
        <v>61</v>
      </c>
      <c r="J10" s="16">
        <f>SUM(J11:J12)</f>
        <v>3</v>
      </c>
      <c r="K10" s="101"/>
      <c r="L10" s="18"/>
      <c r="M10" s="18"/>
      <c r="N10" s="18"/>
      <c r="O10" s="18"/>
      <c r="P10" s="18"/>
      <c r="Q10" s="18"/>
      <c r="R10" s="18"/>
      <c r="S10" s="98"/>
      <c r="T10" s="17"/>
      <c r="U10" s="18"/>
      <c r="V10" s="18"/>
      <c r="W10" s="166"/>
      <c r="X10" s="152"/>
      <c r="Y10" s="18"/>
      <c r="Z10" s="18"/>
      <c r="AA10" s="18"/>
      <c r="AB10" s="18"/>
      <c r="AC10" s="101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23"/>
    </row>
    <row r="11" spans="1:67" ht="63" x14ac:dyDescent="0.25">
      <c r="A11" s="14">
        <v>7</v>
      </c>
      <c r="B11" s="96" t="s">
        <v>76</v>
      </c>
      <c r="C11" s="104" t="s">
        <v>52</v>
      </c>
      <c r="D11" s="103" t="s">
        <v>54</v>
      </c>
      <c r="E11" s="104" t="s">
        <v>51</v>
      </c>
      <c r="F11" s="192" t="s">
        <v>2</v>
      </c>
      <c r="G11" s="103" t="s">
        <v>77</v>
      </c>
      <c r="H11" s="255"/>
      <c r="I11" s="238" t="s">
        <v>1</v>
      </c>
      <c r="J11" s="28">
        <v>2</v>
      </c>
      <c r="K11" s="41">
        <f>J11*36</f>
        <v>72</v>
      </c>
      <c r="L11" s="29" t="s">
        <v>63</v>
      </c>
      <c r="M11" s="29" t="s">
        <v>63</v>
      </c>
      <c r="N11" s="29" t="s">
        <v>63</v>
      </c>
      <c r="O11" s="29" t="s">
        <v>63</v>
      </c>
      <c r="P11" s="29"/>
      <c r="Q11" s="29"/>
      <c r="R11" s="29"/>
      <c r="S11" s="138"/>
      <c r="T11" s="170"/>
      <c r="U11" s="30"/>
      <c r="V11" s="30" t="s">
        <v>48</v>
      </c>
      <c r="W11" s="171"/>
      <c r="X11" s="155">
        <f>Y11+Y11*0.1</f>
        <v>140.80000000000001</v>
      </c>
      <c r="Y11" s="31">
        <f>SUM(Z11:AB11)</f>
        <v>128</v>
      </c>
      <c r="Z11" s="31">
        <f t="shared" ref="Z11:AB12" si="0">AD11+AG11+AJ11+AM11+AP11+AS11+AV11+AY11+BB11+BE11+BH11+BK11</f>
        <v>64</v>
      </c>
      <c r="AA11" s="31">
        <f t="shared" si="0"/>
        <v>0</v>
      </c>
      <c r="AB11" s="31">
        <f t="shared" si="0"/>
        <v>64</v>
      </c>
      <c r="AC11" s="42">
        <f>K11-X11</f>
        <v>-68.800000000000011</v>
      </c>
      <c r="AD11" s="32">
        <v>16</v>
      </c>
      <c r="AE11" s="32"/>
      <c r="AF11" s="32">
        <v>16</v>
      </c>
      <c r="AG11" s="33">
        <v>16</v>
      </c>
      <c r="AH11" s="33"/>
      <c r="AI11" s="33">
        <v>16</v>
      </c>
      <c r="AJ11" s="32">
        <v>16</v>
      </c>
      <c r="AK11" s="32"/>
      <c r="AL11" s="32">
        <v>16</v>
      </c>
      <c r="AM11" s="33">
        <v>16</v>
      </c>
      <c r="AN11" s="33"/>
      <c r="AO11" s="33">
        <v>16</v>
      </c>
      <c r="AP11" s="32"/>
      <c r="AQ11" s="32"/>
      <c r="AR11" s="32"/>
      <c r="AS11" s="33"/>
      <c r="AT11" s="33"/>
      <c r="AU11" s="33"/>
      <c r="AV11" s="32"/>
      <c r="AW11" s="32"/>
      <c r="AX11" s="32"/>
      <c r="AY11" s="33"/>
      <c r="AZ11" s="33"/>
      <c r="BA11" s="33"/>
      <c r="BB11" s="31"/>
      <c r="BC11" s="31"/>
      <c r="BD11" s="31"/>
      <c r="BE11" s="33"/>
      <c r="BF11" s="33"/>
      <c r="BG11" s="33"/>
      <c r="BH11" s="31"/>
      <c r="BI11" s="31"/>
      <c r="BJ11" s="31"/>
      <c r="BK11" s="33"/>
      <c r="BL11" s="33"/>
      <c r="BM11" s="33"/>
      <c r="BN11" s="29" t="s">
        <v>2</v>
      </c>
      <c r="BO11" s="34">
        <f>Y11/K11*100</f>
        <v>177.77777777777777</v>
      </c>
    </row>
    <row r="12" spans="1:67" ht="15.75" x14ac:dyDescent="0.25">
      <c r="A12" s="14">
        <v>8</v>
      </c>
      <c r="B12" s="104" t="s">
        <v>52</v>
      </c>
      <c r="C12" s="104" t="s">
        <v>52</v>
      </c>
      <c r="D12" s="104" t="s">
        <v>52</v>
      </c>
      <c r="E12" s="104" t="s">
        <v>51</v>
      </c>
      <c r="F12" s="192" t="s">
        <v>94</v>
      </c>
      <c r="G12" s="104" t="s">
        <v>52</v>
      </c>
      <c r="H12" s="251"/>
      <c r="I12" s="238" t="s">
        <v>62</v>
      </c>
      <c r="J12" s="28">
        <v>1</v>
      </c>
      <c r="K12" s="41">
        <f>J12*36</f>
        <v>36</v>
      </c>
      <c r="L12" s="29">
        <v>1</v>
      </c>
      <c r="M12" s="29"/>
      <c r="N12" s="29"/>
      <c r="O12" s="29"/>
      <c r="P12" s="29"/>
      <c r="Q12" s="29"/>
      <c r="R12" s="29"/>
      <c r="S12" s="138"/>
      <c r="T12" s="170"/>
      <c r="U12" s="30"/>
      <c r="V12" s="30">
        <v>1</v>
      </c>
      <c r="W12" s="171"/>
      <c r="X12" s="155">
        <f>Y12+Y12*0.1</f>
        <v>39.6</v>
      </c>
      <c r="Y12" s="31">
        <f>SUM(Z12:AB12)</f>
        <v>36</v>
      </c>
      <c r="Z12" s="31">
        <f t="shared" si="0"/>
        <v>0</v>
      </c>
      <c r="AA12" s="31">
        <f t="shared" si="0"/>
        <v>0</v>
      </c>
      <c r="AB12" s="31">
        <f t="shared" si="0"/>
        <v>36</v>
      </c>
      <c r="AC12" s="42">
        <f>K12-X12</f>
        <v>-3.6000000000000014</v>
      </c>
      <c r="AD12" s="32"/>
      <c r="AE12" s="32"/>
      <c r="AF12" s="32">
        <v>36</v>
      </c>
      <c r="AG12" s="33"/>
      <c r="AH12" s="33"/>
      <c r="AI12" s="33"/>
      <c r="AJ12" s="32"/>
      <c r="AK12" s="32"/>
      <c r="AL12" s="32"/>
      <c r="AM12" s="33"/>
      <c r="AN12" s="33"/>
      <c r="AO12" s="33"/>
      <c r="AP12" s="32"/>
      <c r="AQ12" s="32"/>
      <c r="AR12" s="32"/>
      <c r="AS12" s="33"/>
      <c r="AT12" s="33"/>
      <c r="AU12" s="33"/>
      <c r="AV12" s="32"/>
      <c r="AW12" s="32"/>
      <c r="AX12" s="32"/>
      <c r="AY12" s="33"/>
      <c r="AZ12" s="33"/>
      <c r="BA12" s="33"/>
      <c r="BB12" s="31"/>
      <c r="BC12" s="31"/>
      <c r="BD12" s="31"/>
      <c r="BE12" s="33"/>
      <c r="BF12" s="33"/>
      <c r="BG12" s="33"/>
      <c r="BH12" s="31"/>
      <c r="BI12" s="31"/>
      <c r="BJ12" s="31"/>
      <c r="BK12" s="33"/>
      <c r="BL12" s="33"/>
      <c r="BM12" s="33"/>
      <c r="BN12" s="29"/>
      <c r="BO12" s="34"/>
    </row>
    <row r="13" spans="1:67" ht="31.5" x14ac:dyDescent="0.25">
      <c r="A13" s="18"/>
      <c r="B13" s="18"/>
      <c r="C13" s="18"/>
      <c r="D13" s="18"/>
      <c r="E13" s="18" t="s">
        <v>51</v>
      </c>
      <c r="F13" s="18" t="s">
        <v>127</v>
      </c>
      <c r="G13" s="24" t="s">
        <v>77</v>
      </c>
      <c r="H13" s="24"/>
      <c r="I13" s="13" t="s">
        <v>3</v>
      </c>
      <c r="J13" s="16">
        <f>SUM(J14)</f>
        <v>3</v>
      </c>
      <c r="K13" s="101"/>
      <c r="L13" s="18"/>
      <c r="M13" s="18"/>
      <c r="N13" s="18"/>
      <c r="O13" s="18"/>
      <c r="P13" s="18"/>
      <c r="Q13" s="18"/>
      <c r="R13" s="18"/>
      <c r="S13" s="98"/>
      <c r="T13" s="19"/>
      <c r="U13" s="20"/>
      <c r="V13" s="20"/>
      <c r="W13" s="21"/>
      <c r="X13" s="151"/>
      <c r="Y13" s="22"/>
      <c r="Z13" s="22"/>
      <c r="AA13" s="22"/>
      <c r="AB13" s="22"/>
      <c r="AC13" s="10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8"/>
      <c r="BO13" s="23"/>
    </row>
    <row r="14" spans="1:67" ht="31.5" x14ac:dyDescent="0.25">
      <c r="A14" s="14">
        <v>9</v>
      </c>
      <c r="B14" s="96" t="s">
        <v>76</v>
      </c>
      <c r="C14" s="14"/>
      <c r="D14" s="14"/>
      <c r="E14" s="104" t="s">
        <v>51</v>
      </c>
      <c r="F14" s="192" t="s">
        <v>96</v>
      </c>
      <c r="G14" s="103"/>
      <c r="H14" s="255"/>
      <c r="I14" s="239" t="s">
        <v>66</v>
      </c>
      <c r="J14" s="28">
        <v>3</v>
      </c>
      <c r="K14" s="41">
        <f>J14*36</f>
        <v>108</v>
      </c>
      <c r="L14" s="136"/>
      <c r="M14" s="136"/>
      <c r="N14" s="136"/>
      <c r="O14" s="136"/>
      <c r="P14" s="136"/>
      <c r="Q14" s="136"/>
      <c r="R14" s="29"/>
      <c r="S14" s="138"/>
      <c r="T14" s="170"/>
      <c r="U14" s="30"/>
      <c r="V14" s="30">
        <v>123456</v>
      </c>
      <c r="W14" s="171"/>
      <c r="X14" s="155">
        <f>Y14</f>
        <v>72</v>
      </c>
      <c r="Y14" s="31">
        <f>SUM(Z14:AB14)</f>
        <v>72</v>
      </c>
      <c r="Z14" s="31"/>
      <c r="AA14" s="31"/>
      <c r="AB14" s="31">
        <f>AF14+AI14+AL14+AO14+AR14+AU14+AX14+BA14+BD14+BG14+BJ14+BM14</f>
        <v>72</v>
      </c>
      <c r="AC14" s="42"/>
      <c r="AD14" s="32"/>
      <c r="AE14" s="32"/>
      <c r="AF14" s="32">
        <v>12</v>
      </c>
      <c r="AG14" s="33"/>
      <c r="AH14" s="33"/>
      <c r="AI14" s="33">
        <v>12</v>
      </c>
      <c r="AJ14" s="32"/>
      <c r="AK14" s="32"/>
      <c r="AL14" s="32">
        <v>12</v>
      </c>
      <c r="AM14" s="33"/>
      <c r="AN14" s="33"/>
      <c r="AO14" s="33">
        <v>12</v>
      </c>
      <c r="AP14" s="32"/>
      <c r="AQ14" s="32"/>
      <c r="AR14" s="32">
        <v>12</v>
      </c>
      <c r="AS14" s="33"/>
      <c r="AT14" s="33"/>
      <c r="AU14" s="33">
        <v>12</v>
      </c>
      <c r="AV14" s="32"/>
      <c r="AW14" s="32"/>
      <c r="AX14" s="32"/>
      <c r="AY14" s="33"/>
      <c r="AZ14" s="33"/>
      <c r="BA14" s="33"/>
      <c r="BB14" s="31"/>
      <c r="BC14" s="31"/>
      <c r="BD14" s="31"/>
      <c r="BE14" s="33"/>
      <c r="BF14" s="33"/>
      <c r="BG14" s="33"/>
      <c r="BH14" s="31"/>
      <c r="BI14" s="31"/>
      <c r="BJ14" s="31"/>
      <c r="BK14" s="33"/>
      <c r="BL14" s="33"/>
      <c r="BM14" s="33"/>
      <c r="BN14" s="29" t="s">
        <v>4</v>
      </c>
      <c r="BO14" s="34">
        <f>Y14/K14*100</f>
        <v>66.666666666666657</v>
      </c>
    </row>
    <row r="15" spans="1:67" ht="31.5" x14ac:dyDescent="0.25">
      <c r="A15" s="14">
        <v>10</v>
      </c>
      <c r="B15" s="96" t="s">
        <v>76</v>
      </c>
      <c r="C15" s="14"/>
      <c r="D15" s="14"/>
      <c r="E15" s="104" t="s">
        <v>51</v>
      </c>
      <c r="F15" s="194" t="s">
        <v>97</v>
      </c>
      <c r="G15" s="103"/>
      <c r="H15" s="255"/>
      <c r="I15" s="239" t="s">
        <v>67</v>
      </c>
      <c r="J15" s="28"/>
      <c r="K15" s="41"/>
      <c r="L15" s="136"/>
      <c r="M15" s="136"/>
      <c r="N15" s="136"/>
      <c r="O15" s="136"/>
      <c r="P15" s="136"/>
      <c r="Q15" s="136"/>
      <c r="R15" s="29"/>
      <c r="S15" s="138"/>
      <c r="T15" s="170"/>
      <c r="U15" s="30"/>
      <c r="V15" s="30">
        <v>123456</v>
      </c>
      <c r="W15" s="171"/>
      <c r="X15" s="155">
        <f>Y15+Y15*0.1</f>
        <v>360.8</v>
      </c>
      <c r="Y15" s="31">
        <f>SUM(Z15:AB15)</f>
        <v>328</v>
      </c>
      <c r="Z15" s="31">
        <f>AD15+AG15+AJ15+AM15+AP15+AS15+AV15+AY15+BB15+BE15+BH15+BK15</f>
        <v>0</v>
      </c>
      <c r="AA15" s="31"/>
      <c r="AB15" s="31">
        <f>AF15+AI15+AL15+AO15+AR15+AU15+AX15+BA15+BD15+BG15+BJ15+BM15</f>
        <v>328</v>
      </c>
      <c r="AC15" s="42">
        <f>K15-X15</f>
        <v>-360.8</v>
      </c>
      <c r="AD15" s="32"/>
      <c r="AE15" s="32"/>
      <c r="AF15" s="32">
        <v>54</v>
      </c>
      <c r="AG15" s="33"/>
      <c r="AH15" s="33"/>
      <c r="AI15" s="33">
        <v>55</v>
      </c>
      <c r="AJ15" s="32"/>
      <c r="AK15" s="32"/>
      <c r="AL15" s="32">
        <v>54</v>
      </c>
      <c r="AM15" s="33"/>
      <c r="AN15" s="33"/>
      <c r="AO15" s="33">
        <v>55</v>
      </c>
      <c r="AP15" s="32"/>
      <c r="AQ15" s="32"/>
      <c r="AR15" s="32">
        <v>54</v>
      </c>
      <c r="AS15" s="33"/>
      <c r="AT15" s="33"/>
      <c r="AU15" s="33">
        <v>56</v>
      </c>
      <c r="AV15" s="32"/>
      <c r="AW15" s="32"/>
      <c r="AX15" s="32"/>
      <c r="AY15" s="33"/>
      <c r="AZ15" s="33"/>
      <c r="BA15" s="33"/>
      <c r="BB15" s="31"/>
      <c r="BC15" s="31"/>
      <c r="BD15" s="31"/>
      <c r="BE15" s="33"/>
      <c r="BF15" s="33"/>
      <c r="BG15" s="33"/>
      <c r="BH15" s="31"/>
      <c r="BI15" s="31"/>
      <c r="BJ15" s="31"/>
      <c r="BK15" s="33"/>
      <c r="BL15" s="33"/>
      <c r="BM15" s="33"/>
      <c r="BN15" s="29" t="s">
        <v>9</v>
      </c>
      <c r="BO15" s="34" t="e">
        <f>Y15/K15*100</f>
        <v>#DIV/0!</v>
      </c>
    </row>
    <row r="16" spans="1:67" ht="15.75" x14ac:dyDescent="0.25">
      <c r="A16" s="18"/>
      <c r="B16" s="18"/>
      <c r="C16" s="18"/>
      <c r="D16" s="18"/>
      <c r="E16" s="18" t="s">
        <v>51</v>
      </c>
      <c r="F16" s="97" t="s">
        <v>128</v>
      </c>
      <c r="G16" s="97"/>
      <c r="H16" s="97"/>
      <c r="I16" s="13" t="s">
        <v>68</v>
      </c>
      <c r="J16" s="16"/>
      <c r="K16" s="101"/>
      <c r="L16" s="18"/>
      <c r="M16" s="18"/>
      <c r="N16" s="18"/>
      <c r="O16" s="18"/>
      <c r="P16" s="18"/>
      <c r="Q16" s="18"/>
      <c r="R16" s="18"/>
      <c r="S16" s="98"/>
      <c r="T16" s="19"/>
      <c r="U16" s="20"/>
      <c r="V16" s="20"/>
      <c r="W16" s="21"/>
      <c r="X16" s="151"/>
      <c r="Y16" s="22"/>
      <c r="Z16" s="22"/>
      <c r="AA16" s="22"/>
      <c r="AB16" s="22"/>
      <c r="AC16" s="10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8"/>
      <c r="BO16" s="23"/>
    </row>
    <row r="17" spans="1:67" ht="94.5" x14ac:dyDescent="0.25">
      <c r="A17" s="14">
        <v>11</v>
      </c>
      <c r="B17" s="96" t="s">
        <v>76</v>
      </c>
      <c r="C17" s="14"/>
      <c r="D17" s="103" t="s">
        <v>54</v>
      </c>
      <c r="E17" s="14" t="s">
        <v>51</v>
      </c>
      <c r="F17" s="192" t="s">
        <v>98</v>
      </c>
      <c r="G17" s="14"/>
      <c r="H17" s="249"/>
      <c r="I17" s="238" t="s">
        <v>5</v>
      </c>
      <c r="J17" s="28">
        <v>3</v>
      </c>
      <c r="K17" s="41">
        <f>J17*36</f>
        <v>108</v>
      </c>
      <c r="L17" s="29" t="s">
        <v>47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99"/>
      <c r="S17" s="138"/>
      <c r="T17" s="170" t="s">
        <v>69</v>
      </c>
      <c r="U17" s="99"/>
      <c r="V17" s="99"/>
      <c r="W17" s="167"/>
      <c r="X17" s="155">
        <f>Y17+Y17*0.1</f>
        <v>211.2</v>
      </c>
      <c r="Y17" s="31">
        <f>SUM(Z17:AB17)</f>
        <v>192</v>
      </c>
      <c r="Z17" s="31">
        <f>AD17+AG17+AJ17+AM17+AP17+AS17+AV17+AY17+BB17+BE17+BH17+BK17</f>
        <v>96</v>
      </c>
      <c r="AA17" s="31"/>
      <c r="AB17" s="31">
        <f>AF17+AI17+AL17+AO17+AR17+AU17+AX17+BA17+BD17+BG17+BJ17+BM17</f>
        <v>96</v>
      </c>
      <c r="AC17" s="42">
        <f>K17-X17</f>
        <v>-103.19999999999999</v>
      </c>
      <c r="AD17" s="32">
        <v>16</v>
      </c>
      <c r="AE17" s="109"/>
      <c r="AF17" s="32">
        <v>16</v>
      </c>
      <c r="AG17" s="110">
        <v>16</v>
      </c>
      <c r="AH17" s="99"/>
      <c r="AI17" s="110">
        <v>16</v>
      </c>
      <c r="AJ17" s="32">
        <v>16</v>
      </c>
      <c r="AK17" s="32"/>
      <c r="AL17" s="32">
        <v>16</v>
      </c>
      <c r="AM17" s="99">
        <v>16</v>
      </c>
      <c r="AN17" s="99"/>
      <c r="AO17" s="99">
        <v>16</v>
      </c>
      <c r="AP17" s="32">
        <v>16</v>
      </c>
      <c r="AQ17" s="32"/>
      <c r="AR17" s="32">
        <v>16</v>
      </c>
      <c r="AS17" s="99">
        <v>16</v>
      </c>
      <c r="AT17" s="99"/>
      <c r="AU17" s="99">
        <v>16</v>
      </c>
      <c r="AV17" s="32"/>
      <c r="AW17" s="32"/>
      <c r="AX17" s="32"/>
      <c r="AY17" s="99"/>
      <c r="AZ17" s="99"/>
      <c r="BA17" s="99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10" t="s">
        <v>6</v>
      </c>
      <c r="BO17" s="34">
        <f t="shared" ref="BO17:BO31" si="1">Y17/K17*100</f>
        <v>177.77777777777777</v>
      </c>
    </row>
    <row r="18" spans="1:67" ht="31.5" x14ac:dyDescent="0.25">
      <c r="A18" s="18"/>
      <c r="B18" s="18"/>
      <c r="C18" s="18"/>
      <c r="D18" s="18"/>
      <c r="E18" s="18" t="s">
        <v>51</v>
      </c>
      <c r="F18" s="18" t="s">
        <v>129</v>
      </c>
      <c r="G18" s="95" t="s">
        <v>77</v>
      </c>
      <c r="H18" s="95"/>
      <c r="I18" s="13" t="s">
        <v>14</v>
      </c>
      <c r="J18" s="16">
        <f>SUM(J19)</f>
        <v>18</v>
      </c>
      <c r="K18" s="101">
        <f>J18*36</f>
        <v>648</v>
      </c>
      <c r="L18" s="18"/>
      <c r="M18" s="18"/>
      <c r="N18" s="18"/>
      <c r="O18" s="18"/>
      <c r="P18" s="18"/>
      <c r="Q18" s="18"/>
      <c r="R18" s="18"/>
      <c r="S18" s="98"/>
      <c r="T18" s="19"/>
      <c r="U18" s="20"/>
      <c r="V18" s="20"/>
      <c r="W18" s="21"/>
      <c r="X18" s="151"/>
      <c r="Y18" s="22"/>
      <c r="Z18" s="22"/>
      <c r="AA18" s="22"/>
      <c r="AB18" s="22"/>
      <c r="AC18" s="10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  <c r="BO18" s="23"/>
    </row>
    <row r="19" spans="1:67" ht="15.75" x14ac:dyDescent="0.25">
      <c r="A19" s="14">
        <v>12</v>
      </c>
      <c r="B19" s="14"/>
      <c r="C19" s="14"/>
      <c r="D19" s="14"/>
      <c r="E19" s="104" t="s">
        <v>51</v>
      </c>
      <c r="F19" s="192" t="s">
        <v>95</v>
      </c>
      <c r="G19" s="103"/>
      <c r="H19" s="255"/>
      <c r="I19" s="238" t="s">
        <v>14</v>
      </c>
      <c r="J19" s="28">
        <f>L19+M19+N19+O19+P19+Q19+R19+S19</f>
        <v>18</v>
      </c>
      <c r="K19" s="41">
        <f>J19*36</f>
        <v>648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/>
      <c r="S19" s="139"/>
      <c r="T19" s="170"/>
      <c r="U19" s="30"/>
      <c r="V19" s="30">
        <v>123456</v>
      </c>
      <c r="W19" s="171"/>
      <c r="X19" s="155">
        <f>Y19+Y19*0.1</f>
        <v>422.4</v>
      </c>
      <c r="Y19" s="31">
        <f>SUM(Z19:AB19)</f>
        <v>384</v>
      </c>
      <c r="Z19" s="31"/>
      <c r="AA19" s="31"/>
      <c r="AB19" s="31">
        <f>AF19+AI19+AL19+AO19+AR19+AU19+AX19+BA19+BD19+BG19+BJ19+BM19</f>
        <v>384</v>
      </c>
      <c r="AC19" s="42">
        <f>K19-X19</f>
        <v>225.60000000000002</v>
      </c>
      <c r="AD19" s="32"/>
      <c r="AE19" s="32"/>
      <c r="AF19" s="32">
        <v>64</v>
      </c>
      <c r="AG19" s="33"/>
      <c r="AH19" s="33"/>
      <c r="AI19" s="33">
        <v>64</v>
      </c>
      <c r="AJ19" s="32"/>
      <c r="AK19" s="32"/>
      <c r="AL19" s="32">
        <v>64</v>
      </c>
      <c r="AM19" s="33"/>
      <c r="AN19" s="33"/>
      <c r="AO19" s="33">
        <v>64</v>
      </c>
      <c r="AP19" s="32"/>
      <c r="AQ19" s="32"/>
      <c r="AR19" s="32">
        <v>64</v>
      </c>
      <c r="AS19" s="33"/>
      <c r="AT19" s="33"/>
      <c r="AU19" s="33">
        <v>64</v>
      </c>
      <c r="AV19" s="32"/>
      <c r="AW19" s="32"/>
      <c r="AX19" s="32"/>
      <c r="AY19" s="33"/>
      <c r="AZ19" s="33"/>
      <c r="BA19" s="33"/>
      <c r="BB19" s="31"/>
      <c r="BC19" s="31"/>
      <c r="BD19" s="31"/>
      <c r="BE19" s="33"/>
      <c r="BF19" s="33"/>
      <c r="BG19" s="33"/>
      <c r="BH19" s="31"/>
      <c r="BI19" s="31"/>
      <c r="BJ19" s="31"/>
      <c r="BK19" s="33"/>
      <c r="BL19" s="33"/>
      <c r="BM19" s="33"/>
      <c r="BN19" s="29" t="s">
        <v>15</v>
      </c>
      <c r="BO19" s="34">
        <f>Y19/K19*100</f>
        <v>59.259259259259252</v>
      </c>
    </row>
    <row r="20" spans="1:67" ht="15.75" x14ac:dyDescent="0.25">
      <c r="A20" s="18"/>
      <c r="B20" s="18"/>
      <c r="C20" s="18"/>
      <c r="D20" s="18"/>
      <c r="E20" s="97" t="s">
        <v>52</v>
      </c>
      <c r="F20" s="97" t="s">
        <v>130</v>
      </c>
      <c r="G20" s="180"/>
      <c r="H20" s="180"/>
      <c r="I20" s="92" t="s">
        <v>112</v>
      </c>
      <c r="J20" s="16">
        <v>12</v>
      </c>
      <c r="K20" s="101">
        <f>J20*36</f>
        <v>432</v>
      </c>
      <c r="L20" s="18"/>
      <c r="M20" s="18"/>
      <c r="N20" s="18"/>
      <c r="O20" s="18"/>
      <c r="P20" s="18"/>
      <c r="Q20" s="18"/>
      <c r="R20" s="18"/>
      <c r="S20" s="98"/>
      <c r="T20" s="19"/>
      <c r="U20" s="20"/>
      <c r="V20" s="20"/>
      <c r="W20" s="21"/>
      <c r="X20" s="151"/>
      <c r="Y20" s="22"/>
      <c r="Z20" s="22"/>
      <c r="AA20" s="22"/>
      <c r="AB20" s="22"/>
      <c r="AC20" s="10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8"/>
      <c r="BO20" s="23">
        <f t="shared" si="1"/>
        <v>0</v>
      </c>
    </row>
    <row r="21" spans="1:67" ht="31.5" hidden="1" x14ac:dyDescent="0.25">
      <c r="A21" s="14">
        <v>13</v>
      </c>
      <c r="B21" s="96"/>
      <c r="C21" s="104"/>
      <c r="D21" s="14"/>
      <c r="E21" s="104" t="s">
        <v>51</v>
      </c>
      <c r="F21" s="181" t="s">
        <v>115</v>
      </c>
      <c r="G21" s="181"/>
      <c r="H21" s="250"/>
      <c r="I21" s="93" t="s">
        <v>110</v>
      </c>
      <c r="J21" s="28">
        <v>3</v>
      </c>
      <c r="K21" s="41"/>
      <c r="L21" s="29"/>
      <c r="M21" s="29"/>
      <c r="N21" s="29"/>
      <c r="O21" s="29"/>
      <c r="P21" s="29"/>
      <c r="Q21" s="29"/>
      <c r="R21" s="29"/>
      <c r="S21" s="138"/>
      <c r="T21" s="170">
        <v>1</v>
      </c>
      <c r="U21" s="30"/>
      <c r="V21" s="30"/>
      <c r="W21" s="171"/>
      <c r="X21" s="155">
        <f>Y21+Y21*0.1</f>
        <v>52.8</v>
      </c>
      <c r="Y21" s="31">
        <f>SUM(Z21:AB21)</f>
        <v>48</v>
      </c>
      <c r="Z21" s="31">
        <f t="shared" ref="Z21:AB25" si="2">AD21+AG21+AJ21+AM21+AP21+AS21+AV21+AY21+BB21+BE21+BH21+BK21</f>
        <v>32</v>
      </c>
      <c r="AA21" s="31"/>
      <c r="AB21" s="31">
        <f>AF21+AI21+AL21+AO21+AR21+AU21+AX21+BA21+BD21+BG21+BJ21+BM21</f>
        <v>16</v>
      </c>
      <c r="AC21" s="42">
        <f>K21-X21</f>
        <v>-52.8</v>
      </c>
      <c r="AD21" s="32">
        <v>32</v>
      </c>
      <c r="AE21" s="32"/>
      <c r="AF21" s="32">
        <v>16</v>
      </c>
      <c r="AG21" s="33"/>
      <c r="AH21" s="33"/>
      <c r="AI21" s="33"/>
      <c r="AJ21" s="32"/>
      <c r="AK21" s="32"/>
      <c r="AL21" s="32"/>
      <c r="AM21" s="33"/>
      <c r="AN21" s="33"/>
      <c r="AO21" s="33"/>
      <c r="AP21" s="32"/>
      <c r="AQ21" s="32"/>
      <c r="AR21" s="32"/>
      <c r="AS21" s="33"/>
      <c r="AT21" s="33"/>
      <c r="AU21" s="33"/>
      <c r="AV21" s="32"/>
      <c r="AW21" s="32"/>
      <c r="AX21" s="32"/>
      <c r="AY21" s="33"/>
      <c r="AZ21" s="33"/>
      <c r="BA21" s="33"/>
      <c r="BB21" s="31"/>
      <c r="BC21" s="31"/>
      <c r="BD21" s="31"/>
      <c r="BE21" s="33"/>
      <c r="BF21" s="33"/>
      <c r="BG21" s="33"/>
      <c r="BH21" s="31"/>
      <c r="BI21" s="31"/>
      <c r="BJ21" s="31"/>
      <c r="BK21" s="33"/>
      <c r="BL21" s="33"/>
      <c r="BM21" s="33"/>
      <c r="BN21" s="29" t="s">
        <v>9</v>
      </c>
      <c r="BO21" s="34" t="e">
        <f t="shared" si="1"/>
        <v>#DIV/0!</v>
      </c>
    </row>
    <row r="22" spans="1:67" ht="63" x14ac:dyDescent="0.25">
      <c r="A22" s="14">
        <v>13</v>
      </c>
      <c r="B22" s="96" t="s">
        <v>76</v>
      </c>
      <c r="C22" s="104" t="s">
        <v>51</v>
      </c>
      <c r="D22" s="14"/>
      <c r="E22" s="104" t="s">
        <v>52</v>
      </c>
      <c r="F22" s="104"/>
      <c r="G22" s="181" t="s">
        <v>100</v>
      </c>
      <c r="H22" s="250"/>
      <c r="I22" s="93" t="s">
        <v>84</v>
      </c>
      <c r="J22" s="28">
        <v>3</v>
      </c>
      <c r="K22" s="41"/>
      <c r="L22" s="29">
        <v>3</v>
      </c>
      <c r="M22" s="29"/>
      <c r="N22" s="29"/>
      <c r="O22" s="29"/>
      <c r="P22" s="29"/>
      <c r="Q22" s="29"/>
      <c r="R22" s="29"/>
      <c r="S22" s="138"/>
      <c r="T22" s="170"/>
      <c r="U22" s="30"/>
      <c r="V22" s="30">
        <v>1</v>
      </c>
      <c r="W22" s="171"/>
      <c r="X22" s="155">
        <f>Y22+Y22*0.1</f>
        <v>52.8</v>
      </c>
      <c r="Y22" s="31">
        <f>SUM(Z22:AB22)</f>
        <v>48</v>
      </c>
      <c r="Z22" s="31">
        <f t="shared" si="2"/>
        <v>32</v>
      </c>
      <c r="AA22" s="31"/>
      <c r="AB22" s="31">
        <f t="shared" si="2"/>
        <v>16</v>
      </c>
      <c r="AC22" s="42">
        <f>K22-X22</f>
        <v>-52.8</v>
      </c>
      <c r="AD22" s="32">
        <v>32</v>
      </c>
      <c r="AE22" s="32"/>
      <c r="AF22" s="32">
        <v>16</v>
      </c>
      <c r="AG22" s="33"/>
      <c r="AH22" s="33"/>
      <c r="AI22" s="33"/>
      <c r="AJ22" s="32"/>
      <c r="AK22" s="32"/>
      <c r="AL22" s="32"/>
      <c r="AM22" s="33"/>
      <c r="AN22" s="33"/>
      <c r="AO22" s="33"/>
      <c r="AP22" s="32"/>
      <c r="AQ22" s="32"/>
      <c r="AR22" s="32"/>
      <c r="AS22" s="33"/>
      <c r="AT22" s="33"/>
      <c r="AU22" s="33"/>
      <c r="AV22" s="32"/>
      <c r="AW22" s="32"/>
      <c r="AX22" s="32"/>
      <c r="AY22" s="33"/>
      <c r="AZ22" s="33"/>
      <c r="BA22" s="33"/>
      <c r="BB22" s="31"/>
      <c r="BC22" s="31"/>
      <c r="BD22" s="31"/>
      <c r="BE22" s="33"/>
      <c r="BF22" s="33"/>
      <c r="BG22" s="33"/>
      <c r="BH22" s="31"/>
      <c r="BI22" s="31"/>
      <c r="BJ22" s="31"/>
      <c r="BK22" s="33"/>
      <c r="BL22" s="33"/>
      <c r="BM22" s="33"/>
      <c r="BN22" s="29" t="s">
        <v>9</v>
      </c>
      <c r="BO22" s="34" t="e">
        <f t="shared" si="1"/>
        <v>#DIV/0!</v>
      </c>
    </row>
    <row r="23" spans="1:67" ht="31.5" x14ac:dyDescent="0.25">
      <c r="A23" s="1442">
        <v>14</v>
      </c>
      <c r="B23" s="1440" t="s">
        <v>76</v>
      </c>
      <c r="C23" s="1446" t="s">
        <v>51</v>
      </c>
      <c r="D23" s="1442"/>
      <c r="E23" s="1446" t="s">
        <v>52</v>
      </c>
      <c r="F23" s="1446"/>
      <c r="G23" s="1444" t="s">
        <v>99</v>
      </c>
      <c r="H23" s="247"/>
      <c r="I23" s="93" t="s">
        <v>78</v>
      </c>
      <c r="J23" s="1667">
        <v>3</v>
      </c>
      <c r="K23" s="1495"/>
      <c r="L23" s="1424"/>
      <c r="M23" s="1424">
        <v>3</v>
      </c>
      <c r="N23" s="1424"/>
      <c r="O23" s="1424"/>
      <c r="P23" s="1424"/>
      <c r="Q23" s="1424"/>
      <c r="R23" s="1424"/>
      <c r="S23" s="1454"/>
      <c r="T23" s="1456"/>
      <c r="U23" s="1458"/>
      <c r="V23" s="1458">
        <v>2</v>
      </c>
      <c r="W23" s="1460"/>
      <c r="X23" s="1462">
        <f>Y23+Y23*0.1</f>
        <v>52.8</v>
      </c>
      <c r="Y23" s="1432">
        <f>SUM(Z23:AB23)</f>
        <v>48</v>
      </c>
      <c r="Z23" s="1432">
        <f t="shared" si="2"/>
        <v>32</v>
      </c>
      <c r="AA23" s="1432"/>
      <c r="AB23" s="1432">
        <f t="shared" si="2"/>
        <v>16</v>
      </c>
      <c r="AC23" s="1434">
        <f>K23-X23</f>
        <v>-52.8</v>
      </c>
      <c r="AD23" s="1436"/>
      <c r="AE23" s="1436"/>
      <c r="AF23" s="1436"/>
      <c r="AG23" s="1438">
        <v>32</v>
      </c>
      <c r="AH23" s="1438"/>
      <c r="AI23" s="1438">
        <v>16</v>
      </c>
      <c r="AJ23" s="1436"/>
      <c r="AK23" s="1436"/>
      <c r="AL23" s="1436"/>
      <c r="AM23" s="1438"/>
      <c r="AN23" s="1438"/>
      <c r="AO23" s="1438"/>
      <c r="AP23" s="1436"/>
      <c r="AQ23" s="1436"/>
      <c r="AR23" s="1436"/>
      <c r="AS23" s="1438"/>
      <c r="AT23" s="1438"/>
      <c r="AU23" s="1438"/>
      <c r="AV23" s="1436"/>
      <c r="AW23" s="1436"/>
      <c r="AX23" s="1436"/>
      <c r="AY23" s="1438"/>
      <c r="AZ23" s="1438"/>
      <c r="BA23" s="1438"/>
      <c r="BB23" s="1432"/>
      <c r="BC23" s="1432"/>
      <c r="BD23" s="1432"/>
      <c r="BE23" s="1438"/>
      <c r="BF23" s="1438"/>
      <c r="BG23" s="1438"/>
      <c r="BH23" s="1432"/>
      <c r="BI23" s="1432"/>
      <c r="BJ23" s="1432"/>
      <c r="BK23" s="1438"/>
      <c r="BL23" s="1438"/>
      <c r="BM23" s="1438"/>
      <c r="BN23" s="1424" t="s">
        <v>9</v>
      </c>
      <c r="BO23" s="1426" t="e">
        <f t="shared" si="1"/>
        <v>#DIV/0!</v>
      </c>
    </row>
    <row r="24" spans="1:67" ht="47.25" x14ac:dyDescent="0.25">
      <c r="A24" s="1443"/>
      <c r="B24" s="1441"/>
      <c r="C24" s="1447"/>
      <c r="D24" s="1443"/>
      <c r="E24" s="1447"/>
      <c r="F24" s="1447"/>
      <c r="G24" s="1445"/>
      <c r="H24" s="248"/>
      <c r="I24" s="93" t="s">
        <v>79</v>
      </c>
      <c r="J24" s="1669"/>
      <c r="K24" s="1497"/>
      <c r="L24" s="1425"/>
      <c r="M24" s="1425"/>
      <c r="N24" s="1425"/>
      <c r="O24" s="1425"/>
      <c r="P24" s="1425"/>
      <c r="Q24" s="1425"/>
      <c r="R24" s="1425"/>
      <c r="S24" s="1455"/>
      <c r="T24" s="1457"/>
      <c r="U24" s="1459"/>
      <c r="V24" s="1459"/>
      <c r="W24" s="1461"/>
      <c r="X24" s="1463"/>
      <c r="Y24" s="1433"/>
      <c r="Z24" s="1433"/>
      <c r="AA24" s="1433"/>
      <c r="AB24" s="1433"/>
      <c r="AC24" s="1435"/>
      <c r="AD24" s="1437"/>
      <c r="AE24" s="1437"/>
      <c r="AF24" s="1437"/>
      <c r="AG24" s="1439"/>
      <c r="AH24" s="1439"/>
      <c r="AI24" s="1439"/>
      <c r="AJ24" s="1437"/>
      <c r="AK24" s="1437"/>
      <c r="AL24" s="1437"/>
      <c r="AM24" s="1439"/>
      <c r="AN24" s="1439"/>
      <c r="AO24" s="1439"/>
      <c r="AP24" s="1437"/>
      <c r="AQ24" s="1437"/>
      <c r="AR24" s="1437"/>
      <c r="AS24" s="1439"/>
      <c r="AT24" s="1439"/>
      <c r="AU24" s="1439"/>
      <c r="AV24" s="1437"/>
      <c r="AW24" s="1437"/>
      <c r="AX24" s="1437"/>
      <c r="AY24" s="1439"/>
      <c r="AZ24" s="1439"/>
      <c r="BA24" s="1439"/>
      <c r="BB24" s="1433"/>
      <c r="BC24" s="1433"/>
      <c r="BD24" s="1433"/>
      <c r="BE24" s="1439"/>
      <c r="BF24" s="1439"/>
      <c r="BG24" s="1439"/>
      <c r="BH24" s="1433"/>
      <c r="BI24" s="1433"/>
      <c r="BJ24" s="1433"/>
      <c r="BK24" s="1439"/>
      <c r="BL24" s="1439"/>
      <c r="BM24" s="1439"/>
      <c r="BN24" s="1425"/>
      <c r="BO24" s="1427"/>
    </row>
    <row r="25" spans="1:67" ht="31.5" x14ac:dyDescent="0.25">
      <c r="A25" s="1442">
        <v>15</v>
      </c>
      <c r="B25" s="1440" t="s">
        <v>76</v>
      </c>
      <c r="C25" s="1446" t="s">
        <v>51</v>
      </c>
      <c r="D25" s="1442"/>
      <c r="E25" s="1446" t="s">
        <v>52</v>
      </c>
      <c r="F25" s="1446"/>
      <c r="G25" s="1444" t="s">
        <v>99</v>
      </c>
      <c r="H25" s="247"/>
      <c r="I25" s="93" t="s">
        <v>80</v>
      </c>
      <c r="J25" s="1667">
        <v>3</v>
      </c>
      <c r="K25" s="1495"/>
      <c r="L25" s="1424"/>
      <c r="M25" s="1424"/>
      <c r="N25" s="1424">
        <v>3</v>
      </c>
      <c r="O25" s="1424"/>
      <c r="P25" s="1424"/>
      <c r="Q25" s="1424"/>
      <c r="R25" s="1424"/>
      <c r="S25" s="1454"/>
      <c r="T25" s="1456"/>
      <c r="U25" s="1458"/>
      <c r="V25" s="1458">
        <v>3</v>
      </c>
      <c r="W25" s="1460"/>
      <c r="X25" s="1462">
        <f>Y25+Y25*0.1</f>
        <v>35.200000000000003</v>
      </c>
      <c r="Y25" s="1432">
        <f>SUM(Z25:AB25)</f>
        <v>32</v>
      </c>
      <c r="Z25" s="1432">
        <f t="shared" si="2"/>
        <v>16</v>
      </c>
      <c r="AA25" s="1432"/>
      <c r="AB25" s="1432">
        <f t="shared" si="2"/>
        <v>16</v>
      </c>
      <c r="AC25" s="1434">
        <f>K25-X25</f>
        <v>-35.200000000000003</v>
      </c>
      <c r="AD25" s="1436"/>
      <c r="AE25" s="1436"/>
      <c r="AF25" s="1436"/>
      <c r="AG25" s="1438"/>
      <c r="AH25" s="1438"/>
      <c r="AI25" s="1438"/>
      <c r="AJ25" s="1436">
        <v>16</v>
      </c>
      <c r="AK25" s="1436"/>
      <c r="AL25" s="1436">
        <v>16</v>
      </c>
      <c r="AM25" s="1438"/>
      <c r="AN25" s="1438"/>
      <c r="AO25" s="1438"/>
      <c r="AP25" s="1436"/>
      <c r="AQ25" s="1436"/>
      <c r="AR25" s="1436"/>
      <c r="AS25" s="1438"/>
      <c r="AT25" s="1438"/>
      <c r="AU25" s="1438"/>
      <c r="AV25" s="1436"/>
      <c r="AW25" s="1436"/>
      <c r="AX25" s="1436"/>
      <c r="AY25" s="1438"/>
      <c r="AZ25" s="1438"/>
      <c r="BA25" s="1438"/>
      <c r="BB25" s="1432"/>
      <c r="BC25" s="1432"/>
      <c r="BD25" s="1432"/>
      <c r="BE25" s="1438"/>
      <c r="BF25" s="1438"/>
      <c r="BG25" s="1438"/>
      <c r="BH25" s="1432"/>
      <c r="BI25" s="1432"/>
      <c r="BJ25" s="1432"/>
      <c r="BK25" s="1438"/>
      <c r="BL25" s="1438"/>
      <c r="BM25" s="1438"/>
      <c r="BN25" s="1424" t="s">
        <v>9</v>
      </c>
      <c r="BO25" s="1426" t="e">
        <f t="shared" si="1"/>
        <v>#DIV/0!</v>
      </c>
    </row>
    <row r="26" spans="1:67" ht="31.5" x14ac:dyDescent="0.25">
      <c r="A26" s="1443"/>
      <c r="B26" s="1441"/>
      <c r="C26" s="1447"/>
      <c r="D26" s="1443"/>
      <c r="E26" s="1447"/>
      <c r="F26" s="1447"/>
      <c r="G26" s="1445"/>
      <c r="H26" s="248"/>
      <c r="I26" s="93" t="s">
        <v>81</v>
      </c>
      <c r="J26" s="1669"/>
      <c r="K26" s="1497"/>
      <c r="L26" s="1425"/>
      <c r="M26" s="1425"/>
      <c r="N26" s="1425"/>
      <c r="O26" s="1425"/>
      <c r="P26" s="1425"/>
      <c r="Q26" s="1425"/>
      <c r="R26" s="1425"/>
      <c r="S26" s="1455"/>
      <c r="T26" s="1457"/>
      <c r="U26" s="1459"/>
      <c r="V26" s="1459"/>
      <c r="W26" s="1461"/>
      <c r="X26" s="1463"/>
      <c r="Y26" s="1433"/>
      <c r="Z26" s="1433"/>
      <c r="AA26" s="1433"/>
      <c r="AB26" s="1433"/>
      <c r="AC26" s="1435"/>
      <c r="AD26" s="1437"/>
      <c r="AE26" s="1437"/>
      <c r="AF26" s="1437"/>
      <c r="AG26" s="1439"/>
      <c r="AH26" s="1439"/>
      <c r="AI26" s="1439"/>
      <c r="AJ26" s="1437"/>
      <c r="AK26" s="1437"/>
      <c r="AL26" s="1437"/>
      <c r="AM26" s="1439"/>
      <c r="AN26" s="1439"/>
      <c r="AO26" s="1439"/>
      <c r="AP26" s="1437"/>
      <c r="AQ26" s="1437"/>
      <c r="AR26" s="1437"/>
      <c r="AS26" s="1439"/>
      <c r="AT26" s="1439"/>
      <c r="AU26" s="1439"/>
      <c r="AV26" s="1437"/>
      <c r="AW26" s="1437"/>
      <c r="AX26" s="1437"/>
      <c r="AY26" s="1439"/>
      <c r="AZ26" s="1439"/>
      <c r="BA26" s="1439"/>
      <c r="BB26" s="1433"/>
      <c r="BC26" s="1433"/>
      <c r="BD26" s="1433"/>
      <c r="BE26" s="1439"/>
      <c r="BF26" s="1439"/>
      <c r="BG26" s="1439"/>
      <c r="BH26" s="1433"/>
      <c r="BI26" s="1433"/>
      <c r="BJ26" s="1433"/>
      <c r="BK26" s="1439"/>
      <c r="BL26" s="1439"/>
      <c r="BM26" s="1439"/>
      <c r="BN26" s="1425"/>
      <c r="BO26" s="1427"/>
    </row>
    <row r="27" spans="1:67" ht="47.25" x14ac:dyDescent="0.25">
      <c r="A27" s="1442">
        <v>16</v>
      </c>
      <c r="B27" s="1440" t="s">
        <v>76</v>
      </c>
      <c r="C27" s="1446" t="s">
        <v>51</v>
      </c>
      <c r="D27" s="1442"/>
      <c r="E27" s="1446" t="s">
        <v>52</v>
      </c>
      <c r="F27" s="1446"/>
      <c r="G27" s="1444" t="s">
        <v>99</v>
      </c>
      <c r="H27" s="247"/>
      <c r="I27" s="93" t="s">
        <v>83</v>
      </c>
      <c r="J27" s="1667">
        <v>3</v>
      </c>
      <c r="K27" s="1495"/>
      <c r="L27" s="1424"/>
      <c r="M27" s="1424"/>
      <c r="N27" s="1424"/>
      <c r="O27" s="1424">
        <v>3</v>
      </c>
      <c r="P27" s="1424"/>
      <c r="Q27" s="1424"/>
      <c r="R27" s="1424"/>
      <c r="S27" s="1454"/>
      <c r="T27" s="1456"/>
      <c r="U27" s="1458"/>
      <c r="V27" s="1458">
        <v>4</v>
      </c>
      <c r="W27" s="1460"/>
      <c r="X27" s="1462">
        <f>Y27+Y27*0.1</f>
        <v>0</v>
      </c>
      <c r="Y27" s="1432">
        <f>SUM(Z28:AB28)</f>
        <v>0</v>
      </c>
      <c r="Z27" s="1432">
        <f>AD28+AG28+AJ28+AM27+AP28+AS28+AV28+AY28+BB28+BE28+BH28+BK28</f>
        <v>32</v>
      </c>
      <c r="AA27" s="1432"/>
      <c r="AB27" s="1432">
        <f>AF28+AI28+AL28+AO27+AR28+AU28+AX28+BA28+BD28+BG28+BJ28+BM28</f>
        <v>32</v>
      </c>
      <c r="AC27" s="1434">
        <f>K27-X27</f>
        <v>0</v>
      </c>
      <c r="AD27" s="1436"/>
      <c r="AE27" s="1436"/>
      <c r="AF27" s="1436"/>
      <c r="AG27" s="1438"/>
      <c r="AH27" s="1438"/>
      <c r="AI27" s="1438"/>
      <c r="AJ27" s="1436"/>
      <c r="AK27" s="1436"/>
      <c r="AL27" s="1436"/>
      <c r="AM27" s="1438">
        <v>32</v>
      </c>
      <c r="AN27" s="1438"/>
      <c r="AO27" s="1438">
        <v>32</v>
      </c>
      <c r="AP27" s="1436"/>
      <c r="AQ27" s="1436"/>
      <c r="AR27" s="1436"/>
      <c r="AS27" s="1438"/>
      <c r="AT27" s="1438"/>
      <c r="AU27" s="1438"/>
      <c r="AV27" s="1436"/>
      <c r="AW27" s="1436"/>
      <c r="AX27" s="1436"/>
      <c r="AY27" s="1438"/>
      <c r="AZ27" s="1438"/>
      <c r="BA27" s="1438"/>
      <c r="BB27" s="1432"/>
      <c r="BC27" s="1432"/>
      <c r="BD27" s="1432"/>
      <c r="BE27" s="1438"/>
      <c r="BF27" s="1438"/>
      <c r="BG27" s="1438"/>
      <c r="BH27" s="1432"/>
      <c r="BI27" s="1432"/>
      <c r="BJ27" s="1432"/>
      <c r="BK27" s="1438"/>
      <c r="BL27" s="1438"/>
      <c r="BM27" s="1438"/>
      <c r="BN27" s="1424" t="s">
        <v>9</v>
      </c>
      <c r="BO27" s="1426" t="e">
        <f>Y27/K27*100</f>
        <v>#DIV/0!</v>
      </c>
    </row>
    <row r="28" spans="1:67" ht="47.25" x14ac:dyDescent="0.25">
      <c r="A28" s="1443"/>
      <c r="B28" s="1441"/>
      <c r="C28" s="1447"/>
      <c r="D28" s="1443"/>
      <c r="E28" s="1447"/>
      <c r="F28" s="1447"/>
      <c r="G28" s="1445"/>
      <c r="H28" s="248"/>
      <c r="I28" s="93" t="s">
        <v>82</v>
      </c>
      <c r="J28" s="1669"/>
      <c r="K28" s="1497"/>
      <c r="L28" s="1425"/>
      <c r="M28" s="1425"/>
      <c r="N28" s="1425"/>
      <c r="O28" s="1425"/>
      <c r="P28" s="1425"/>
      <c r="Q28" s="1425"/>
      <c r="R28" s="1425"/>
      <c r="S28" s="1455"/>
      <c r="T28" s="1457"/>
      <c r="U28" s="1459"/>
      <c r="V28" s="1459"/>
      <c r="W28" s="1461"/>
      <c r="X28" s="1463"/>
      <c r="Y28" s="1433"/>
      <c r="Z28" s="1433"/>
      <c r="AA28" s="1433"/>
      <c r="AB28" s="1433"/>
      <c r="AC28" s="1435"/>
      <c r="AD28" s="1437"/>
      <c r="AE28" s="1437"/>
      <c r="AF28" s="1437"/>
      <c r="AG28" s="1439"/>
      <c r="AH28" s="1439"/>
      <c r="AI28" s="1439"/>
      <c r="AJ28" s="1437"/>
      <c r="AK28" s="1437"/>
      <c r="AL28" s="1437"/>
      <c r="AM28" s="1439"/>
      <c r="AN28" s="1439"/>
      <c r="AO28" s="1439"/>
      <c r="AP28" s="1437"/>
      <c r="AQ28" s="1437"/>
      <c r="AR28" s="1437"/>
      <c r="AS28" s="1439"/>
      <c r="AT28" s="1439"/>
      <c r="AU28" s="1439"/>
      <c r="AV28" s="1437"/>
      <c r="AW28" s="1437"/>
      <c r="AX28" s="1437"/>
      <c r="AY28" s="1439"/>
      <c r="AZ28" s="1439"/>
      <c r="BA28" s="1439"/>
      <c r="BB28" s="1433"/>
      <c r="BC28" s="1433"/>
      <c r="BD28" s="1433"/>
      <c r="BE28" s="1439"/>
      <c r="BF28" s="1439"/>
      <c r="BG28" s="1439"/>
      <c r="BH28" s="1433"/>
      <c r="BI28" s="1433"/>
      <c r="BJ28" s="1433"/>
      <c r="BK28" s="1439"/>
      <c r="BL28" s="1439"/>
      <c r="BM28" s="1439"/>
      <c r="BN28" s="1425"/>
      <c r="BO28" s="1427"/>
    </row>
    <row r="29" spans="1:67" ht="31.5" x14ac:dyDescent="0.25">
      <c r="A29" s="18"/>
      <c r="B29" s="18"/>
      <c r="C29" s="18"/>
      <c r="D29" s="18"/>
      <c r="E29" s="97" t="s">
        <v>51</v>
      </c>
      <c r="F29" s="18" t="s">
        <v>131</v>
      </c>
      <c r="G29" s="18"/>
      <c r="H29" s="18"/>
      <c r="I29" s="13" t="s">
        <v>113</v>
      </c>
      <c r="J29" s="16">
        <f>SUM(J30:J31)</f>
        <v>3</v>
      </c>
      <c r="K29" s="101">
        <f>J29*36</f>
        <v>108</v>
      </c>
      <c r="L29" s="18"/>
      <c r="M29" s="18"/>
      <c r="N29" s="18"/>
      <c r="O29" s="18"/>
      <c r="P29" s="18"/>
      <c r="Q29" s="18"/>
      <c r="R29" s="18"/>
      <c r="S29" s="98"/>
      <c r="T29" s="19"/>
      <c r="U29" s="20"/>
      <c r="V29" s="20"/>
      <c r="W29" s="21"/>
      <c r="X29" s="151"/>
      <c r="Y29" s="22"/>
      <c r="Z29" s="22"/>
      <c r="AA29" s="22"/>
      <c r="AB29" s="22"/>
      <c r="AC29" s="10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8"/>
      <c r="BO29" s="23">
        <f t="shared" si="1"/>
        <v>0</v>
      </c>
    </row>
    <row r="30" spans="1:67" ht="47.25" x14ac:dyDescent="0.25">
      <c r="A30" s="14">
        <v>17</v>
      </c>
      <c r="B30" s="14"/>
      <c r="C30" s="14"/>
      <c r="D30" s="14"/>
      <c r="E30" s="104" t="s">
        <v>51</v>
      </c>
      <c r="F30" s="14" t="s">
        <v>101</v>
      </c>
      <c r="G30" s="14"/>
      <c r="H30" s="249"/>
      <c r="I30" s="4" t="s">
        <v>11</v>
      </c>
      <c r="J30" s="28">
        <f>L30+M30+N30+O30+P30+Q30+R30+S30</f>
        <v>3</v>
      </c>
      <c r="K30" s="41">
        <f>J30*36</f>
        <v>108</v>
      </c>
      <c r="L30" s="29"/>
      <c r="M30" s="29"/>
      <c r="N30" s="29">
        <v>3</v>
      </c>
      <c r="O30" s="29"/>
      <c r="P30" s="29"/>
      <c r="Q30" s="29"/>
      <c r="R30" s="29"/>
      <c r="S30" s="138"/>
      <c r="T30" s="170">
        <v>3</v>
      </c>
      <c r="U30" s="30"/>
      <c r="V30" s="30"/>
      <c r="W30" s="171"/>
      <c r="X30" s="155">
        <f>Y30+Y30*0.1</f>
        <v>35.200000000000003</v>
      </c>
      <c r="Y30" s="31">
        <f>SUM(Z30:AB30)</f>
        <v>32</v>
      </c>
      <c r="Z30" s="31">
        <f t="shared" ref="Z30:AB31" si="3">AD30+AG30+AJ30+AM30+AP30+AS30+AV30+AY30+BB30+BE30+BH30+BK30</f>
        <v>16</v>
      </c>
      <c r="AA30" s="31">
        <f t="shared" si="3"/>
        <v>16</v>
      </c>
      <c r="AB30" s="31">
        <f t="shared" si="3"/>
        <v>0</v>
      </c>
      <c r="AC30" s="42">
        <f>K30-X30</f>
        <v>72.8</v>
      </c>
      <c r="AD30" s="32"/>
      <c r="AE30" s="32"/>
      <c r="AF30" s="32"/>
      <c r="AG30" s="33"/>
      <c r="AH30" s="33"/>
      <c r="AI30" s="33"/>
      <c r="AJ30" s="32">
        <v>16</v>
      </c>
      <c r="AK30" s="32">
        <v>16</v>
      </c>
      <c r="AL30" s="32"/>
      <c r="AM30" s="33"/>
      <c r="AN30" s="33"/>
      <c r="AO30" s="33"/>
      <c r="AP30" s="32"/>
      <c r="AQ30" s="32"/>
      <c r="AR30" s="32"/>
      <c r="AS30" s="33"/>
      <c r="AT30" s="33"/>
      <c r="AU30" s="33"/>
      <c r="AV30" s="32"/>
      <c r="AW30" s="32"/>
      <c r="AX30" s="32"/>
      <c r="AY30" s="33"/>
      <c r="AZ30" s="33"/>
      <c r="BA30" s="33"/>
      <c r="BB30" s="31"/>
      <c r="BC30" s="31"/>
      <c r="BD30" s="31"/>
      <c r="BE30" s="33"/>
      <c r="BF30" s="33"/>
      <c r="BG30" s="33"/>
      <c r="BH30" s="31"/>
      <c r="BI30" s="31"/>
      <c r="BJ30" s="31"/>
      <c r="BK30" s="33"/>
      <c r="BL30" s="33"/>
      <c r="BM30" s="33"/>
      <c r="BN30" s="29" t="s">
        <v>12</v>
      </c>
      <c r="BO30" s="34">
        <f t="shared" si="1"/>
        <v>29.629629629629626</v>
      </c>
    </row>
    <row r="31" spans="1:67" ht="47.25" hidden="1" x14ac:dyDescent="0.25">
      <c r="A31" s="14">
        <v>18</v>
      </c>
      <c r="B31" s="14"/>
      <c r="C31" s="14"/>
      <c r="D31" s="14"/>
      <c r="E31" s="104" t="s">
        <v>52</v>
      </c>
      <c r="F31" s="14" t="s">
        <v>102</v>
      </c>
      <c r="G31" s="14"/>
      <c r="H31" s="249"/>
      <c r="I31" s="93" t="s">
        <v>13</v>
      </c>
      <c r="J31" s="28"/>
      <c r="K31" s="41">
        <f>J31*36</f>
        <v>0</v>
      </c>
      <c r="L31" s="29"/>
      <c r="M31" s="29"/>
      <c r="N31" s="29"/>
      <c r="O31" s="29">
        <v>3</v>
      </c>
      <c r="P31" s="29"/>
      <c r="Q31" s="29"/>
      <c r="R31" s="29"/>
      <c r="S31" s="138"/>
      <c r="T31" s="170">
        <v>4</v>
      </c>
      <c r="U31" s="30"/>
      <c r="V31" s="30"/>
      <c r="W31" s="171"/>
      <c r="X31" s="155">
        <f>Y31+Y31*0.1</f>
        <v>35.200000000000003</v>
      </c>
      <c r="Y31" s="31">
        <f>SUM(Z31:AB31)</f>
        <v>32</v>
      </c>
      <c r="Z31" s="31">
        <f t="shared" si="3"/>
        <v>16</v>
      </c>
      <c r="AA31" s="31">
        <f t="shared" si="3"/>
        <v>16</v>
      </c>
      <c r="AB31" s="31">
        <f t="shared" si="3"/>
        <v>0</v>
      </c>
      <c r="AC31" s="42">
        <f>K31-X31</f>
        <v>-35.200000000000003</v>
      </c>
      <c r="AD31" s="32"/>
      <c r="AE31" s="32"/>
      <c r="AF31" s="32"/>
      <c r="AG31" s="33"/>
      <c r="AH31" s="33"/>
      <c r="AI31" s="33"/>
      <c r="AJ31" s="32"/>
      <c r="AK31" s="32"/>
      <c r="AL31" s="32"/>
      <c r="AM31" s="33">
        <v>16</v>
      </c>
      <c r="AN31" s="33">
        <v>16</v>
      </c>
      <c r="AO31" s="33"/>
      <c r="AP31" s="32"/>
      <c r="AQ31" s="32"/>
      <c r="AR31" s="32"/>
      <c r="AS31" s="33"/>
      <c r="AT31" s="33"/>
      <c r="AU31" s="33"/>
      <c r="AV31" s="32"/>
      <c r="AW31" s="32"/>
      <c r="AX31" s="32"/>
      <c r="AY31" s="33"/>
      <c r="AZ31" s="33"/>
      <c r="BA31" s="33"/>
      <c r="BB31" s="31"/>
      <c r="BC31" s="31"/>
      <c r="BD31" s="31"/>
      <c r="BE31" s="33"/>
      <c r="BF31" s="33"/>
      <c r="BG31" s="33"/>
      <c r="BH31" s="31"/>
      <c r="BI31" s="31"/>
      <c r="BJ31" s="31"/>
      <c r="BK31" s="33"/>
      <c r="BL31" s="33"/>
      <c r="BM31" s="33"/>
      <c r="BN31" s="29" t="s">
        <v>12</v>
      </c>
      <c r="BO31" s="34" t="e">
        <f t="shared" si="1"/>
        <v>#DIV/0!</v>
      </c>
    </row>
    <row r="32" spans="1:67" ht="15.75" x14ac:dyDescent="0.25">
      <c r="A32" s="18"/>
      <c r="B32" s="18"/>
      <c r="C32" s="18"/>
      <c r="D32" s="18"/>
      <c r="E32" s="97" t="s">
        <v>51</v>
      </c>
      <c r="F32" s="18" t="s">
        <v>132</v>
      </c>
      <c r="G32" s="18"/>
      <c r="H32" s="18"/>
      <c r="I32" s="92" t="s">
        <v>114</v>
      </c>
      <c r="J32" s="16">
        <v>6</v>
      </c>
      <c r="K32" s="101"/>
      <c r="L32" s="24"/>
      <c r="M32" s="24"/>
      <c r="N32" s="24"/>
      <c r="O32" s="24"/>
      <c r="P32" s="24"/>
      <c r="Q32" s="24"/>
      <c r="R32" s="24"/>
      <c r="S32" s="140"/>
      <c r="T32" s="19"/>
      <c r="U32" s="20"/>
      <c r="V32" s="20"/>
      <c r="W32" s="21"/>
      <c r="X32" s="151"/>
      <c r="Y32" s="22"/>
      <c r="Z32" s="22"/>
      <c r="AA32" s="22"/>
      <c r="AB32" s="22"/>
      <c r="AC32" s="10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8"/>
      <c r="BO32" s="23"/>
    </row>
    <row r="33" spans="1:67" ht="63" x14ac:dyDescent="0.25">
      <c r="A33" s="14">
        <v>19</v>
      </c>
      <c r="B33" s="14"/>
      <c r="C33" s="14"/>
      <c r="D33" s="103" t="s">
        <v>54</v>
      </c>
      <c r="E33" s="104" t="s">
        <v>51</v>
      </c>
      <c r="F33" s="14" t="s">
        <v>103</v>
      </c>
      <c r="G33" s="14"/>
      <c r="H33" s="249"/>
      <c r="I33" s="4" t="s">
        <v>16</v>
      </c>
      <c r="J33" s="28">
        <v>3</v>
      </c>
      <c r="K33" s="41">
        <f>J33*36</f>
        <v>108</v>
      </c>
      <c r="L33" s="12" t="s">
        <v>47</v>
      </c>
      <c r="M33" s="12" t="s">
        <v>47</v>
      </c>
      <c r="N33" s="12"/>
      <c r="O33" s="12"/>
      <c r="P33" s="12"/>
      <c r="Q33" s="12"/>
      <c r="R33" s="12"/>
      <c r="S33" s="139"/>
      <c r="T33" s="170"/>
      <c r="U33" s="30"/>
      <c r="V33" s="30" t="s">
        <v>91</v>
      </c>
      <c r="W33" s="171"/>
      <c r="X33" s="155"/>
      <c r="Y33" s="31"/>
      <c r="Z33" s="31"/>
      <c r="AA33" s="31"/>
      <c r="AB33" s="31"/>
      <c r="AC33" s="42"/>
      <c r="AD33" s="32" t="s">
        <v>49</v>
      </c>
      <c r="AE33" s="32"/>
      <c r="AF33" s="32" t="s">
        <v>92</v>
      </c>
      <c r="AG33" s="33" t="s">
        <v>49</v>
      </c>
      <c r="AH33" s="33"/>
      <c r="AI33" s="33" t="s">
        <v>92</v>
      </c>
      <c r="AJ33" s="32"/>
      <c r="AK33" s="32"/>
      <c r="AL33" s="32"/>
      <c r="AM33" s="33"/>
      <c r="AN33" s="33"/>
      <c r="AO33" s="33"/>
      <c r="AP33" s="32"/>
      <c r="AQ33" s="32"/>
      <c r="AR33" s="32"/>
      <c r="AS33" s="33"/>
      <c r="AT33" s="33"/>
      <c r="AU33" s="33"/>
      <c r="AV33" s="32"/>
      <c r="AW33" s="32"/>
      <c r="AX33" s="32"/>
      <c r="AY33" s="33"/>
      <c r="AZ33" s="33"/>
      <c r="BA33" s="33"/>
      <c r="BB33" s="31"/>
      <c r="BC33" s="31"/>
      <c r="BD33" s="31"/>
      <c r="BE33" s="33"/>
      <c r="BF33" s="33"/>
      <c r="BG33" s="33"/>
      <c r="BH33" s="31"/>
      <c r="BI33" s="31"/>
      <c r="BJ33" s="31"/>
      <c r="BK33" s="33"/>
      <c r="BL33" s="33"/>
      <c r="BM33" s="33"/>
      <c r="BN33" s="29" t="s">
        <v>17</v>
      </c>
      <c r="BO33" s="34">
        <f>Y33/K33*100</f>
        <v>0</v>
      </c>
    </row>
    <row r="34" spans="1:67" ht="31.5" x14ac:dyDescent="0.25">
      <c r="A34" s="14">
        <v>20</v>
      </c>
      <c r="B34" s="14"/>
      <c r="C34" s="14"/>
      <c r="D34" s="14"/>
      <c r="E34" s="104" t="s">
        <v>52</v>
      </c>
      <c r="F34" s="14" t="s">
        <v>104</v>
      </c>
      <c r="G34" s="14"/>
      <c r="H34" s="249"/>
      <c r="I34" s="93" t="s">
        <v>18</v>
      </c>
      <c r="J34" s="28">
        <v>3</v>
      </c>
      <c r="K34" s="41">
        <f>J34*36</f>
        <v>108</v>
      </c>
      <c r="L34" s="12"/>
      <c r="M34" s="12"/>
      <c r="N34" s="12">
        <v>3</v>
      </c>
      <c r="O34" s="12"/>
      <c r="P34" s="12"/>
      <c r="Q34" s="12"/>
      <c r="R34" s="12"/>
      <c r="S34" s="139"/>
      <c r="T34" s="170"/>
      <c r="U34" s="30"/>
      <c r="V34" s="30">
        <v>3</v>
      </c>
      <c r="W34" s="171"/>
      <c r="X34" s="155">
        <f>Y34+Y34*0.1</f>
        <v>52.8</v>
      </c>
      <c r="Y34" s="31">
        <f>SUM(Z34:AB34)</f>
        <v>48</v>
      </c>
      <c r="Z34" s="31">
        <f>AD34+AG34+AJ34+AM34+AP34+AS34+AV34+AY34+BB34+BE34+BH34+BK34</f>
        <v>16</v>
      </c>
      <c r="AA34" s="31"/>
      <c r="AB34" s="31">
        <f>AF34+AI34+AL34+AO34+AR34+AU34+AX34+BA34+BD34+BG34+BJ34+BM34</f>
        <v>32</v>
      </c>
      <c r="AC34" s="42">
        <f>K34-X34</f>
        <v>55.2</v>
      </c>
      <c r="AD34" s="32"/>
      <c r="AE34" s="32"/>
      <c r="AF34" s="32"/>
      <c r="AG34" s="33"/>
      <c r="AH34" s="33"/>
      <c r="AI34" s="33"/>
      <c r="AJ34" s="32">
        <v>16</v>
      </c>
      <c r="AK34" s="32"/>
      <c r="AL34" s="32">
        <v>32</v>
      </c>
      <c r="AM34" s="33"/>
      <c r="AN34" s="33"/>
      <c r="AO34" s="33"/>
      <c r="AP34" s="32"/>
      <c r="AQ34" s="32"/>
      <c r="AR34" s="32"/>
      <c r="AS34" s="33"/>
      <c r="AT34" s="33"/>
      <c r="AU34" s="33"/>
      <c r="AV34" s="32"/>
      <c r="AW34" s="32"/>
      <c r="AX34" s="32"/>
      <c r="AY34" s="33"/>
      <c r="AZ34" s="33"/>
      <c r="BA34" s="33"/>
      <c r="BB34" s="31"/>
      <c r="BC34" s="31"/>
      <c r="BD34" s="31"/>
      <c r="BE34" s="33"/>
      <c r="BF34" s="33"/>
      <c r="BG34" s="33"/>
      <c r="BH34" s="31"/>
      <c r="BI34" s="31"/>
      <c r="BJ34" s="31"/>
      <c r="BK34" s="33"/>
      <c r="BL34" s="33"/>
      <c r="BM34" s="33"/>
      <c r="BN34" s="29" t="s">
        <v>17</v>
      </c>
      <c r="BO34" s="34">
        <f>Y34/K34*100</f>
        <v>44.444444444444443</v>
      </c>
    </row>
    <row r="35" spans="1:67" ht="31.5" x14ac:dyDescent="0.25">
      <c r="A35" s="45"/>
      <c r="B35" s="45"/>
      <c r="C35" s="178"/>
      <c r="D35" s="178"/>
      <c r="E35" s="178" t="s">
        <v>51</v>
      </c>
      <c r="F35" s="178" t="s">
        <v>133</v>
      </c>
      <c r="G35" s="178"/>
      <c r="H35" s="178"/>
      <c r="I35" s="43" t="s">
        <v>24</v>
      </c>
      <c r="J35" s="44">
        <f>SUM(J43+J55+J59+J61+J70+J92+J98+J105+J112+J126+J140+J154+J168)</f>
        <v>15</v>
      </c>
      <c r="K35" s="45"/>
      <c r="L35" s="45"/>
      <c r="M35" s="45"/>
      <c r="N35" s="45"/>
      <c r="O35" s="45"/>
      <c r="P35" s="45"/>
      <c r="Q35" s="45"/>
      <c r="R35" s="45"/>
      <c r="S35" s="84"/>
      <c r="T35" s="168"/>
      <c r="U35" s="45"/>
      <c r="V35" s="45"/>
      <c r="W35" s="169"/>
      <c r="X35" s="83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5.75" x14ac:dyDescent="0.25">
      <c r="A36" s="45"/>
      <c r="B36" s="45"/>
      <c r="C36" s="178"/>
      <c r="D36" s="178"/>
      <c r="E36" s="178"/>
      <c r="F36" s="178" t="s">
        <v>141</v>
      </c>
      <c r="G36" s="178"/>
      <c r="H36" s="178"/>
      <c r="I36" s="43" t="s">
        <v>120</v>
      </c>
      <c r="J36" s="44"/>
      <c r="K36" s="45"/>
      <c r="L36" s="45"/>
      <c r="M36" s="45"/>
      <c r="N36" s="45"/>
      <c r="O36" s="45"/>
      <c r="P36" s="45"/>
      <c r="Q36" s="45"/>
      <c r="R36" s="45"/>
      <c r="S36" s="84"/>
      <c r="T36" s="168"/>
      <c r="U36" s="45"/>
      <c r="V36" s="45"/>
      <c r="W36" s="169"/>
      <c r="X36" s="8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5.75" x14ac:dyDescent="0.25">
      <c r="A37" s="202"/>
      <c r="B37" s="202"/>
      <c r="C37" s="192"/>
      <c r="D37" s="192"/>
      <c r="E37" s="192"/>
      <c r="F37" s="192" t="s">
        <v>142</v>
      </c>
      <c r="G37" s="192"/>
      <c r="H37" s="249"/>
      <c r="I37" s="4" t="s">
        <v>37</v>
      </c>
      <c r="J37" s="201">
        <f t="shared" ref="J37:J42" si="4">L37+M37+N37+O37+P37+Q37+R37+S37</f>
        <v>0</v>
      </c>
      <c r="K37" s="203">
        <f t="shared" ref="K37:K42" si="5">J37*36</f>
        <v>0</v>
      </c>
      <c r="L37" s="197"/>
      <c r="M37" s="197"/>
      <c r="N37" s="197"/>
      <c r="O37" s="197"/>
      <c r="P37" s="202"/>
      <c r="Q37" s="202"/>
      <c r="R37" s="202"/>
      <c r="S37" s="206"/>
      <c r="T37" s="205"/>
      <c r="U37" s="204"/>
      <c r="V37" s="204"/>
      <c r="W37" s="209"/>
      <c r="X37" s="208">
        <f t="shared" ref="X37:X42" si="6">Y37+Y37*0.1</f>
        <v>0</v>
      </c>
      <c r="Y37" s="207">
        <f t="shared" ref="Y37:Y42" si="7">SUM(Z37:AB37)</f>
        <v>0</v>
      </c>
      <c r="Z37" s="207">
        <f t="shared" ref="Z37:AB42" si="8">AD37+AG37+AJ37+AM37+AP37+AS37+AV37+AY37+BB37+BE37+BH37+BK37</f>
        <v>0</v>
      </c>
      <c r="AA37" s="207">
        <f t="shared" si="8"/>
        <v>0</v>
      </c>
      <c r="AB37" s="207">
        <f t="shared" si="8"/>
        <v>0</v>
      </c>
      <c r="AC37" s="210">
        <f t="shared" ref="AC37:AC42" si="9">K37-X37</f>
        <v>0</v>
      </c>
      <c r="AD37" s="200"/>
      <c r="AE37" s="200"/>
      <c r="AF37" s="200"/>
      <c r="AG37" s="196"/>
      <c r="AH37" s="196"/>
      <c r="AI37" s="196"/>
      <c r="AJ37" s="200"/>
      <c r="AK37" s="200"/>
      <c r="AL37" s="200"/>
      <c r="AM37" s="196"/>
      <c r="AN37" s="196"/>
      <c r="AO37" s="196"/>
      <c r="AP37" s="200"/>
      <c r="AQ37" s="200"/>
      <c r="AR37" s="200"/>
      <c r="AS37" s="196"/>
      <c r="AT37" s="196"/>
      <c r="AU37" s="196"/>
      <c r="AV37" s="200"/>
      <c r="AW37" s="200"/>
      <c r="AX37" s="200"/>
      <c r="AY37" s="196"/>
      <c r="AZ37" s="196"/>
      <c r="BA37" s="196"/>
      <c r="BB37" s="195"/>
      <c r="BC37" s="195"/>
      <c r="BD37" s="195"/>
      <c r="BE37" s="196"/>
      <c r="BF37" s="196"/>
      <c r="BG37" s="196"/>
      <c r="BH37" s="195"/>
      <c r="BI37" s="195"/>
      <c r="BJ37" s="195"/>
      <c r="BK37" s="196"/>
      <c r="BL37" s="196"/>
      <c r="BM37" s="196"/>
      <c r="BN37" s="199"/>
      <c r="BO37" s="198" t="e">
        <f t="shared" ref="BO37:BO42" si="10">Y37/K37*100</f>
        <v>#DIV/0!</v>
      </c>
    </row>
    <row r="38" spans="1:67" ht="15.75" x14ac:dyDescent="0.25">
      <c r="A38" s="202"/>
      <c r="B38" s="202"/>
      <c r="C38" s="192"/>
      <c r="D38" s="192"/>
      <c r="E38" s="192"/>
      <c r="F38" s="192" t="s">
        <v>142</v>
      </c>
      <c r="G38" s="192"/>
      <c r="H38" s="249"/>
      <c r="I38" s="4" t="s">
        <v>37</v>
      </c>
      <c r="J38" s="201">
        <f t="shared" si="4"/>
        <v>0</v>
      </c>
      <c r="K38" s="203">
        <f t="shared" si="5"/>
        <v>0</v>
      </c>
      <c r="L38" s="197"/>
      <c r="M38" s="197"/>
      <c r="N38" s="197"/>
      <c r="O38" s="197"/>
      <c r="P38" s="202"/>
      <c r="Q38" s="202"/>
      <c r="R38" s="202"/>
      <c r="S38" s="206"/>
      <c r="T38" s="205"/>
      <c r="U38" s="204"/>
      <c r="V38" s="204"/>
      <c r="W38" s="209"/>
      <c r="X38" s="208">
        <f t="shared" si="6"/>
        <v>0</v>
      </c>
      <c r="Y38" s="207">
        <f t="shared" si="7"/>
        <v>0</v>
      </c>
      <c r="Z38" s="207">
        <f t="shared" si="8"/>
        <v>0</v>
      </c>
      <c r="AA38" s="207">
        <f t="shared" si="8"/>
        <v>0</v>
      </c>
      <c r="AB38" s="207">
        <f t="shared" si="8"/>
        <v>0</v>
      </c>
      <c r="AC38" s="210">
        <f t="shared" si="9"/>
        <v>0</v>
      </c>
      <c r="AD38" s="200"/>
      <c r="AE38" s="200"/>
      <c r="AF38" s="200"/>
      <c r="AG38" s="196"/>
      <c r="AH38" s="196"/>
      <c r="AI38" s="196"/>
      <c r="AJ38" s="200"/>
      <c r="AK38" s="200"/>
      <c r="AL38" s="200"/>
      <c r="AM38" s="196"/>
      <c r="AN38" s="196"/>
      <c r="AO38" s="196"/>
      <c r="AP38" s="200"/>
      <c r="AQ38" s="200"/>
      <c r="AR38" s="200"/>
      <c r="AS38" s="196"/>
      <c r="AT38" s="196"/>
      <c r="AU38" s="196"/>
      <c r="AV38" s="200"/>
      <c r="AW38" s="200"/>
      <c r="AX38" s="200"/>
      <c r="AY38" s="196"/>
      <c r="AZ38" s="196"/>
      <c r="BA38" s="196"/>
      <c r="BB38" s="195"/>
      <c r="BC38" s="195"/>
      <c r="BD38" s="195"/>
      <c r="BE38" s="196"/>
      <c r="BF38" s="196"/>
      <c r="BG38" s="196"/>
      <c r="BH38" s="195"/>
      <c r="BI38" s="195"/>
      <c r="BJ38" s="195"/>
      <c r="BK38" s="196"/>
      <c r="BL38" s="196"/>
      <c r="BM38" s="196"/>
      <c r="BN38" s="199"/>
      <c r="BO38" s="198" t="e">
        <f t="shared" si="10"/>
        <v>#DIV/0!</v>
      </c>
    </row>
    <row r="39" spans="1:67" ht="15.75" x14ac:dyDescent="0.25">
      <c r="A39" s="202"/>
      <c r="B39" s="202"/>
      <c r="C39" s="192"/>
      <c r="D39" s="192"/>
      <c r="E39" s="192"/>
      <c r="F39" s="192" t="s">
        <v>142</v>
      </c>
      <c r="G39" s="192"/>
      <c r="H39" s="249"/>
      <c r="I39" s="4" t="s">
        <v>37</v>
      </c>
      <c r="J39" s="201">
        <f t="shared" si="4"/>
        <v>0</v>
      </c>
      <c r="K39" s="203">
        <f t="shared" si="5"/>
        <v>0</v>
      </c>
      <c r="L39" s="197"/>
      <c r="M39" s="197"/>
      <c r="N39" s="197"/>
      <c r="O39" s="197"/>
      <c r="P39" s="202"/>
      <c r="Q39" s="202"/>
      <c r="R39" s="202"/>
      <c r="S39" s="206"/>
      <c r="T39" s="205"/>
      <c r="U39" s="204"/>
      <c r="V39" s="204"/>
      <c r="W39" s="209"/>
      <c r="X39" s="208">
        <f t="shared" si="6"/>
        <v>0</v>
      </c>
      <c r="Y39" s="207">
        <f t="shared" si="7"/>
        <v>0</v>
      </c>
      <c r="Z39" s="207">
        <f t="shared" si="8"/>
        <v>0</v>
      </c>
      <c r="AA39" s="207">
        <f t="shared" si="8"/>
        <v>0</v>
      </c>
      <c r="AB39" s="207">
        <f t="shared" si="8"/>
        <v>0</v>
      </c>
      <c r="AC39" s="210">
        <f t="shared" si="9"/>
        <v>0</v>
      </c>
      <c r="AD39" s="200"/>
      <c r="AE39" s="200"/>
      <c r="AF39" s="200"/>
      <c r="AG39" s="196"/>
      <c r="AH39" s="196"/>
      <c r="AI39" s="196"/>
      <c r="AJ39" s="200"/>
      <c r="AK39" s="200"/>
      <c r="AL39" s="200"/>
      <c r="AM39" s="196"/>
      <c r="AN39" s="196"/>
      <c r="AO39" s="196"/>
      <c r="AP39" s="200"/>
      <c r="AQ39" s="200"/>
      <c r="AR39" s="200"/>
      <c r="AS39" s="196"/>
      <c r="AT39" s="196"/>
      <c r="AU39" s="196"/>
      <c r="AV39" s="200"/>
      <c r="AW39" s="200"/>
      <c r="AX39" s="200"/>
      <c r="AY39" s="196"/>
      <c r="AZ39" s="196"/>
      <c r="BA39" s="196"/>
      <c r="BB39" s="195"/>
      <c r="BC39" s="195"/>
      <c r="BD39" s="195"/>
      <c r="BE39" s="196"/>
      <c r="BF39" s="196"/>
      <c r="BG39" s="196"/>
      <c r="BH39" s="195"/>
      <c r="BI39" s="195"/>
      <c r="BJ39" s="195"/>
      <c r="BK39" s="196"/>
      <c r="BL39" s="196"/>
      <c r="BM39" s="196"/>
      <c r="BN39" s="199"/>
      <c r="BO39" s="198" t="e">
        <f t="shared" si="10"/>
        <v>#DIV/0!</v>
      </c>
    </row>
    <row r="40" spans="1:67" ht="15.75" x14ac:dyDescent="0.25">
      <c r="A40" s="202"/>
      <c r="B40" s="202"/>
      <c r="C40" s="192"/>
      <c r="D40" s="192"/>
      <c r="E40" s="192"/>
      <c r="F40" s="192" t="s">
        <v>142</v>
      </c>
      <c r="G40" s="192"/>
      <c r="H40" s="249"/>
      <c r="I40" s="4" t="s">
        <v>37</v>
      </c>
      <c r="J40" s="201">
        <f t="shared" si="4"/>
        <v>0</v>
      </c>
      <c r="K40" s="203">
        <f t="shared" si="5"/>
        <v>0</v>
      </c>
      <c r="L40" s="197"/>
      <c r="M40" s="197"/>
      <c r="N40" s="197"/>
      <c r="O40" s="197"/>
      <c r="P40" s="202"/>
      <c r="Q40" s="202"/>
      <c r="R40" s="202"/>
      <c r="S40" s="206"/>
      <c r="T40" s="205"/>
      <c r="U40" s="204"/>
      <c r="V40" s="204"/>
      <c r="W40" s="209"/>
      <c r="X40" s="208">
        <f t="shared" si="6"/>
        <v>0</v>
      </c>
      <c r="Y40" s="207">
        <f t="shared" si="7"/>
        <v>0</v>
      </c>
      <c r="Z40" s="207">
        <f t="shared" si="8"/>
        <v>0</v>
      </c>
      <c r="AA40" s="207">
        <f t="shared" si="8"/>
        <v>0</v>
      </c>
      <c r="AB40" s="207">
        <f t="shared" si="8"/>
        <v>0</v>
      </c>
      <c r="AC40" s="210">
        <f t="shared" si="9"/>
        <v>0</v>
      </c>
      <c r="AD40" s="200"/>
      <c r="AE40" s="200"/>
      <c r="AF40" s="200"/>
      <c r="AG40" s="196"/>
      <c r="AH40" s="196"/>
      <c r="AI40" s="196"/>
      <c r="AJ40" s="200"/>
      <c r="AK40" s="200"/>
      <c r="AL40" s="200"/>
      <c r="AM40" s="196"/>
      <c r="AN40" s="196"/>
      <c r="AO40" s="196"/>
      <c r="AP40" s="200"/>
      <c r="AQ40" s="200"/>
      <c r="AR40" s="200"/>
      <c r="AS40" s="196"/>
      <c r="AT40" s="196"/>
      <c r="AU40" s="196"/>
      <c r="AV40" s="200"/>
      <c r="AW40" s="200"/>
      <c r="AX40" s="200"/>
      <c r="AY40" s="196"/>
      <c r="AZ40" s="196"/>
      <c r="BA40" s="196"/>
      <c r="BB40" s="195"/>
      <c r="BC40" s="195"/>
      <c r="BD40" s="195"/>
      <c r="BE40" s="196"/>
      <c r="BF40" s="196"/>
      <c r="BG40" s="196"/>
      <c r="BH40" s="195"/>
      <c r="BI40" s="195"/>
      <c r="BJ40" s="195"/>
      <c r="BK40" s="196"/>
      <c r="BL40" s="196"/>
      <c r="BM40" s="196"/>
      <c r="BN40" s="199"/>
      <c r="BO40" s="198" t="e">
        <f t="shared" si="10"/>
        <v>#DIV/0!</v>
      </c>
    </row>
    <row r="41" spans="1:67" ht="15.75" x14ac:dyDescent="0.25">
      <c r="A41" s="202"/>
      <c r="B41" s="202"/>
      <c r="C41" s="192"/>
      <c r="D41" s="192"/>
      <c r="E41" s="192"/>
      <c r="F41" s="192" t="s">
        <v>142</v>
      </c>
      <c r="G41" s="192"/>
      <c r="H41" s="249"/>
      <c r="I41" s="4" t="s">
        <v>37</v>
      </c>
      <c r="J41" s="201">
        <f t="shared" si="4"/>
        <v>0</v>
      </c>
      <c r="K41" s="203">
        <f t="shared" si="5"/>
        <v>0</v>
      </c>
      <c r="L41" s="197"/>
      <c r="M41" s="197"/>
      <c r="N41" s="197"/>
      <c r="O41" s="197"/>
      <c r="P41" s="202"/>
      <c r="Q41" s="202"/>
      <c r="R41" s="202"/>
      <c r="S41" s="206"/>
      <c r="T41" s="205"/>
      <c r="U41" s="204"/>
      <c r="V41" s="204"/>
      <c r="W41" s="209"/>
      <c r="X41" s="208">
        <f t="shared" si="6"/>
        <v>0</v>
      </c>
      <c r="Y41" s="207">
        <f t="shared" si="7"/>
        <v>0</v>
      </c>
      <c r="Z41" s="207">
        <f t="shared" si="8"/>
        <v>0</v>
      </c>
      <c r="AA41" s="207">
        <f t="shared" si="8"/>
        <v>0</v>
      </c>
      <c r="AB41" s="207">
        <f t="shared" si="8"/>
        <v>0</v>
      </c>
      <c r="AC41" s="210">
        <f t="shared" si="9"/>
        <v>0</v>
      </c>
      <c r="AD41" s="200"/>
      <c r="AE41" s="200"/>
      <c r="AF41" s="200"/>
      <c r="AG41" s="196"/>
      <c r="AH41" s="196"/>
      <c r="AI41" s="196"/>
      <c r="AJ41" s="200"/>
      <c r="AK41" s="200"/>
      <c r="AL41" s="200"/>
      <c r="AM41" s="196"/>
      <c r="AN41" s="196"/>
      <c r="AO41" s="196"/>
      <c r="AP41" s="200"/>
      <c r="AQ41" s="200"/>
      <c r="AR41" s="200"/>
      <c r="AS41" s="196"/>
      <c r="AT41" s="196"/>
      <c r="AU41" s="196"/>
      <c r="AV41" s="200"/>
      <c r="AW41" s="200"/>
      <c r="AX41" s="200"/>
      <c r="AY41" s="196"/>
      <c r="AZ41" s="196"/>
      <c r="BA41" s="196"/>
      <c r="BB41" s="195"/>
      <c r="BC41" s="195"/>
      <c r="BD41" s="195"/>
      <c r="BE41" s="196"/>
      <c r="BF41" s="196"/>
      <c r="BG41" s="196"/>
      <c r="BH41" s="195"/>
      <c r="BI41" s="195"/>
      <c r="BJ41" s="195"/>
      <c r="BK41" s="196"/>
      <c r="BL41" s="196"/>
      <c r="BM41" s="196"/>
      <c r="BN41" s="199"/>
      <c r="BO41" s="198" t="e">
        <f t="shared" si="10"/>
        <v>#DIV/0!</v>
      </c>
    </row>
    <row r="42" spans="1:67" ht="15.75" x14ac:dyDescent="0.25">
      <c r="A42" s="202"/>
      <c r="B42" s="202"/>
      <c r="C42" s="192"/>
      <c r="D42" s="192"/>
      <c r="E42" s="192"/>
      <c r="F42" s="192" t="s">
        <v>142</v>
      </c>
      <c r="G42" s="192"/>
      <c r="H42" s="249"/>
      <c r="I42" s="4" t="s">
        <v>37</v>
      </c>
      <c r="J42" s="201">
        <f t="shared" si="4"/>
        <v>0</v>
      </c>
      <c r="K42" s="203">
        <f t="shared" si="5"/>
        <v>0</v>
      </c>
      <c r="L42" s="197"/>
      <c r="M42" s="197"/>
      <c r="N42" s="197"/>
      <c r="O42" s="197"/>
      <c r="P42" s="202"/>
      <c r="Q42" s="202"/>
      <c r="R42" s="202"/>
      <c r="S42" s="206"/>
      <c r="T42" s="205"/>
      <c r="U42" s="204"/>
      <c r="V42" s="204"/>
      <c r="W42" s="209"/>
      <c r="X42" s="208">
        <f t="shared" si="6"/>
        <v>0</v>
      </c>
      <c r="Y42" s="207">
        <f t="shared" si="7"/>
        <v>0</v>
      </c>
      <c r="Z42" s="207">
        <f t="shared" si="8"/>
        <v>0</v>
      </c>
      <c r="AA42" s="207">
        <f t="shared" si="8"/>
        <v>0</v>
      </c>
      <c r="AB42" s="207">
        <f t="shared" si="8"/>
        <v>0</v>
      </c>
      <c r="AC42" s="210">
        <f t="shared" si="9"/>
        <v>0</v>
      </c>
      <c r="AD42" s="200"/>
      <c r="AE42" s="200"/>
      <c r="AF42" s="200"/>
      <c r="AG42" s="196"/>
      <c r="AH42" s="196"/>
      <c r="AI42" s="196"/>
      <c r="AJ42" s="200"/>
      <c r="AK42" s="200"/>
      <c r="AL42" s="200"/>
      <c r="AM42" s="196"/>
      <c r="AN42" s="196"/>
      <c r="AO42" s="196"/>
      <c r="AP42" s="200"/>
      <c r="AQ42" s="200"/>
      <c r="AR42" s="200"/>
      <c r="AS42" s="196"/>
      <c r="AT42" s="196"/>
      <c r="AU42" s="196"/>
      <c r="AV42" s="200"/>
      <c r="AW42" s="200"/>
      <c r="AX42" s="200"/>
      <c r="AY42" s="196"/>
      <c r="AZ42" s="196"/>
      <c r="BA42" s="196"/>
      <c r="BB42" s="195"/>
      <c r="BC42" s="195"/>
      <c r="BD42" s="195"/>
      <c r="BE42" s="196"/>
      <c r="BF42" s="196"/>
      <c r="BG42" s="196"/>
      <c r="BH42" s="195"/>
      <c r="BI42" s="195"/>
      <c r="BJ42" s="195"/>
      <c r="BK42" s="196"/>
      <c r="BL42" s="196"/>
      <c r="BM42" s="196"/>
      <c r="BN42" s="199"/>
      <c r="BO42" s="198" t="e">
        <f t="shared" si="10"/>
        <v>#DIV/0!</v>
      </c>
    </row>
    <row r="43" spans="1:67" ht="47.25" x14ac:dyDescent="0.25">
      <c r="A43" s="179"/>
      <c r="B43" s="179"/>
      <c r="C43" s="48"/>
      <c r="D43" s="48"/>
      <c r="E43" s="211" t="s">
        <v>51</v>
      </c>
      <c r="F43" s="211" t="s">
        <v>134</v>
      </c>
      <c r="G43" s="48"/>
      <c r="H43" s="211"/>
      <c r="I43" s="46" t="s">
        <v>25</v>
      </c>
      <c r="J43" s="47">
        <v>6</v>
      </c>
      <c r="K43" s="47">
        <f>J43*36</f>
        <v>216</v>
      </c>
      <c r="L43" s="48"/>
      <c r="M43" s="48"/>
      <c r="N43" s="48"/>
      <c r="O43" s="48"/>
      <c r="P43" s="48"/>
      <c r="Q43" s="48"/>
      <c r="R43" s="48"/>
      <c r="S43" s="141"/>
      <c r="T43" s="49"/>
      <c r="U43" s="50"/>
      <c r="V43" s="50"/>
      <c r="W43" s="51"/>
      <c r="X43" s="154"/>
      <c r="Y43" s="52"/>
      <c r="Z43" s="52"/>
      <c r="AA43" s="52"/>
      <c r="AB43" s="52"/>
      <c r="AC43" s="11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48"/>
      <c r="BO43" s="53">
        <f>Y43/K43*100</f>
        <v>0</v>
      </c>
    </row>
    <row r="44" spans="1:67" ht="15.75" x14ac:dyDescent="0.25">
      <c r="A44" s="1442">
        <v>21</v>
      </c>
      <c r="B44" s="1440" t="s">
        <v>76</v>
      </c>
      <c r="C44" s="1442"/>
      <c r="D44" s="1442"/>
      <c r="E44" s="1442" t="s">
        <v>51</v>
      </c>
      <c r="F44" s="1442" t="s">
        <v>116</v>
      </c>
      <c r="G44" s="1541" t="s">
        <v>90</v>
      </c>
      <c r="H44" s="252"/>
      <c r="I44" s="4" t="s">
        <v>8</v>
      </c>
      <c r="J44" s="1670">
        <v>3</v>
      </c>
      <c r="K44" s="1671">
        <f>J44*36</f>
        <v>108</v>
      </c>
      <c r="L44" s="1466"/>
      <c r="M44" s="1466"/>
      <c r="N44" s="1466"/>
      <c r="O44" s="1466"/>
      <c r="P44" s="1466">
        <v>3</v>
      </c>
      <c r="Q44" s="1466">
        <v>3</v>
      </c>
      <c r="R44" s="1466"/>
      <c r="S44" s="1521"/>
      <c r="T44" s="1528"/>
      <c r="U44" s="1529"/>
      <c r="V44" s="1529">
        <v>56</v>
      </c>
      <c r="W44" s="1468"/>
      <c r="X44" s="1471">
        <f>Y44+Y44*0.1</f>
        <v>105.6</v>
      </c>
      <c r="Y44" s="1472">
        <f>SUM(Z44:AB54)</f>
        <v>96</v>
      </c>
      <c r="Z44" s="1530">
        <f>AD44+AG44+AJ44+AM44+AP44+AS44+AV44+AY44+BB44+BE44+BH44+BK44</f>
        <v>32</v>
      </c>
      <c r="AA44" s="1530">
        <f>AE44+AH44+AK44+AN44+AQ44+AT44+AW44+AZ44+BC44+BF44+BI44+BL44</f>
        <v>0</v>
      </c>
      <c r="AB44" s="1472">
        <f>AF44+AI44+AL44+AO44+AR44+AU44+AX44+BA44+BD44+BG44+BJ44+BM44</f>
        <v>64</v>
      </c>
      <c r="AC44" s="1474">
        <f>K44-X44</f>
        <v>2.4000000000000057</v>
      </c>
      <c r="AD44" s="1526"/>
      <c r="AE44" s="1526"/>
      <c r="AF44" s="1526"/>
      <c r="AG44" s="1525"/>
      <c r="AH44" s="1525"/>
      <c r="AI44" s="1525"/>
      <c r="AJ44" s="1526"/>
      <c r="AK44" s="1526"/>
      <c r="AL44" s="1526"/>
      <c r="AM44" s="1525"/>
      <c r="AN44" s="1525"/>
      <c r="AO44" s="1525"/>
      <c r="AP44" s="1526">
        <v>16</v>
      </c>
      <c r="AQ44" s="1526"/>
      <c r="AR44" s="1526">
        <v>32</v>
      </c>
      <c r="AS44" s="1525">
        <v>16</v>
      </c>
      <c r="AT44" s="1525"/>
      <c r="AU44" s="1525">
        <v>32</v>
      </c>
      <c r="AV44" s="1526"/>
      <c r="AW44" s="1526"/>
      <c r="AX44" s="1526"/>
      <c r="AY44" s="1525"/>
      <c r="AZ44" s="1525"/>
      <c r="BA44" s="1525"/>
      <c r="BB44" s="1526"/>
      <c r="BC44" s="1526"/>
      <c r="BD44" s="1526"/>
      <c r="BE44" s="1525"/>
      <c r="BF44" s="1525"/>
      <c r="BG44" s="1525"/>
      <c r="BH44" s="1526"/>
      <c r="BI44" s="1526"/>
      <c r="BJ44" s="1526"/>
      <c r="BK44" s="1525"/>
      <c r="BL44" s="1525"/>
      <c r="BM44" s="1525"/>
      <c r="BN44" s="1527" t="s">
        <v>9</v>
      </c>
      <c r="BO44" s="1524">
        <v>44.444444444444443</v>
      </c>
    </row>
    <row r="45" spans="1:67" ht="15.75" x14ac:dyDescent="0.25">
      <c r="A45" s="1537"/>
      <c r="B45" s="1536"/>
      <c r="C45" s="1537"/>
      <c r="D45" s="1537"/>
      <c r="E45" s="1537"/>
      <c r="F45" s="1537"/>
      <c r="G45" s="1542"/>
      <c r="H45" s="253"/>
      <c r="I45" s="4" t="s">
        <v>20</v>
      </c>
      <c r="J45" s="1670"/>
      <c r="K45" s="1671"/>
      <c r="L45" s="1466"/>
      <c r="M45" s="1466"/>
      <c r="N45" s="1466"/>
      <c r="O45" s="1466"/>
      <c r="P45" s="1466"/>
      <c r="Q45" s="1466"/>
      <c r="R45" s="1466"/>
      <c r="S45" s="1521"/>
      <c r="T45" s="1528"/>
      <c r="U45" s="1529"/>
      <c r="V45" s="1529"/>
      <c r="W45" s="1468"/>
      <c r="X45" s="1471"/>
      <c r="Y45" s="1472"/>
      <c r="Z45" s="1530"/>
      <c r="AA45" s="1530"/>
      <c r="AB45" s="1472"/>
      <c r="AC45" s="1474"/>
      <c r="AD45" s="1526"/>
      <c r="AE45" s="1526"/>
      <c r="AF45" s="1526"/>
      <c r="AG45" s="1525"/>
      <c r="AH45" s="1525"/>
      <c r="AI45" s="1525"/>
      <c r="AJ45" s="1526"/>
      <c r="AK45" s="1526"/>
      <c r="AL45" s="1526"/>
      <c r="AM45" s="1525"/>
      <c r="AN45" s="1525"/>
      <c r="AO45" s="1525"/>
      <c r="AP45" s="1526"/>
      <c r="AQ45" s="1526"/>
      <c r="AR45" s="1526"/>
      <c r="AS45" s="1525"/>
      <c r="AT45" s="1525"/>
      <c r="AU45" s="1525"/>
      <c r="AV45" s="1526"/>
      <c r="AW45" s="1526"/>
      <c r="AX45" s="1526"/>
      <c r="AY45" s="1525"/>
      <c r="AZ45" s="1525"/>
      <c r="BA45" s="1525"/>
      <c r="BB45" s="1526"/>
      <c r="BC45" s="1526"/>
      <c r="BD45" s="1526"/>
      <c r="BE45" s="1525"/>
      <c r="BF45" s="1525"/>
      <c r="BG45" s="1525"/>
      <c r="BH45" s="1526"/>
      <c r="BI45" s="1526"/>
      <c r="BJ45" s="1526"/>
      <c r="BK45" s="1525"/>
      <c r="BL45" s="1525"/>
      <c r="BM45" s="1525"/>
      <c r="BN45" s="1527"/>
      <c r="BO45" s="1524"/>
    </row>
    <row r="46" spans="1:67" ht="15.75" x14ac:dyDescent="0.25">
      <c r="A46" s="1537"/>
      <c r="B46" s="1536"/>
      <c r="C46" s="1537"/>
      <c r="D46" s="1537"/>
      <c r="E46" s="1537"/>
      <c r="F46" s="1537"/>
      <c r="G46" s="1542"/>
      <c r="H46" s="253"/>
      <c r="I46" s="4" t="s">
        <v>21</v>
      </c>
      <c r="J46" s="1670"/>
      <c r="K46" s="1671"/>
      <c r="L46" s="1466"/>
      <c r="M46" s="1466"/>
      <c r="N46" s="1466"/>
      <c r="O46" s="1466"/>
      <c r="P46" s="1466"/>
      <c r="Q46" s="1466"/>
      <c r="R46" s="1466"/>
      <c r="S46" s="1521"/>
      <c r="T46" s="1528"/>
      <c r="U46" s="1529"/>
      <c r="V46" s="1529"/>
      <c r="W46" s="1468"/>
      <c r="X46" s="1471"/>
      <c r="Y46" s="1472"/>
      <c r="Z46" s="1530"/>
      <c r="AA46" s="1530"/>
      <c r="AB46" s="1472"/>
      <c r="AC46" s="1474"/>
      <c r="AD46" s="1526"/>
      <c r="AE46" s="1526"/>
      <c r="AF46" s="1526"/>
      <c r="AG46" s="1525"/>
      <c r="AH46" s="1525"/>
      <c r="AI46" s="1525"/>
      <c r="AJ46" s="1526"/>
      <c r="AK46" s="1526"/>
      <c r="AL46" s="1526"/>
      <c r="AM46" s="1525"/>
      <c r="AN46" s="1525"/>
      <c r="AO46" s="1525"/>
      <c r="AP46" s="1526"/>
      <c r="AQ46" s="1526"/>
      <c r="AR46" s="1526"/>
      <c r="AS46" s="1525"/>
      <c r="AT46" s="1525"/>
      <c r="AU46" s="1525"/>
      <c r="AV46" s="1526"/>
      <c r="AW46" s="1526"/>
      <c r="AX46" s="1526"/>
      <c r="AY46" s="1525"/>
      <c r="AZ46" s="1525"/>
      <c r="BA46" s="1525"/>
      <c r="BB46" s="1526"/>
      <c r="BC46" s="1526"/>
      <c r="BD46" s="1526"/>
      <c r="BE46" s="1525"/>
      <c r="BF46" s="1525"/>
      <c r="BG46" s="1525"/>
      <c r="BH46" s="1526"/>
      <c r="BI46" s="1526"/>
      <c r="BJ46" s="1526"/>
      <c r="BK46" s="1525"/>
      <c r="BL46" s="1525"/>
      <c r="BM46" s="1525"/>
      <c r="BN46" s="1527"/>
      <c r="BO46" s="1524"/>
    </row>
    <row r="47" spans="1:67" ht="15.75" x14ac:dyDescent="0.25">
      <c r="A47" s="1537"/>
      <c r="B47" s="1536"/>
      <c r="C47" s="1537"/>
      <c r="D47" s="1537"/>
      <c r="E47" s="1537"/>
      <c r="F47" s="1537"/>
      <c r="G47" s="1542"/>
      <c r="H47" s="253"/>
      <c r="I47" s="4" t="s">
        <v>22</v>
      </c>
      <c r="J47" s="1670"/>
      <c r="K47" s="1671"/>
      <c r="L47" s="1466"/>
      <c r="M47" s="1466"/>
      <c r="N47" s="1466"/>
      <c r="O47" s="1466"/>
      <c r="P47" s="1466"/>
      <c r="Q47" s="1466"/>
      <c r="R47" s="1466"/>
      <c r="S47" s="1521"/>
      <c r="T47" s="1528"/>
      <c r="U47" s="1529"/>
      <c r="V47" s="1529"/>
      <c r="W47" s="1468"/>
      <c r="X47" s="1471"/>
      <c r="Y47" s="1472"/>
      <c r="Z47" s="1530"/>
      <c r="AA47" s="1530"/>
      <c r="AB47" s="1472"/>
      <c r="AC47" s="1474"/>
      <c r="AD47" s="1526"/>
      <c r="AE47" s="1526"/>
      <c r="AF47" s="1526"/>
      <c r="AG47" s="1525"/>
      <c r="AH47" s="1525"/>
      <c r="AI47" s="1525"/>
      <c r="AJ47" s="1526"/>
      <c r="AK47" s="1526"/>
      <c r="AL47" s="1526"/>
      <c r="AM47" s="1525"/>
      <c r="AN47" s="1525"/>
      <c r="AO47" s="1525"/>
      <c r="AP47" s="1526"/>
      <c r="AQ47" s="1526"/>
      <c r="AR47" s="1526"/>
      <c r="AS47" s="1525"/>
      <c r="AT47" s="1525"/>
      <c r="AU47" s="1525"/>
      <c r="AV47" s="1526"/>
      <c r="AW47" s="1526"/>
      <c r="AX47" s="1526"/>
      <c r="AY47" s="1525"/>
      <c r="AZ47" s="1525"/>
      <c r="BA47" s="1525"/>
      <c r="BB47" s="1526"/>
      <c r="BC47" s="1526"/>
      <c r="BD47" s="1526"/>
      <c r="BE47" s="1525"/>
      <c r="BF47" s="1525"/>
      <c r="BG47" s="1525"/>
      <c r="BH47" s="1526"/>
      <c r="BI47" s="1526"/>
      <c r="BJ47" s="1526"/>
      <c r="BK47" s="1525"/>
      <c r="BL47" s="1525"/>
      <c r="BM47" s="1525"/>
      <c r="BN47" s="1527"/>
      <c r="BO47" s="1524"/>
    </row>
    <row r="48" spans="1:67" ht="15.75" x14ac:dyDescent="0.25">
      <c r="A48" s="1537"/>
      <c r="B48" s="1536"/>
      <c r="C48" s="1537"/>
      <c r="D48" s="1537"/>
      <c r="E48" s="1537"/>
      <c r="F48" s="1537"/>
      <c r="G48" s="1542"/>
      <c r="H48" s="253"/>
      <c r="I48" s="4" t="s">
        <v>26</v>
      </c>
      <c r="J48" s="1670"/>
      <c r="K48" s="1671"/>
      <c r="L48" s="1466"/>
      <c r="M48" s="1466"/>
      <c r="N48" s="1466"/>
      <c r="O48" s="1466"/>
      <c r="P48" s="1466"/>
      <c r="Q48" s="1466"/>
      <c r="R48" s="1466"/>
      <c r="S48" s="1521"/>
      <c r="T48" s="1528"/>
      <c r="U48" s="1529"/>
      <c r="V48" s="1529"/>
      <c r="W48" s="1468"/>
      <c r="X48" s="1471"/>
      <c r="Y48" s="1472"/>
      <c r="Z48" s="1530"/>
      <c r="AA48" s="1530"/>
      <c r="AB48" s="1472"/>
      <c r="AC48" s="1474"/>
      <c r="AD48" s="1526"/>
      <c r="AE48" s="1526"/>
      <c r="AF48" s="1526"/>
      <c r="AG48" s="1525"/>
      <c r="AH48" s="1525"/>
      <c r="AI48" s="1525"/>
      <c r="AJ48" s="1526"/>
      <c r="AK48" s="1526"/>
      <c r="AL48" s="1526"/>
      <c r="AM48" s="1525"/>
      <c r="AN48" s="1525"/>
      <c r="AO48" s="1525"/>
      <c r="AP48" s="1526"/>
      <c r="AQ48" s="1526"/>
      <c r="AR48" s="1526"/>
      <c r="AS48" s="1525"/>
      <c r="AT48" s="1525"/>
      <c r="AU48" s="1525"/>
      <c r="AV48" s="1526"/>
      <c r="AW48" s="1526"/>
      <c r="AX48" s="1526"/>
      <c r="AY48" s="1525"/>
      <c r="AZ48" s="1525"/>
      <c r="BA48" s="1525"/>
      <c r="BB48" s="1526"/>
      <c r="BC48" s="1526"/>
      <c r="BD48" s="1526"/>
      <c r="BE48" s="1525"/>
      <c r="BF48" s="1525"/>
      <c r="BG48" s="1525"/>
      <c r="BH48" s="1526"/>
      <c r="BI48" s="1526"/>
      <c r="BJ48" s="1526"/>
      <c r="BK48" s="1525"/>
      <c r="BL48" s="1525"/>
      <c r="BM48" s="1525"/>
      <c r="BN48" s="1527"/>
      <c r="BO48" s="1524"/>
    </row>
    <row r="49" spans="1:67" ht="15.75" x14ac:dyDescent="0.25">
      <c r="A49" s="1537"/>
      <c r="B49" s="1536"/>
      <c r="C49" s="1537"/>
      <c r="D49" s="1537"/>
      <c r="E49" s="1537"/>
      <c r="F49" s="1537"/>
      <c r="G49" s="1542"/>
      <c r="H49" s="253"/>
      <c r="I49" s="4" t="s">
        <v>27</v>
      </c>
      <c r="J49" s="1670"/>
      <c r="K49" s="1671"/>
      <c r="L49" s="1466"/>
      <c r="M49" s="1466"/>
      <c r="N49" s="1466"/>
      <c r="O49" s="1466"/>
      <c r="P49" s="1466"/>
      <c r="Q49" s="1466"/>
      <c r="R49" s="1466"/>
      <c r="S49" s="1521"/>
      <c r="T49" s="1528"/>
      <c r="U49" s="1529"/>
      <c r="V49" s="1529"/>
      <c r="W49" s="1468"/>
      <c r="X49" s="1471"/>
      <c r="Y49" s="1472"/>
      <c r="Z49" s="1530"/>
      <c r="AA49" s="1530"/>
      <c r="AB49" s="1472"/>
      <c r="AC49" s="1474"/>
      <c r="AD49" s="1526"/>
      <c r="AE49" s="1526"/>
      <c r="AF49" s="1526"/>
      <c r="AG49" s="1525"/>
      <c r="AH49" s="1525"/>
      <c r="AI49" s="1525"/>
      <c r="AJ49" s="1526"/>
      <c r="AK49" s="1526"/>
      <c r="AL49" s="1526"/>
      <c r="AM49" s="1525"/>
      <c r="AN49" s="1525"/>
      <c r="AO49" s="1525"/>
      <c r="AP49" s="1526"/>
      <c r="AQ49" s="1526"/>
      <c r="AR49" s="1526"/>
      <c r="AS49" s="1525"/>
      <c r="AT49" s="1525"/>
      <c r="AU49" s="1525"/>
      <c r="AV49" s="1526"/>
      <c r="AW49" s="1526"/>
      <c r="AX49" s="1526"/>
      <c r="AY49" s="1525"/>
      <c r="AZ49" s="1525"/>
      <c r="BA49" s="1525"/>
      <c r="BB49" s="1526"/>
      <c r="BC49" s="1526"/>
      <c r="BD49" s="1526"/>
      <c r="BE49" s="1525"/>
      <c r="BF49" s="1525"/>
      <c r="BG49" s="1525"/>
      <c r="BH49" s="1526"/>
      <c r="BI49" s="1526"/>
      <c r="BJ49" s="1526"/>
      <c r="BK49" s="1525"/>
      <c r="BL49" s="1525"/>
      <c r="BM49" s="1525"/>
      <c r="BN49" s="1527"/>
      <c r="BO49" s="1524"/>
    </row>
    <row r="50" spans="1:67" ht="15.75" x14ac:dyDescent="0.25">
      <c r="A50" s="1537"/>
      <c r="B50" s="1536"/>
      <c r="C50" s="1537"/>
      <c r="D50" s="1537"/>
      <c r="E50" s="1537"/>
      <c r="F50" s="1537"/>
      <c r="G50" s="1542"/>
      <c r="H50" s="253"/>
      <c r="I50" s="4" t="s">
        <v>85</v>
      </c>
      <c r="J50" s="1670"/>
      <c r="K50" s="1671"/>
      <c r="L50" s="1466"/>
      <c r="M50" s="1466"/>
      <c r="N50" s="1466"/>
      <c r="O50" s="1466"/>
      <c r="P50" s="1466"/>
      <c r="Q50" s="1466"/>
      <c r="R50" s="1466"/>
      <c r="S50" s="1521"/>
      <c r="T50" s="1528"/>
      <c r="U50" s="1529"/>
      <c r="V50" s="1529"/>
      <c r="W50" s="1468"/>
      <c r="X50" s="1471"/>
      <c r="Y50" s="1472"/>
      <c r="Z50" s="1530"/>
      <c r="AA50" s="1530"/>
      <c r="AB50" s="1472"/>
      <c r="AC50" s="1474"/>
      <c r="AD50" s="1526"/>
      <c r="AE50" s="1526"/>
      <c r="AF50" s="1526"/>
      <c r="AG50" s="1525"/>
      <c r="AH50" s="1525"/>
      <c r="AI50" s="1525"/>
      <c r="AJ50" s="1526"/>
      <c r="AK50" s="1526"/>
      <c r="AL50" s="1526"/>
      <c r="AM50" s="1525"/>
      <c r="AN50" s="1525"/>
      <c r="AO50" s="1525"/>
      <c r="AP50" s="1526"/>
      <c r="AQ50" s="1526"/>
      <c r="AR50" s="1526"/>
      <c r="AS50" s="1525"/>
      <c r="AT50" s="1525"/>
      <c r="AU50" s="1525"/>
      <c r="AV50" s="1526"/>
      <c r="AW50" s="1526"/>
      <c r="AX50" s="1526"/>
      <c r="AY50" s="1525"/>
      <c r="AZ50" s="1525"/>
      <c r="BA50" s="1525"/>
      <c r="BB50" s="1526"/>
      <c r="BC50" s="1526"/>
      <c r="BD50" s="1526"/>
      <c r="BE50" s="1525"/>
      <c r="BF50" s="1525"/>
      <c r="BG50" s="1525"/>
      <c r="BH50" s="1526"/>
      <c r="BI50" s="1526"/>
      <c r="BJ50" s="1526"/>
      <c r="BK50" s="1525"/>
      <c r="BL50" s="1525"/>
      <c r="BM50" s="1525"/>
      <c r="BN50" s="1527"/>
      <c r="BO50" s="1524"/>
    </row>
    <row r="51" spans="1:67" ht="15.75" x14ac:dyDescent="0.25">
      <c r="A51" s="1537"/>
      <c r="B51" s="1536"/>
      <c r="C51" s="1537"/>
      <c r="D51" s="1537"/>
      <c r="E51" s="1537"/>
      <c r="F51" s="1537"/>
      <c r="G51" s="1542"/>
      <c r="H51" s="253"/>
      <c r="I51" s="4" t="s">
        <v>86</v>
      </c>
      <c r="J51" s="1670"/>
      <c r="K51" s="1671"/>
      <c r="L51" s="1466"/>
      <c r="M51" s="1466"/>
      <c r="N51" s="1466"/>
      <c r="O51" s="1466"/>
      <c r="P51" s="1466"/>
      <c r="Q51" s="1466"/>
      <c r="R51" s="1466"/>
      <c r="S51" s="1521"/>
      <c r="T51" s="1528"/>
      <c r="U51" s="1529"/>
      <c r="V51" s="1529"/>
      <c r="W51" s="1468"/>
      <c r="X51" s="1471"/>
      <c r="Y51" s="1472"/>
      <c r="Z51" s="1530"/>
      <c r="AA51" s="1530"/>
      <c r="AB51" s="1472"/>
      <c r="AC51" s="1474"/>
      <c r="AD51" s="1526"/>
      <c r="AE51" s="1526"/>
      <c r="AF51" s="1526"/>
      <c r="AG51" s="1525"/>
      <c r="AH51" s="1525"/>
      <c r="AI51" s="1525"/>
      <c r="AJ51" s="1526"/>
      <c r="AK51" s="1526"/>
      <c r="AL51" s="1526"/>
      <c r="AM51" s="1525"/>
      <c r="AN51" s="1525"/>
      <c r="AO51" s="1525"/>
      <c r="AP51" s="1526"/>
      <c r="AQ51" s="1526"/>
      <c r="AR51" s="1526"/>
      <c r="AS51" s="1525"/>
      <c r="AT51" s="1525"/>
      <c r="AU51" s="1525"/>
      <c r="AV51" s="1526"/>
      <c r="AW51" s="1526"/>
      <c r="AX51" s="1526"/>
      <c r="AY51" s="1525"/>
      <c r="AZ51" s="1525"/>
      <c r="BA51" s="1525"/>
      <c r="BB51" s="1526"/>
      <c r="BC51" s="1526"/>
      <c r="BD51" s="1526"/>
      <c r="BE51" s="1525"/>
      <c r="BF51" s="1525"/>
      <c r="BG51" s="1525"/>
      <c r="BH51" s="1526"/>
      <c r="BI51" s="1526"/>
      <c r="BJ51" s="1526"/>
      <c r="BK51" s="1525"/>
      <c r="BL51" s="1525"/>
      <c r="BM51" s="1525"/>
      <c r="BN51" s="1527"/>
      <c r="BO51" s="1524"/>
    </row>
    <row r="52" spans="1:67" ht="15.75" x14ac:dyDescent="0.25">
      <c r="A52" s="1537"/>
      <c r="B52" s="1536"/>
      <c r="C52" s="1537"/>
      <c r="D52" s="1537"/>
      <c r="E52" s="1537"/>
      <c r="F52" s="1537"/>
      <c r="G52" s="1542"/>
      <c r="H52" s="253"/>
      <c r="I52" s="4" t="s">
        <v>87</v>
      </c>
      <c r="J52" s="1670"/>
      <c r="K52" s="1671"/>
      <c r="L52" s="1466"/>
      <c r="M52" s="1466"/>
      <c r="N52" s="1466"/>
      <c r="O52" s="1466"/>
      <c r="P52" s="1466"/>
      <c r="Q52" s="1466"/>
      <c r="R52" s="1466"/>
      <c r="S52" s="1521"/>
      <c r="T52" s="1528"/>
      <c r="U52" s="1529"/>
      <c r="V52" s="1529"/>
      <c r="W52" s="1468"/>
      <c r="X52" s="1471"/>
      <c r="Y52" s="1472"/>
      <c r="Z52" s="1530"/>
      <c r="AA52" s="1530"/>
      <c r="AB52" s="1472"/>
      <c r="AC52" s="1474"/>
      <c r="AD52" s="1526"/>
      <c r="AE52" s="1526"/>
      <c r="AF52" s="1526"/>
      <c r="AG52" s="1525"/>
      <c r="AH52" s="1525"/>
      <c r="AI52" s="1525"/>
      <c r="AJ52" s="1526"/>
      <c r="AK52" s="1526"/>
      <c r="AL52" s="1526"/>
      <c r="AM52" s="1525"/>
      <c r="AN52" s="1525"/>
      <c r="AO52" s="1525"/>
      <c r="AP52" s="1526"/>
      <c r="AQ52" s="1526"/>
      <c r="AR52" s="1526"/>
      <c r="AS52" s="1525"/>
      <c r="AT52" s="1525"/>
      <c r="AU52" s="1525"/>
      <c r="AV52" s="1526"/>
      <c r="AW52" s="1526"/>
      <c r="AX52" s="1526"/>
      <c r="AY52" s="1525"/>
      <c r="AZ52" s="1525"/>
      <c r="BA52" s="1525"/>
      <c r="BB52" s="1526"/>
      <c r="BC52" s="1526"/>
      <c r="BD52" s="1526"/>
      <c r="BE52" s="1525"/>
      <c r="BF52" s="1525"/>
      <c r="BG52" s="1525"/>
      <c r="BH52" s="1526"/>
      <c r="BI52" s="1526"/>
      <c r="BJ52" s="1526"/>
      <c r="BK52" s="1525"/>
      <c r="BL52" s="1525"/>
      <c r="BM52" s="1525"/>
      <c r="BN52" s="1527"/>
      <c r="BO52" s="1524"/>
    </row>
    <row r="53" spans="1:67" ht="15.75" x14ac:dyDescent="0.25">
      <c r="A53" s="1537"/>
      <c r="B53" s="1536"/>
      <c r="C53" s="1537"/>
      <c r="D53" s="1537"/>
      <c r="E53" s="1537"/>
      <c r="F53" s="1537"/>
      <c r="G53" s="1542"/>
      <c r="H53" s="253"/>
      <c r="I53" s="4" t="s">
        <v>88</v>
      </c>
      <c r="J53" s="1670"/>
      <c r="K53" s="1671"/>
      <c r="L53" s="1466"/>
      <c r="M53" s="1466"/>
      <c r="N53" s="1466"/>
      <c r="O53" s="1466"/>
      <c r="P53" s="1466"/>
      <c r="Q53" s="1466"/>
      <c r="R53" s="1466"/>
      <c r="S53" s="1521"/>
      <c r="T53" s="1528"/>
      <c r="U53" s="1529"/>
      <c r="V53" s="1529"/>
      <c r="W53" s="1468"/>
      <c r="X53" s="1471"/>
      <c r="Y53" s="1472"/>
      <c r="Z53" s="1530"/>
      <c r="AA53" s="1530"/>
      <c r="AB53" s="1472"/>
      <c r="AC53" s="1474"/>
      <c r="AD53" s="1526"/>
      <c r="AE53" s="1526"/>
      <c r="AF53" s="1526"/>
      <c r="AG53" s="1525"/>
      <c r="AH53" s="1525"/>
      <c r="AI53" s="1525"/>
      <c r="AJ53" s="1526"/>
      <c r="AK53" s="1526"/>
      <c r="AL53" s="1526"/>
      <c r="AM53" s="1525"/>
      <c r="AN53" s="1525"/>
      <c r="AO53" s="1525"/>
      <c r="AP53" s="1526"/>
      <c r="AQ53" s="1526"/>
      <c r="AR53" s="1526"/>
      <c r="AS53" s="1525"/>
      <c r="AT53" s="1525"/>
      <c r="AU53" s="1525"/>
      <c r="AV53" s="1526"/>
      <c r="AW53" s="1526"/>
      <c r="AX53" s="1526"/>
      <c r="AY53" s="1525"/>
      <c r="AZ53" s="1525"/>
      <c r="BA53" s="1525"/>
      <c r="BB53" s="1526"/>
      <c r="BC53" s="1526"/>
      <c r="BD53" s="1526"/>
      <c r="BE53" s="1525"/>
      <c r="BF53" s="1525"/>
      <c r="BG53" s="1525"/>
      <c r="BH53" s="1526"/>
      <c r="BI53" s="1526"/>
      <c r="BJ53" s="1526"/>
      <c r="BK53" s="1525"/>
      <c r="BL53" s="1525"/>
      <c r="BM53" s="1525"/>
      <c r="BN53" s="1527"/>
      <c r="BO53" s="1524"/>
    </row>
    <row r="54" spans="1:67" ht="15.75" x14ac:dyDescent="0.25">
      <c r="A54" s="1443"/>
      <c r="B54" s="1441"/>
      <c r="C54" s="1443"/>
      <c r="D54" s="1443"/>
      <c r="E54" s="1443"/>
      <c r="F54" s="1443"/>
      <c r="G54" s="1543"/>
      <c r="H54" s="254"/>
      <c r="I54" s="4" t="s">
        <v>89</v>
      </c>
      <c r="J54" s="1670"/>
      <c r="K54" s="1671"/>
      <c r="L54" s="1466"/>
      <c r="M54" s="1466"/>
      <c r="N54" s="1466"/>
      <c r="O54" s="1466"/>
      <c r="P54" s="1466"/>
      <c r="Q54" s="1466"/>
      <c r="R54" s="1466"/>
      <c r="S54" s="1521"/>
      <c r="T54" s="1528"/>
      <c r="U54" s="1529"/>
      <c r="V54" s="1529"/>
      <c r="W54" s="1468"/>
      <c r="X54" s="1471"/>
      <c r="Y54" s="1472"/>
      <c r="Z54" s="1530"/>
      <c r="AA54" s="1530"/>
      <c r="AB54" s="1472"/>
      <c r="AC54" s="1474"/>
      <c r="AD54" s="1526"/>
      <c r="AE54" s="1526"/>
      <c r="AF54" s="1526"/>
      <c r="AG54" s="1525"/>
      <c r="AH54" s="1525"/>
      <c r="AI54" s="1525"/>
      <c r="AJ54" s="1526"/>
      <c r="AK54" s="1526"/>
      <c r="AL54" s="1526"/>
      <c r="AM54" s="1525"/>
      <c r="AN54" s="1525"/>
      <c r="AO54" s="1525"/>
      <c r="AP54" s="1526"/>
      <c r="AQ54" s="1526"/>
      <c r="AR54" s="1526"/>
      <c r="AS54" s="1525"/>
      <c r="AT54" s="1525"/>
      <c r="AU54" s="1525"/>
      <c r="AV54" s="1526"/>
      <c r="AW54" s="1526"/>
      <c r="AX54" s="1526"/>
      <c r="AY54" s="1525"/>
      <c r="AZ54" s="1525"/>
      <c r="BA54" s="1525"/>
      <c r="BB54" s="1526"/>
      <c r="BC54" s="1526"/>
      <c r="BD54" s="1526"/>
      <c r="BE54" s="1525"/>
      <c r="BF54" s="1525"/>
      <c r="BG54" s="1525"/>
      <c r="BH54" s="1526"/>
      <c r="BI54" s="1526"/>
      <c r="BJ54" s="1526"/>
      <c r="BK54" s="1525"/>
      <c r="BL54" s="1525"/>
      <c r="BM54" s="1525"/>
      <c r="BN54" s="1527"/>
      <c r="BO54" s="1524"/>
    </row>
    <row r="55" spans="1:67" ht="17.25" hidden="1" customHeight="1" x14ac:dyDescent="0.25">
      <c r="A55" s="179"/>
      <c r="B55" s="179"/>
      <c r="C55" s="48"/>
      <c r="D55" s="48"/>
      <c r="E55" s="48"/>
      <c r="F55" s="48"/>
      <c r="G55" s="48"/>
      <c r="H55" s="211"/>
      <c r="I55" s="218" t="s">
        <v>112</v>
      </c>
      <c r="J55" s="47">
        <v>9</v>
      </c>
      <c r="K55" s="112">
        <f>J55*36</f>
        <v>324</v>
      </c>
      <c r="L55" s="48"/>
      <c r="M55" s="48"/>
      <c r="N55" s="48"/>
      <c r="O55" s="48"/>
      <c r="P55" s="48"/>
      <c r="Q55" s="48"/>
      <c r="R55" s="48"/>
      <c r="S55" s="141"/>
      <c r="T55" s="49"/>
      <c r="U55" s="50"/>
      <c r="V55" s="50"/>
      <c r="W55" s="51"/>
      <c r="X55" s="154"/>
      <c r="Y55" s="52"/>
      <c r="Z55" s="52"/>
      <c r="AA55" s="52"/>
      <c r="AB55" s="52"/>
      <c r="AC55" s="111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48"/>
      <c r="BO55" s="53">
        <f>Y55/K55*100</f>
        <v>0</v>
      </c>
    </row>
    <row r="56" spans="1:67" ht="15.75" hidden="1" x14ac:dyDescent="0.25">
      <c r="A56" s="25"/>
      <c r="B56" s="25"/>
      <c r="C56" s="14"/>
      <c r="D56" s="14"/>
      <c r="E56" s="14"/>
      <c r="F56" s="14" t="s">
        <v>117</v>
      </c>
      <c r="G56" s="14"/>
      <c r="H56" s="249"/>
      <c r="I56" s="93" t="s">
        <v>8</v>
      </c>
      <c r="J56" s="28">
        <v>3</v>
      </c>
      <c r="K56" s="41">
        <f>J56*36</f>
        <v>108</v>
      </c>
      <c r="L56" s="29">
        <v>3</v>
      </c>
      <c r="M56" s="29"/>
      <c r="N56" s="29"/>
      <c r="O56" s="29"/>
      <c r="P56" s="29"/>
      <c r="Q56" s="29"/>
      <c r="R56" s="29"/>
      <c r="S56" s="138"/>
      <c r="T56" s="170"/>
      <c r="U56" s="30"/>
      <c r="V56" s="30">
        <v>1</v>
      </c>
      <c r="W56" s="171"/>
      <c r="X56" s="155">
        <f>Y56+Y56*0.1</f>
        <v>52.8</v>
      </c>
      <c r="Y56" s="31">
        <f>SUM(Z56:AB56)</f>
        <v>48</v>
      </c>
      <c r="Z56" s="31">
        <f>AD56+AG56+AJ56+AM56+AP56+AS56+AV56+AY56+BB56+BE56+BH56+BK56</f>
        <v>32</v>
      </c>
      <c r="AA56" s="31"/>
      <c r="AB56" s="31">
        <f>AF56+AI56+AL56+AO56+AR56+AU56+AX56+BA56+BD56+BG56+BJ56+BM56</f>
        <v>16</v>
      </c>
      <c r="AC56" s="42">
        <f>K56-X56</f>
        <v>55.2</v>
      </c>
      <c r="AD56" s="32">
        <v>32</v>
      </c>
      <c r="AE56" s="32"/>
      <c r="AF56" s="32">
        <v>16</v>
      </c>
      <c r="AG56" s="33"/>
      <c r="AH56" s="33"/>
      <c r="AI56" s="33"/>
      <c r="AJ56" s="32"/>
      <c r="AK56" s="32"/>
      <c r="AL56" s="32"/>
      <c r="AM56" s="33"/>
      <c r="AN56" s="33"/>
      <c r="AO56" s="33"/>
      <c r="AP56" s="32"/>
      <c r="AQ56" s="32"/>
      <c r="AR56" s="32"/>
      <c r="AS56" s="33"/>
      <c r="AT56" s="33"/>
      <c r="AU56" s="33"/>
      <c r="AV56" s="32"/>
      <c r="AW56" s="32"/>
      <c r="AX56" s="32"/>
      <c r="AY56" s="33"/>
      <c r="AZ56" s="33"/>
      <c r="BA56" s="33"/>
      <c r="BB56" s="31"/>
      <c r="BC56" s="31"/>
      <c r="BD56" s="31"/>
      <c r="BE56" s="33"/>
      <c r="BF56" s="33"/>
      <c r="BG56" s="33"/>
      <c r="BH56" s="31"/>
      <c r="BI56" s="31"/>
      <c r="BJ56" s="31"/>
      <c r="BK56" s="33"/>
      <c r="BL56" s="33"/>
      <c r="BM56" s="33"/>
      <c r="BN56" s="29" t="s">
        <v>9</v>
      </c>
      <c r="BO56" s="34">
        <f>Y56/K56*100</f>
        <v>44.444444444444443</v>
      </c>
    </row>
    <row r="57" spans="1:67" ht="15.75" hidden="1" x14ac:dyDescent="0.25">
      <c r="A57" s="25"/>
      <c r="B57" s="25"/>
      <c r="C57" s="14"/>
      <c r="D57" s="14"/>
      <c r="E57" s="14"/>
      <c r="F57" s="14" t="s">
        <v>117</v>
      </c>
      <c r="G57" s="14"/>
      <c r="H57" s="249"/>
      <c r="I57" s="93" t="s">
        <v>20</v>
      </c>
      <c r="J57" s="28">
        <v>3</v>
      </c>
      <c r="K57" s="41">
        <f>J57*36</f>
        <v>108</v>
      </c>
      <c r="L57" s="29"/>
      <c r="M57" s="29">
        <v>3</v>
      </c>
      <c r="N57" s="29"/>
      <c r="O57" s="29"/>
      <c r="P57" s="29"/>
      <c r="Q57" s="29"/>
      <c r="R57" s="29"/>
      <c r="S57" s="138"/>
      <c r="T57" s="170"/>
      <c r="U57" s="30"/>
      <c r="V57" s="30">
        <v>2</v>
      </c>
      <c r="W57" s="171"/>
      <c r="X57" s="155">
        <f>Y57+Y57*0.1</f>
        <v>52.8</v>
      </c>
      <c r="Y57" s="31">
        <f>SUM(Z57:AB57)</f>
        <v>48</v>
      </c>
      <c r="Z57" s="31">
        <f>AD57+AG57+AJ57+AM57+AP57+AS57+AV57+AY57+BB57+BE57+BH57+BK57</f>
        <v>16</v>
      </c>
      <c r="AA57" s="31"/>
      <c r="AB57" s="31">
        <f>AF57+AI57+AL57+AO57+AR57+AU57+AX57+BA57+BD57+BG57+BJ57+BM57</f>
        <v>32</v>
      </c>
      <c r="AC57" s="42">
        <f>K57-X57</f>
        <v>55.2</v>
      </c>
      <c r="AD57" s="32"/>
      <c r="AE57" s="32"/>
      <c r="AF57" s="32"/>
      <c r="AG57" s="33">
        <v>16</v>
      </c>
      <c r="AH57" s="33"/>
      <c r="AI57" s="33">
        <v>32</v>
      </c>
      <c r="AJ57" s="32"/>
      <c r="AK57" s="32"/>
      <c r="AL57" s="32"/>
      <c r="AM57" s="33"/>
      <c r="AN57" s="33"/>
      <c r="AO57" s="33"/>
      <c r="AP57" s="32"/>
      <c r="AQ57" s="32"/>
      <c r="AR57" s="32"/>
      <c r="AS57" s="33"/>
      <c r="AT57" s="33"/>
      <c r="AU57" s="33"/>
      <c r="AV57" s="32"/>
      <c r="AW57" s="32"/>
      <c r="AX57" s="32"/>
      <c r="AY57" s="33"/>
      <c r="AZ57" s="33"/>
      <c r="BA57" s="33"/>
      <c r="BB57" s="31"/>
      <c r="BC57" s="31"/>
      <c r="BD57" s="31"/>
      <c r="BE57" s="33"/>
      <c r="BF57" s="33"/>
      <c r="BG57" s="33"/>
      <c r="BH57" s="31"/>
      <c r="BI57" s="31"/>
      <c r="BJ57" s="31"/>
      <c r="BK57" s="33"/>
      <c r="BL57" s="33"/>
      <c r="BM57" s="33"/>
      <c r="BN57" s="29" t="s">
        <v>9</v>
      </c>
      <c r="BO57" s="34">
        <f>Y57/K57*100</f>
        <v>44.444444444444443</v>
      </c>
    </row>
    <row r="58" spans="1:67" ht="15.75" hidden="1" x14ac:dyDescent="0.25">
      <c r="A58" s="25"/>
      <c r="B58" s="25"/>
      <c r="C58" s="14"/>
      <c r="D58" s="14"/>
      <c r="E58" s="14"/>
      <c r="F58" s="14" t="s">
        <v>117</v>
      </c>
      <c r="G58" s="14"/>
      <c r="H58" s="249"/>
      <c r="I58" s="93" t="s">
        <v>21</v>
      </c>
      <c r="J58" s="28">
        <v>3</v>
      </c>
      <c r="K58" s="41">
        <f>J58*36</f>
        <v>108</v>
      </c>
      <c r="L58" s="29"/>
      <c r="M58" s="29"/>
      <c r="N58" s="29">
        <v>3</v>
      </c>
      <c r="O58" s="29"/>
      <c r="P58" s="29"/>
      <c r="Q58" s="29"/>
      <c r="R58" s="29"/>
      <c r="S58" s="138"/>
      <c r="T58" s="170"/>
      <c r="U58" s="30"/>
      <c r="V58" s="30">
        <v>3</v>
      </c>
      <c r="W58" s="171"/>
      <c r="X58" s="155">
        <f>Y58+Y58*0.1</f>
        <v>35.200000000000003</v>
      </c>
      <c r="Y58" s="31">
        <f>SUM(Z58:AB58)</f>
        <v>32</v>
      </c>
      <c r="Z58" s="31">
        <f>AD58+AG58+AJ58+AM58+AP58+AS58+AV58+AY58+BB58+BE58+BH58+BK58</f>
        <v>16</v>
      </c>
      <c r="AA58" s="31"/>
      <c r="AB58" s="31">
        <f>AF58+AI58+AL58+AO58+AR58+AU58+AX58+BA58+BD58+BG58+BJ58+BM58</f>
        <v>16</v>
      </c>
      <c r="AC58" s="42">
        <f>K58-X58</f>
        <v>72.8</v>
      </c>
      <c r="AD58" s="32"/>
      <c r="AE58" s="32"/>
      <c r="AF58" s="32"/>
      <c r="AG58" s="33"/>
      <c r="AH58" s="33"/>
      <c r="AI58" s="33"/>
      <c r="AJ58" s="32">
        <v>16</v>
      </c>
      <c r="AK58" s="32"/>
      <c r="AL58" s="32">
        <v>16</v>
      </c>
      <c r="AM58" s="33"/>
      <c r="AN58" s="33"/>
      <c r="AO58" s="33"/>
      <c r="AP58" s="32"/>
      <c r="AQ58" s="32"/>
      <c r="AR58" s="32"/>
      <c r="AS58" s="33"/>
      <c r="AT58" s="33"/>
      <c r="AU58" s="33"/>
      <c r="AV58" s="32"/>
      <c r="AW58" s="32"/>
      <c r="AX58" s="32"/>
      <c r="AY58" s="33"/>
      <c r="AZ58" s="33"/>
      <c r="BA58" s="33"/>
      <c r="BB58" s="31"/>
      <c r="BC58" s="31"/>
      <c r="BD58" s="31"/>
      <c r="BE58" s="33"/>
      <c r="BF58" s="33"/>
      <c r="BG58" s="33"/>
      <c r="BH58" s="31"/>
      <c r="BI58" s="31"/>
      <c r="BJ58" s="31"/>
      <c r="BK58" s="33"/>
      <c r="BL58" s="33"/>
      <c r="BM58" s="33"/>
      <c r="BN58" s="29" t="s">
        <v>9</v>
      </c>
      <c r="BO58" s="34">
        <f>Y58/K58*100</f>
        <v>29.629629629629626</v>
      </c>
    </row>
    <row r="59" spans="1:67" ht="15.75" hidden="1" x14ac:dyDescent="0.25">
      <c r="A59" s="179"/>
      <c r="B59" s="179"/>
      <c r="C59" s="48"/>
      <c r="D59" s="48"/>
      <c r="E59" s="48"/>
      <c r="F59" s="48"/>
      <c r="G59" s="48"/>
      <c r="H59" s="211"/>
      <c r="I59" s="218" t="s">
        <v>114</v>
      </c>
      <c r="J59" s="47"/>
      <c r="K59" s="112"/>
      <c r="L59" s="54"/>
      <c r="M59" s="54"/>
      <c r="N59" s="54"/>
      <c r="O59" s="54"/>
      <c r="P59" s="54"/>
      <c r="Q59" s="54"/>
      <c r="R59" s="54"/>
      <c r="S59" s="142"/>
      <c r="T59" s="49"/>
      <c r="U59" s="50"/>
      <c r="V59" s="50"/>
      <c r="W59" s="51"/>
      <c r="X59" s="154"/>
      <c r="Y59" s="52"/>
      <c r="Z59" s="52"/>
      <c r="AA59" s="52"/>
      <c r="AB59" s="52"/>
      <c r="AC59" s="11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48"/>
      <c r="BO59" s="53"/>
    </row>
    <row r="60" spans="1:67" ht="15.75" hidden="1" x14ac:dyDescent="0.25">
      <c r="A60" s="25"/>
      <c r="B60" s="25"/>
      <c r="C60" s="14"/>
      <c r="D60" s="14"/>
      <c r="E60" s="14"/>
      <c r="F60" s="14" t="s">
        <v>17</v>
      </c>
      <c r="G60" s="14"/>
      <c r="H60" s="249"/>
      <c r="I60" s="93" t="s">
        <v>8</v>
      </c>
      <c r="J60" s="28">
        <v>6</v>
      </c>
      <c r="K60" s="41">
        <f>J60*36</f>
        <v>216</v>
      </c>
      <c r="L60" s="12"/>
      <c r="M60" s="12">
        <v>6</v>
      </c>
      <c r="N60" s="12"/>
      <c r="O60" s="12"/>
      <c r="P60" s="12"/>
      <c r="Q60" s="12"/>
      <c r="R60" s="12"/>
      <c r="S60" s="139"/>
      <c r="T60" s="170"/>
      <c r="U60" s="30"/>
      <c r="V60" s="30">
        <v>2</v>
      </c>
      <c r="W60" s="171"/>
      <c r="X60" s="155">
        <f>Y60+Y60*0.1</f>
        <v>52.8</v>
      </c>
      <c r="Y60" s="31">
        <f>SUM(Z60:AB60)</f>
        <v>48</v>
      </c>
      <c r="Z60" s="31">
        <f>AD60+AG60+AJ60+AM60+AP60+AS60+AV60+AY60+BB60+BE60+BH60+BK60</f>
        <v>16</v>
      </c>
      <c r="AA60" s="31"/>
      <c r="AB60" s="31">
        <f>AF60+AI60+AL60+AO60+AR60+AU60+AX60+BA60+BD60+BG60+BJ60+BM60</f>
        <v>32</v>
      </c>
      <c r="AC60" s="42">
        <f>K60-X60</f>
        <v>163.19999999999999</v>
      </c>
      <c r="AD60" s="32"/>
      <c r="AE60" s="32"/>
      <c r="AF60" s="32"/>
      <c r="AG60" s="32">
        <v>16</v>
      </c>
      <c r="AH60" s="32"/>
      <c r="AI60" s="32">
        <v>32</v>
      </c>
      <c r="AJ60" s="32"/>
      <c r="AK60" s="32"/>
      <c r="AL60" s="32"/>
      <c r="AM60" s="33"/>
      <c r="AN60" s="33"/>
      <c r="AO60" s="33"/>
      <c r="AP60" s="32"/>
      <c r="AQ60" s="32"/>
      <c r="AR60" s="32"/>
      <c r="AS60" s="33"/>
      <c r="AT60" s="33"/>
      <c r="AU60" s="33"/>
      <c r="AV60" s="32"/>
      <c r="AW60" s="32"/>
      <c r="AX60" s="32"/>
      <c r="AY60" s="33"/>
      <c r="AZ60" s="33"/>
      <c r="BA60" s="33"/>
      <c r="BB60" s="31"/>
      <c r="BC60" s="31"/>
      <c r="BD60" s="31"/>
      <c r="BE60" s="33"/>
      <c r="BF60" s="33"/>
      <c r="BG60" s="33"/>
      <c r="BH60" s="31"/>
      <c r="BI60" s="31"/>
      <c r="BJ60" s="31"/>
      <c r="BK60" s="33"/>
      <c r="BL60" s="33"/>
      <c r="BM60" s="33"/>
      <c r="BN60" s="29" t="s">
        <v>17</v>
      </c>
      <c r="BO60" s="34">
        <f>Y60/K60*100</f>
        <v>22.222222222222221</v>
      </c>
    </row>
    <row r="61" spans="1:67" ht="31.5" x14ac:dyDescent="0.25">
      <c r="A61" s="179"/>
      <c r="B61" s="179"/>
      <c r="C61" s="48"/>
      <c r="D61" s="48"/>
      <c r="E61" s="211" t="s">
        <v>51</v>
      </c>
      <c r="F61" s="48" t="s">
        <v>131</v>
      </c>
      <c r="G61" s="48"/>
      <c r="H61" s="211"/>
      <c r="I61" s="218" t="s">
        <v>113</v>
      </c>
      <c r="J61" s="47"/>
      <c r="K61" s="112">
        <f>J61*36</f>
        <v>0</v>
      </c>
      <c r="L61" s="48"/>
      <c r="M61" s="48"/>
      <c r="N61" s="48"/>
      <c r="O61" s="48"/>
      <c r="P61" s="48"/>
      <c r="Q61" s="48"/>
      <c r="R61" s="48"/>
      <c r="S61" s="141"/>
      <c r="T61" s="49"/>
      <c r="U61" s="50"/>
      <c r="V61" s="50"/>
      <c r="W61" s="51"/>
      <c r="X61" s="154"/>
      <c r="Y61" s="52"/>
      <c r="Z61" s="52"/>
      <c r="AA61" s="52"/>
      <c r="AB61" s="52"/>
      <c r="AC61" s="11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53" t="e">
        <f>Y61/K61*100</f>
        <v>#DIV/0!</v>
      </c>
    </row>
    <row r="62" spans="1:67" ht="15.75" x14ac:dyDescent="0.25">
      <c r="A62" s="25"/>
      <c r="B62" s="25"/>
      <c r="C62" s="14"/>
      <c r="D62" s="14"/>
      <c r="E62" s="14"/>
      <c r="F62" s="14" t="s">
        <v>118</v>
      </c>
      <c r="G62" s="14"/>
      <c r="H62" s="249"/>
      <c r="I62" s="93" t="s">
        <v>8</v>
      </c>
      <c r="J62" s="28"/>
      <c r="K62" s="41">
        <f>J62*36</f>
        <v>0</v>
      </c>
      <c r="L62" s="29"/>
      <c r="M62" s="29"/>
      <c r="N62" s="29">
        <v>3</v>
      </c>
      <c r="O62" s="29"/>
      <c r="P62" s="29"/>
      <c r="Q62" s="29"/>
      <c r="R62" s="29"/>
      <c r="S62" s="138"/>
      <c r="T62" s="170">
        <v>3</v>
      </c>
      <c r="U62" s="30"/>
      <c r="V62" s="30"/>
      <c r="W62" s="171"/>
      <c r="X62" s="155">
        <f>Y62+Y62*0.1</f>
        <v>35.200000000000003</v>
      </c>
      <c r="Y62" s="31">
        <f>SUM(Z62:AB62)</f>
        <v>32</v>
      </c>
      <c r="Z62" s="31">
        <f>AD62+AG62+AJ62+AM62+AP62+AS62+AV62+AY62+BB62+BE62+BH62+BK62</f>
        <v>16</v>
      </c>
      <c r="AA62" s="31"/>
      <c r="AB62" s="31">
        <f>AF62+AI62+AL62+AO62+AR62+AU62+AX62+BA62+BD62+BG62+BJ62+BM62</f>
        <v>16</v>
      </c>
      <c r="AC62" s="42">
        <f>K62-X62</f>
        <v>-35.200000000000003</v>
      </c>
      <c r="AD62" s="32"/>
      <c r="AE62" s="32"/>
      <c r="AF62" s="32"/>
      <c r="AG62" s="33"/>
      <c r="AH62" s="33"/>
      <c r="AI62" s="33"/>
      <c r="AJ62" s="32">
        <v>16</v>
      </c>
      <c r="AK62" s="32"/>
      <c r="AL62" s="32">
        <v>16</v>
      </c>
      <c r="AM62" s="33"/>
      <c r="AN62" s="33"/>
      <c r="AO62" s="33"/>
      <c r="AP62" s="32"/>
      <c r="AQ62" s="32"/>
      <c r="AR62" s="32"/>
      <c r="AS62" s="33"/>
      <c r="AT62" s="33"/>
      <c r="AU62" s="33"/>
      <c r="AV62" s="32"/>
      <c r="AW62" s="32"/>
      <c r="AX62" s="32"/>
      <c r="AY62" s="33"/>
      <c r="AZ62" s="33"/>
      <c r="BA62" s="33"/>
      <c r="BB62" s="31"/>
      <c r="BC62" s="31"/>
      <c r="BD62" s="31"/>
      <c r="BE62" s="33"/>
      <c r="BF62" s="33"/>
      <c r="BG62" s="33"/>
      <c r="BH62" s="31"/>
      <c r="BI62" s="31"/>
      <c r="BJ62" s="31"/>
      <c r="BK62" s="33"/>
      <c r="BL62" s="33"/>
      <c r="BM62" s="33"/>
      <c r="BN62" s="29" t="s">
        <v>12</v>
      </c>
      <c r="BO62" s="34" t="e">
        <f>Y62/K62*100</f>
        <v>#DIV/0!</v>
      </c>
    </row>
    <row r="63" spans="1:67" ht="15.75" hidden="1" x14ac:dyDescent="0.25">
      <c r="A63" s="25"/>
      <c r="B63" s="25"/>
      <c r="C63" s="14"/>
      <c r="D63" s="14"/>
      <c r="E63" s="14"/>
      <c r="F63" s="14"/>
      <c r="G63" s="14"/>
      <c r="H63" s="249"/>
      <c r="I63" s="4" t="s">
        <v>20</v>
      </c>
      <c r="J63" s="28"/>
      <c r="K63" s="41">
        <f>J63*36</f>
        <v>0</v>
      </c>
      <c r="L63" s="29"/>
      <c r="M63" s="29"/>
      <c r="N63" s="29"/>
      <c r="O63" s="29"/>
      <c r="P63" s="29"/>
      <c r="Q63" s="29"/>
      <c r="R63" s="29"/>
      <c r="S63" s="138"/>
      <c r="T63" s="170"/>
      <c r="U63" s="30"/>
      <c r="V63" s="30"/>
      <c r="W63" s="171"/>
      <c r="X63" s="155">
        <f>Y63+Y63*0.1</f>
        <v>0</v>
      </c>
      <c r="Y63" s="31">
        <f>SUM(Z63:AB63)</f>
        <v>0</v>
      </c>
      <c r="Z63" s="31">
        <f>AD63+AG63+AJ63+AM63+AP63+AS63+AV63+AY63+BB63+BE63+BH63+BK63</f>
        <v>0</v>
      </c>
      <c r="AA63" s="31"/>
      <c r="AB63" s="31">
        <f>AF63+AI63+AL63+AO63+AR63+AU63+AX63+BA63+BD63+BG63+BJ63+BM63</f>
        <v>0</v>
      </c>
      <c r="AC63" s="42">
        <f>K63-X63</f>
        <v>0</v>
      </c>
      <c r="AD63" s="32"/>
      <c r="AE63" s="32"/>
      <c r="AF63" s="32"/>
      <c r="AG63" s="33"/>
      <c r="AH63" s="33"/>
      <c r="AI63" s="33"/>
      <c r="AJ63" s="32"/>
      <c r="AK63" s="32"/>
      <c r="AL63" s="32"/>
      <c r="AM63" s="33"/>
      <c r="AN63" s="33"/>
      <c r="AO63" s="33"/>
      <c r="AP63" s="32"/>
      <c r="AQ63" s="32"/>
      <c r="AR63" s="32"/>
      <c r="AS63" s="33"/>
      <c r="AT63" s="33"/>
      <c r="AU63" s="33"/>
      <c r="AV63" s="32"/>
      <c r="AW63" s="32"/>
      <c r="AX63" s="32"/>
      <c r="AY63" s="33"/>
      <c r="AZ63" s="33"/>
      <c r="BA63" s="33"/>
      <c r="BB63" s="31"/>
      <c r="BC63" s="31"/>
      <c r="BD63" s="31"/>
      <c r="BE63" s="33"/>
      <c r="BF63" s="33"/>
      <c r="BG63" s="33"/>
      <c r="BH63" s="31"/>
      <c r="BI63" s="31"/>
      <c r="BJ63" s="31"/>
      <c r="BK63" s="33"/>
      <c r="BL63" s="33"/>
      <c r="BM63" s="33"/>
      <c r="BN63" s="29" t="s">
        <v>12</v>
      </c>
      <c r="BO63" s="34" t="e">
        <f>Y63/K63*100</f>
        <v>#DIV/0!</v>
      </c>
    </row>
    <row r="64" spans="1:67" ht="15.75" hidden="1" x14ac:dyDescent="0.25">
      <c r="A64" s="25"/>
      <c r="B64" s="25"/>
      <c r="C64" s="14"/>
      <c r="D64" s="14"/>
      <c r="E64" s="14"/>
      <c r="F64" s="14"/>
      <c r="G64" s="14"/>
      <c r="H64" s="249"/>
      <c r="I64" s="4" t="s">
        <v>20</v>
      </c>
      <c r="J64" s="28"/>
      <c r="K64" s="41">
        <f>J64*36</f>
        <v>0</v>
      </c>
      <c r="L64" s="12"/>
      <c r="M64" s="12"/>
      <c r="N64" s="12"/>
      <c r="O64" s="12"/>
      <c r="P64" s="12"/>
      <c r="Q64" s="12"/>
      <c r="R64" s="12"/>
      <c r="S64" s="139"/>
      <c r="T64" s="170"/>
      <c r="U64" s="30"/>
      <c r="V64" s="30"/>
      <c r="W64" s="171"/>
      <c r="X64" s="155">
        <f>Y64+Y64*0.1</f>
        <v>0</v>
      </c>
      <c r="Y64" s="31">
        <f>SUM(Z64:AB64)</f>
        <v>0</v>
      </c>
      <c r="Z64" s="31">
        <f>AD64+AG64+AJ64+AM64+AP64+AS64+AV64+AY64+BB64+BE64+BH64+BK64</f>
        <v>0</v>
      </c>
      <c r="AA64" s="31"/>
      <c r="AB64" s="31">
        <f>AF64+AI64+AL64+AO64+AR64+AU64+AX64+BA64+BD64+BG64+BJ64+BM64</f>
        <v>0</v>
      </c>
      <c r="AC64" s="42">
        <f>K64-X64</f>
        <v>0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3"/>
      <c r="AT64" s="33"/>
      <c r="AU64" s="33"/>
      <c r="AV64" s="32"/>
      <c r="AW64" s="32"/>
      <c r="AX64" s="32"/>
      <c r="AY64" s="33"/>
      <c r="AZ64" s="33"/>
      <c r="BA64" s="33"/>
      <c r="BB64" s="31"/>
      <c r="BC64" s="31"/>
      <c r="BD64" s="31"/>
      <c r="BE64" s="33"/>
      <c r="BF64" s="33"/>
      <c r="BG64" s="33"/>
      <c r="BH64" s="31"/>
      <c r="BI64" s="31"/>
      <c r="BJ64" s="31"/>
      <c r="BK64" s="33"/>
      <c r="BL64" s="33"/>
      <c r="BM64" s="33"/>
      <c r="BN64" s="29" t="s">
        <v>17</v>
      </c>
      <c r="BO64" s="34" t="e">
        <f>Y64/K64*100</f>
        <v>#DIV/0!</v>
      </c>
    </row>
    <row r="65" spans="1:67" ht="15.75" hidden="1" x14ac:dyDescent="0.25">
      <c r="A65" s="25"/>
      <c r="B65" s="25"/>
      <c r="C65" s="14"/>
      <c r="D65" s="14"/>
      <c r="E65" s="14"/>
      <c r="F65" s="14"/>
      <c r="G65" s="14"/>
      <c r="H65" s="249"/>
      <c r="I65" s="4"/>
      <c r="J65" s="28"/>
      <c r="K65" s="41"/>
      <c r="L65" s="12"/>
      <c r="M65" s="12"/>
      <c r="N65" s="12"/>
      <c r="O65" s="12"/>
      <c r="P65" s="12"/>
      <c r="Q65" s="12"/>
      <c r="R65" s="12"/>
      <c r="S65" s="139"/>
      <c r="T65" s="170"/>
      <c r="U65" s="30"/>
      <c r="V65" s="30"/>
      <c r="W65" s="171"/>
      <c r="X65" s="155"/>
      <c r="Y65" s="31"/>
      <c r="Z65" s="31"/>
      <c r="AA65" s="31"/>
      <c r="AB65" s="31"/>
      <c r="AC65" s="42"/>
      <c r="AD65" s="32"/>
      <c r="AE65" s="32"/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33"/>
      <c r="AT65" s="33"/>
      <c r="AU65" s="33"/>
      <c r="AV65" s="32"/>
      <c r="AW65" s="32"/>
      <c r="AX65" s="32"/>
      <c r="AY65" s="33"/>
      <c r="AZ65" s="33"/>
      <c r="BA65" s="33"/>
      <c r="BB65" s="31"/>
      <c r="BC65" s="31"/>
      <c r="BD65" s="31"/>
      <c r="BE65" s="33"/>
      <c r="BF65" s="33"/>
      <c r="BG65" s="33"/>
      <c r="BH65" s="31"/>
      <c r="BI65" s="31"/>
      <c r="BJ65" s="31"/>
      <c r="BK65" s="33"/>
      <c r="BL65" s="33"/>
      <c r="BM65" s="33"/>
      <c r="BN65" s="29"/>
      <c r="BO65" s="34"/>
    </row>
    <row r="66" spans="1:67" ht="15.75" hidden="1" x14ac:dyDescent="0.25">
      <c r="A66" s="25"/>
      <c r="B66" s="25"/>
      <c r="C66" s="14"/>
      <c r="D66" s="14"/>
      <c r="E66" s="14"/>
      <c r="F66" s="14"/>
      <c r="G66" s="14"/>
      <c r="H66" s="249"/>
      <c r="I66" s="4"/>
      <c r="J66" s="28"/>
      <c r="K66" s="41"/>
      <c r="L66" s="12"/>
      <c r="M66" s="12"/>
      <c r="N66" s="12"/>
      <c r="O66" s="12"/>
      <c r="P66" s="12"/>
      <c r="Q66" s="12"/>
      <c r="R66" s="12"/>
      <c r="S66" s="139"/>
      <c r="T66" s="170"/>
      <c r="U66" s="30"/>
      <c r="V66" s="30"/>
      <c r="W66" s="171"/>
      <c r="X66" s="155"/>
      <c r="Y66" s="31"/>
      <c r="Z66" s="31"/>
      <c r="AA66" s="31"/>
      <c r="AB66" s="31"/>
      <c r="AC66" s="42"/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33"/>
      <c r="AT66" s="33"/>
      <c r="AU66" s="33"/>
      <c r="AV66" s="32"/>
      <c r="AW66" s="32"/>
      <c r="AX66" s="32"/>
      <c r="AY66" s="33"/>
      <c r="AZ66" s="33"/>
      <c r="BA66" s="33"/>
      <c r="BB66" s="31"/>
      <c r="BC66" s="31"/>
      <c r="BD66" s="31"/>
      <c r="BE66" s="33"/>
      <c r="BF66" s="33"/>
      <c r="BG66" s="33"/>
      <c r="BH66" s="31"/>
      <c r="BI66" s="31"/>
      <c r="BJ66" s="31"/>
      <c r="BK66" s="33"/>
      <c r="BL66" s="33"/>
      <c r="BM66" s="33"/>
      <c r="BN66" s="29"/>
      <c r="BO66" s="34"/>
    </row>
    <row r="67" spans="1:67" ht="15.75" hidden="1" x14ac:dyDescent="0.25">
      <c r="A67" s="25"/>
      <c r="B67" s="25"/>
      <c r="C67" s="14"/>
      <c r="D67" s="14"/>
      <c r="E67" s="14"/>
      <c r="F67" s="14"/>
      <c r="G67" s="14"/>
      <c r="H67" s="249"/>
      <c r="I67" s="4"/>
      <c r="J67" s="28"/>
      <c r="K67" s="41"/>
      <c r="L67" s="12"/>
      <c r="M67" s="12"/>
      <c r="N67" s="12"/>
      <c r="O67" s="12"/>
      <c r="P67" s="12"/>
      <c r="Q67" s="12"/>
      <c r="R67" s="12"/>
      <c r="S67" s="139"/>
      <c r="T67" s="170"/>
      <c r="U67" s="30"/>
      <c r="V67" s="30"/>
      <c r="W67" s="171"/>
      <c r="X67" s="155"/>
      <c r="Y67" s="31"/>
      <c r="Z67" s="31"/>
      <c r="AA67" s="31"/>
      <c r="AB67" s="31"/>
      <c r="AC67" s="42"/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2"/>
      <c r="AQ67" s="32"/>
      <c r="AR67" s="32"/>
      <c r="AS67" s="33"/>
      <c r="AT67" s="33"/>
      <c r="AU67" s="33"/>
      <c r="AV67" s="32"/>
      <c r="AW67" s="32"/>
      <c r="AX67" s="32"/>
      <c r="AY67" s="33"/>
      <c r="AZ67" s="33"/>
      <c r="BA67" s="33"/>
      <c r="BB67" s="31"/>
      <c r="BC67" s="31"/>
      <c r="BD67" s="31"/>
      <c r="BE67" s="33"/>
      <c r="BF67" s="33"/>
      <c r="BG67" s="33"/>
      <c r="BH67" s="31"/>
      <c r="BI67" s="31"/>
      <c r="BJ67" s="31"/>
      <c r="BK67" s="33"/>
      <c r="BL67" s="33"/>
      <c r="BM67" s="33"/>
      <c r="BN67" s="29"/>
      <c r="BO67" s="34"/>
    </row>
    <row r="68" spans="1:67" ht="15.75" hidden="1" x14ac:dyDescent="0.25">
      <c r="A68" s="25"/>
      <c r="B68" s="25"/>
      <c r="C68" s="14"/>
      <c r="D68" s="14"/>
      <c r="E68" s="14"/>
      <c r="F68" s="14"/>
      <c r="G68" s="14"/>
      <c r="H68" s="249"/>
      <c r="I68" s="4"/>
      <c r="J68" s="28"/>
      <c r="K68" s="41"/>
      <c r="L68" s="12"/>
      <c r="M68" s="12"/>
      <c r="N68" s="12"/>
      <c r="O68" s="12"/>
      <c r="P68" s="12"/>
      <c r="Q68" s="12"/>
      <c r="R68" s="12"/>
      <c r="S68" s="139"/>
      <c r="T68" s="170"/>
      <c r="U68" s="30"/>
      <c r="V68" s="30"/>
      <c r="W68" s="171"/>
      <c r="X68" s="155"/>
      <c r="Y68" s="31"/>
      <c r="Z68" s="31"/>
      <c r="AA68" s="31"/>
      <c r="AB68" s="31"/>
      <c r="AC68" s="42"/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2"/>
      <c r="AQ68" s="32"/>
      <c r="AR68" s="32"/>
      <c r="AS68" s="33"/>
      <c r="AT68" s="33"/>
      <c r="AU68" s="33"/>
      <c r="AV68" s="32"/>
      <c r="AW68" s="32"/>
      <c r="AX68" s="32"/>
      <c r="AY68" s="33"/>
      <c r="AZ68" s="33"/>
      <c r="BA68" s="33"/>
      <c r="BB68" s="31"/>
      <c r="BC68" s="31"/>
      <c r="BD68" s="31"/>
      <c r="BE68" s="33"/>
      <c r="BF68" s="33"/>
      <c r="BG68" s="33"/>
      <c r="BH68" s="31"/>
      <c r="BI68" s="31"/>
      <c r="BJ68" s="31"/>
      <c r="BK68" s="33"/>
      <c r="BL68" s="33"/>
      <c r="BM68" s="33"/>
      <c r="BN68" s="29"/>
      <c r="BO68" s="34"/>
    </row>
    <row r="69" spans="1:67" ht="15.75" hidden="1" x14ac:dyDescent="0.25">
      <c r="A69" s="25"/>
      <c r="B69" s="25"/>
      <c r="C69" s="14"/>
      <c r="D69" s="14"/>
      <c r="E69" s="14"/>
      <c r="F69" s="14"/>
      <c r="G69" s="14"/>
      <c r="H69" s="249"/>
      <c r="I69" s="4"/>
      <c r="J69" s="28"/>
      <c r="K69" s="41"/>
      <c r="L69" s="12"/>
      <c r="M69" s="12"/>
      <c r="N69" s="12"/>
      <c r="O69" s="12"/>
      <c r="P69" s="12"/>
      <c r="Q69" s="12"/>
      <c r="R69" s="12"/>
      <c r="S69" s="139"/>
      <c r="T69" s="170"/>
      <c r="U69" s="30"/>
      <c r="V69" s="30"/>
      <c r="W69" s="171"/>
      <c r="X69" s="155"/>
      <c r="Y69" s="31"/>
      <c r="Z69" s="31"/>
      <c r="AA69" s="31"/>
      <c r="AB69" s="31"/>
      <c r="AC69" s="42"/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2"/>
      <c r="AQ69" s="32"/>
      <c r="AR69" s="32"/>
      <c r="AS69" s="33"/>
      <c r="AT69" s="33"/>
      <c r="AU69" s="33"/>
      <c r="AV69" s="32"/>
      <c r="AW69" s="32"/>
      <c r="AX69" s="32"/>
      <c r="AY69" s="33"/>
      <c r="AZ69" s="33"/>
      <c r="BA69" s="33"/>
      <c r="BB69" s="31"/>
      <c r="BC69" s="31"/>
      <c r="BD69" s="31"/>
      <c r="BE69" s="33"/>
      <c r="BF69" s="33"/>
      <c r="BG69" s="33"/>
      <c r="BH69" s="31"/>
      <c r="BI69" s="31"/>
      <c r="BJ69" s="31"/>
      <c r="BK69" s="33"/>
      <c r="BL69" s="33"/>
      <c r="BM69" s="33"/>
      <c r="BN69" s="29"/>
      <c r="BO69" s="34"/>
    </row>
    <row r="70" spans="1:67" ht="31.5" x14ac:dyDescent="0.25">
      <c r="A70" s="182"/>
      <c r="B70" s="182"/>
      <c r="C70" s="183"/>
      <c r="D70" s="183"/>
      <c r="E70" s="74"/>
      <c r="F70" s="74" t="s">
        <v>135</v>
      </c>
      <c r="G70" s="188" t="s">
        <v>105</v>
      </c>
      <c r="H70" s="188"/>
      <c r="I70" s="94" t="s">
        <v>43</v>
      </c>
      <c r="J70" s="73">
        <f>SUM(J77:J91)</f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21"/>
      <c r="V70" s="221"/>
      <c r="W70" s="221"/>
      <c r="X70" s="232"/>
      <c r="Y70" s="232"/>
      <c r="Z70" s="236"/>
      <c r="AA70" s="236"/>
      <c r="AB70" s="236"/>
      <c r="AC70" s="236"/>
      <c r="AD70" s="79"/>
      <c r="AE70" s="79"/>
      <c r="AF70" s="79"/>
      <c r="AG70" s="79"/>
      <c r="AH70" s="79"/>
      <c r="AI70" s="79"/>
      <c r="AJ70" s="237"/>
      <c r="AK70" s="237"/>
      <c r="AL70" s="237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183"/>
      <c r="BO70" s="233"/>
    </row>
    <row r="71" spans="1:67" ht="15.75" x14ac:dyDescent="0.25">
      <c r="A71" s="1490">
        <v>22</v>
      </c>
      <c r="B71" s="1544" t="s">
        <v>76</v>
      </c>
      <c r="C71" s="1490"/>
      <c r="D71" s="1490"/>
      <c r="E71" s="1490"/>
      <c r="F71" s="1490" t="s">
        <v>119</v>
      </c>
      <c r="G71" s="1490"/>
      <c r="H71" s="244"/>
      <c r="I71" s="70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214"/>
      <c r="Y71" s="215"/>
      <c r="Z71" s="215"/>
      <c r="AA71" s="215"/>
      <c r="AB71" s="215"/>
      <c r="AC71" s="215"/>
      <c r="AD71" s="1436"/>
      <c r="AE71" s="1436"/>
      <c r="AF71" s="1436"/>
      <c r="AG71" s="1438"/>
      <c r="AH71" s="1438"/>
      <c r="AI71" s="1438"/>
      <c r="AJ71" s="1436"/>
      <c r="AK71" s="1436"/>
      <c r="AL71" s="1436"/>
      <c r="AM71" s="1438"/>
      <c r="AN71" s="1438"/>
      <c r="AO71" s="1438"/>
      <c r="AP71" s="1436"/>
      <c r="AQ71" s="1436"/>
      <c r="AR71" s="1436"/>
      <c r="AS71" s="1438"/>
      <c r="AT71" s="1438"/>
      <c r="AU71" s="1438"/>
      <c r="AV71" s="1436"/>
      <c r="AW71" s="1436"/>
      <c r="AX71" s="1436"/>
      <c r="AY71" s="1438"/>
      <c r="AZ71" s="1438"/>
      <c r="BA71" s="1438"/>
      <c r="BB71" s="1436"/>
      <c r="BC71" s="1436"/>
      <c r="BD71" s="1436"/>
      <c r="BE71" s="1438"/>
      <c r="BF71" s="1438"/>
      <c r="BG71" s="1438"/>
      <c r="BH71" s="1436"/>
      <c r="BI71" s="1436"/>
      <c r="BJ71" s="1436"/>
      <c r="BK71" s="1438"/>
      <c r="BL71" s="1438"/>
      <c r="BM71" s="1438"/>
      <c r="BN71" s="1442"/>
      <c r="BO71" s="1553"/>
    </row>
    <row r="72" spans="1:67" ht="15.75" x14ac:dyDescent="0.25">
      <c r="A72" s="1491"/>
      <c r="B72" s="1545"/>
      <c r="C72" s="1491"/>
      <c r="D72" s="1491"/>
      <c r="E72" s="1491"/>
      <c r="F72" s="1491"/>
      <c r="G72" s="1491"/>
      <c r="H72" s="245"/>
      <c r="I72" s="70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96"/>
      <c r="U72" s="1496"/>
      <c r="V72" s="1496"/>
      <c r="W72" s="1496"/>
      <c r="X72" s="216"/>
      <c r="Y72" s="186"/>
      <c r="Z72" s="186"/>
      <c r="AA72" s="186"/>
      <c r="AB72" s="186"/>
      <c r="AC72" s="186"/>
      <c r="AD72" s="1641"/>
      <c r="AE72" s="1641"/>
      <c r="AF72" s="1641"/>
      <c r="AG72" s="1642"/>
      <c r="AH72" s="1642"/>
      <c r="AI72" s="1642"/>
      <c r="AJ72" s="1641"/>
      <c r="AK72" s="1641"/>
      <c r="AL72" s="1641"/>
      <c r="AM72" s="1642"/>
      <c r="AN72" s="1642"/>
      <c r="AO72" s="1642"/>
      <c r="AP72" s="1641"/>
      <c r="AQ72" s="1641"/>
      <c r="AR72" s="1641"/>
      <c r="AS72" s="1642"/>
      <c r="AT72" s="1642"/>
      <c r="AU72" s="1642"/>
      <c r="AV72" s="1641"/>
      <c r="AW72" s="1641"/>
      <c r="AX72" s="1641"/>
      <c r="AY72" s="1642"/>
      <c r="AZ72" s="1642"/>
      <c r="BA72" s="1642"/>
      <c r="BB72" s="1641"/>
      <c r="BC72" s="1641"/>
      <c r="BD72" s="1641"/>
      <c r="BE72" s="1642"/>
      <c r="BF72" s="1642"/>
      <c r="BG72" s="1642"/>
      <c r="BH72" s="1641"/>
      <c r="BI72" s="1641"/>
      <c r="BJ72" s="1641"/>
      <c r="BK72" s="1642"/>
      <c r="BL72" s="1642"/>
      <c r="BM72" s="1642"/>
      <c r="BN72" s="1537"/>
      <c r="BO72" s="1554"/>
    </row>
    <row r="73" spans="1:67" ht="15.75" x14ac:dyDescent="0.25">
      <c r="A73" s="1491"/>
      <c r="B73" s="1545"/>
      <c r="C73" s="1491"/>
      <c r="D73" s="1491"/>
      <c r="E73" s="1491"/>
      <c r="F73" s="1491"/>
      <c r="G73" s="1491"/>
      <c r="H73" s="245"/>
      <c r="I73" s="70"/>
      <c r="J73" s="1496"/>
      <c r="K73" s="1496"/>
      <c r="L73" s="1496"/>
      <c r="M73" s="1496"/>
      <c r="N73" s="1496"/>
      <c r="O73" s="1496"/>
      <c r="P73" s="1496"/>
      <c r="Q73" s="1496"/>
      <c r="R73" s="1496"/>
      <c r="S73" s="1496"/>
      <c r="T73" s="1496"/>
      <c r="U73" s="1496"/>
      <c r="V73" s="1496"/>
      <c r="W73" s="1496"/>
      <c r="X73" s="216"/>
      <c r="Y73" s="186"/>
      <c r="Z73" s="186"/>
      <c r="AA73" s="186"/>
      <c r="AB73" s="186"/>
      <c r="AC73" s="186"/>
      <c r="AD73" s="1641"/>
      <c r="AE73" s="1641"/>
      <c r="AF73" s="1641"/>
      <c r="AG73" s="1642"/>
      <c r="AH73" s="1642"/>
      <c r="AI73" s="1642"/>
      <c r="AJ73" s="1641"/>
      <c r="AK73" s="1641"/>
      <c r="AL73" s="1641"/>
      <c r="AM73" s="1642"/>
      <c r="AN73" s="1642"/>
      <c r="AO73" s="1642"/>
      <c r="AP73" s="1641"/>
      <c r="AQ73" s="1641"/>
      <c r="AR73" s="1641"/>
      <c r="AS73" s="1642"/>
      <c r="AT73" s="1642"/>
      <c r="AU73" s="1642"/>
      <c r="AV73" s="1641"/>
      <c r="AW73" s="1641"/>
      <c r="AX73" s="1641"/>
      <c r="AY73" s="1642"/>
      <c r="AZ73" s="1642"/>
      <c r="BA73" s="1642"/>
      <c r="BB73" s="1641"/>
      <c r="BC73" s="1641"/>
      <c r="BD73" s="1641"/>
      <c r="BE73" s="1642"/>
      <c r="BF73" s="1642"/>
      <c r="BG73" s="1642"/>
      <c r="BH73" s="1641"/>
      <c r="BI73" s="1641"/>
      <c r="BJ73" s="1641"/>
      <c r="BK73" s="1642"/>
      <c r="BL73" s="1642"/>
      <c r="BM73" s="1642"/>
      <c r="BN73" s="1537"/>
      <c r="BO73" s="1554"/>
    </row>
    <row r="74" spans="1:67" ht="15.75" x14ac:dyDescent="0.25">
      <c r="A74" s="1491"/>
      <c r="B74" s="1545"/>
      <c r="C74" s="1491"/>
      <c r="D74" s="1491"/>
      <c r="E74" s="1491"/>
      <c r="F74" s="1491"/>
      <c r="G74" s="1491"/>
      <c r="H74" s="245"/>
      <c r="I74" s="70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96"/>
      <c r="U74" s="1496"/>
      <c r="V74" s="1496"/>
      <c r="W74" s="1496"/>
      <c r="X74" s="216"/>
      <c r="Y74" s="186"/>
      <c r="Z74" s="186"/>
      <c r="AA74" s="186"/>
      <c r="AB74" s="186"/>
      <c r="AC74" s="186"/>
      <c r="AD74" s="1641"/>
      <c r="AE74" s="1641"/>
      <c r="AF74" s="1641"/>
      <c r="AG74" s="1642"/>
      <c r="AH74" s="1642"/>
      <c r="AI74" s="1642"/>
      <c r="AJ74" s="1641"/>
      <c r="AK74" s="1641"/>
      <c r="AL74" s="1641"/>
      <c r="AM74" s="1642"/>
      <c r="AN74" s="1642"/>
      <c r="AO74" s="1642"/>
      <c r="AP74" s="1641"/>
      <c r="AQ74" s="1641"/>
      <c r="AR74" s="1641"/>
      <c r="AS74" s="1642"/>
      <c r="AT74" s="1642"/>
      <c r="AU74" s="1642"/>
      <c r="AV74" s="1641"/>
      <c r="AW74" s="1641"/>
      <c r="AX74" s="1641"/>
      <c r="AY74" s="1642"/>
      <c r="AZ74" s="1642"/>
      <c r="BA74" s="1642"/>
      <c r="BB74" s="1641"/>
      <c r="BC74" s="1641"/>
      <c r="BD74" s="1641"/>
      <c r="BE74" s="1642"/>
      <c r="BF74" s="1642"/>
      <c r="BG74" s="1642"/>
      <c r="BH74" s="1641"/>
      <c r="BI74" s="1641"/>
      <c r="BJ74" s="1641"/>
      <c r="BK74" s="1642"/>
      <c r="BL74" s="1642"/>
      <c r="BM74" s="1642"/>
      <c r="BN74" s="1537"/>
      <c r="BO74" s="1554"/>
    </row>
    <row r="75" spans="1:67" ht="15.75" x14ac:dyDescent="0.25">
      <c r="A75" s="1492"/>
      <c r="B75" s="1546"/>
      <c r="C75" s="1492"/>
      <c r="D75" s="1492"/>
      <c r="E75" s="1492"/>
      <c r="F75" s="1492"/>
      <c r="G75" s="1492"/>
      <c r="H75" s="246"/>
      <c r="I75" s="70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97"/>
      <c r="V75" s="1497"/>
      <c r="W75" s="1497"/>
      <c r="X75" s="217"/>
      <c r="Y75" s="187"/>
      <c r="Z75" s="187"/>
      <c r="AA75" s="187"/>
      <c r="AB75" s="187"/>
      <c r="AC75" s="187"/>
      <c r="AD75" s="1437"/>
      <c r="AE75" s="1437"/>
      <c r="AF75" s="1437"/>
      <c r="AG75" s="1439"/>
      <c r="AH75" s="1439"/>
      <c r="AI75" s="1439"/>
      <c r="AJ75" s="1437"/>
      <c r="AK75" s="1437"/>
      <c r="AL75" s="1437"/>
      <c r="AM75" s="1439"/>
      <c r="AN75" s="1439"/>
      <c r="AO75" s="1439"/>
      <c r="AP75" s="1437"/>
      <c r="AQ75" s="1437"/>
      <c r="AR75" s="1437"/>
      <c r="AS75" s="1439"/>
      <c r="AT75" s="1439"/>
      <c r="AU75" s="1439"/>
      <c r="AV75" s="1437"/>
      <c r="AW75" s="1437"/>
      <c r="AX75" s="1437"/>
      <c r="AY75" s="1439"/>
      <c r="AZ75" s="1439"/>
      <c r="BA75" s="1439"/>
      <c r="BB75" s="1437"/>
      <c r="BC75" s="1437"/>
      <c r="BD75" s="1437"/>
      <c r="BE75" s="1439"/>
      <c r="BF75" s="1439"/>
      <c r="BG75" s="1439"/>
      <c r="BH75" s="1437"/>
      <c r="BI75" s="1437"/>
      <c r="BJ75" s="1437"/>
      <c r="BK75" s="1439"/>
      <c r="BL75" s="1439"/>
      <c r="BM75" s="1439"/>
      <c r="BN75" s="1443"/>
      <c r="BO75" s="1555"/>
    </row>
    <row r="76" spans="1:67" ht="15.75" x14ac:dyDescent="0.25">
      <c r="A76" s="182"/>
      <c r="B76" s="182"/>
      <c r="C76" s="183"/>
      <c r="D76" s="183"/>
      <c r="E76" s="74"/>
      <c r="F76" s="74" t="s">
        <v>136</v>
      </c>
      <c r="G76" s="183"/>
      <c r="H76" s="183"/>
      <c r="I76" s="94" t="s">
        <v>57</v>
      </c>
      <c r="J76" s="73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21"/>
      <c r="V76" s="221"/>
      <c r="W76" s="221"/>
      <c r="X76" s="222"/>
      <c r="Y76" s="235"/>
      <c r="Z76" s="235"/>
      <c r="AA76" s="235"/>
      <c r="AB76" s="235"/>
      <c r="AC76" s="235"/>
      <c r="AD76" s="79"/>
      <c r="AE76" s="79"/>
      <c r="AF76" s="79"/>
      <c r="AG76" s="79"/>
      <c r="AH76" s="79"/>
      <c r="AI76" s="79"/>
      <c r="AJ76" s="80"/>
      <c r="AK76" s="80"/>
      <c r="AL76" s="80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183"/>
      <c r="BO76" s="233"/>
    </row>
    <row r="77" spans="1:67" ht="15.75" x14ac:dyDescent="0.25">
      <c r="A77" s="1490">
        <v>23</v>
      </c>
      <c r="B77" s="1544" t="s">
        <v>76</v>
      </c>
      <c r="C77" s="1442"/>
      <c r="D77" s="1442"/>
      <c r="E77" s="1442"/>
      <c r="F77" s="1442" t="s">
        <v>136</v>
      </c>
      <c r="G77" s="1442" t="s">
        <v>55</v>
      </c>
      <c r="H77" s="241"/>
      <c r="I77" s="70" t="s">
        <v>37</v>
      </c>
      <c r="J77" s="1670">
        <f>L77+M77+N77+O77+P77+Q77+R77+S77</f>
        <v>0</v>
      </c>
      <c r="K77" s="1671">
        <f>J77*36</f>
        <v>0</v>
      </c>
      <c r="L77" s="1483"/>
      <c r="M77" s="1483"/>
      <c r="N77" s="1483"/>
      <c r="O77" s="1483"/>
      <c r="P77" s="1483"/>
      <c r="Q77" s="1483"/>
      <c r="R77" s="1483"/>
      <c r="S77" s="1494"/>
      <c r="T77" s="1493"/>
      <c r="U77" s="1481"/>
      <c r="V77" s="1481"/>
      <c r="W77" s="1535"/>
      <c r="X77" s="1471">
        <f>Y77+Y77*0.1</f>
        <v>0</v>
      </c>
      <c r="Y77" s="1472">
        <f>SUM(Z77:AB77)</f>
        <v>0</v>
      </c>
      <c r="Z77" s="1472">
        <f>AD77+AG77+AJ77+AM77+AP77+AS77+AV77+AY77+BB77+BE77+BH77+BK77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4">
        <f>K77-X77</f>
        <v>0</v>
      </c>
      <c r="AD77" s="1534"/>
      <c r="AE77" s="1534"/>
      <c r="AF77" s="1534"/>
      <c r="AG77" s="1532"/>
      <c r="AH77" s="1532"/>
      <c r="AI77" s="1532"/>
      <c r="AJ77" s="1534"/>
      <c r="AK77" s="1534"/>
      <c r="AL77" s="1534"/>
      <c r="AM77" s="1532"/>
      <c r="AN77" s="1532"/>
      <c r="AO77" s="1532"/>
      <c r="AP77" s="1534"/>
      <c r="AQ77" s="1534"/>
      <c r="AR77" s="1534"/>
      <c r="AS77" s="1532"/>
      <c r="AT77" s="1532"/>
      <c r="AU77" s="1532"/>
      <c r="AV77" s="1534"/>
      <c r="AW77" s="1534"/>
      <c r="AX77" s="1534"/>
      <c r="AY77" s="1532"/>
      <c r="AZ77" s="1532"/>
      <c r="BA77" s="1532"/>
      <c r="BB77" s="1533"/>
      <c r="BC77" s="1533"/>
      <c r="BD77" s="1533"/>
      <c r="BE77" s="1532"/>
      <c r="BF77" s="1532"/>
      <c r="BG77" s="1532"/>
      <c r="BH77" s="1533"/>
      <c r="BI77" s="1533"/>
      <c r="BJ77" s="1533"/>
      <c r="BK77" s="1532"/>
      <c r="BL77" s="1532"/>
      <c r="BM77" s="1532"/>
      <c r="BN77" s="1531"/>
      <c r="BO77" s="1524" t="e">
        <f>Y77/K77*100</f>
        <v>#DIV/0!</v>
      </c>
    </row>
    <row r="78" spans="1:67" ht="15.75" x14ac:dyDescent="0.25">
      <c r="A78" s="1492"/>
      <c r="B78" s="1546"/>
      <c r="C78" s="1443"/>
      <c r="D78" s="1443"/>
      <c r="E78" s="1443"/>
      <c r="F78" s="1443"/>
      <c r="G78" s="1443"/>
      <c r="H78" s="243"/>
      <c r="I78" s="70" t="s">
        <v>37</v>
      </c>
      <c r="J78" s="1670"/>
      <c r="K78" s="1671"/>
      <c r="L78" s="1483"/>
      <c r="M78" s="1483"/>
      <c r="N78" s="1483"/>
      <c r="O78" s="1483"/>
      <c r="P78" s="1483"/>
      <c r="Q78" s="1483"/>
      <c r="R78" s="1483"/>
      <c r="S78" s="1494"/>
      <c r="T78" s="1493"/>
      <c r="U78" s="1481"/>
      <c r="V78" s="1481"/>
      <c r="W78" s="1535"/>
      <c r="X78" s="1471"/>
      <c r="Y78" s="1472"/>
      <c r="Z78" s="1472"/>
      <c r="AA78" s="1472"/>
      <c r="AB78" s="1472"/>
      <c r="AC78" s="1474"/>
      <c r="AD78" s="1534"/>
      <c r="AE78" s="1534"/>
      <c r="AF78" s="1534"/>
      <c r="AG78" s="1532"/>
      <c r="AH78" s="1532"/>
      <c r="AI78" s="1532"/>
      <c r="AJ78" s="1534"/>
      <c r="AK78" s="1534"/>
      <c r="AL78" s="1534"/>
      <c r="AM78" s="1532"/>
      <c r="AN78" s="1532"/>
      <c r="AO78" s="1532"/>
      <c r="AP78" s="1534"/>
      <c r="AQ78" s="1534"/>
      <c r="AR78" s="1534"/>
      <c r="AS78" s="1532"/>
      <c r="AT78" s="1532"/>
      <c r="AU78" s="1532"/>
      <c r="AV78" s="1534"/>
      <c r="AW78" s="1534"/>
      <c r="AX78" s="1534"/>
      <c r="AY78" s="1532"/>
      <c r="AZ78" s="1532"/>
      <c r="BA78" s="1532"/>
      <c r="BB78" s="1533"/>
      <c r="BC78" s="1533"/>
      <c r="BD78" s="1533"/>
      <c r="BE78" s="1532"/>
      <c r="BF78" s="1532"/>
      <c r="BG78" s="1532"/>
      <c r="BH78" s="1533"/>
      <c r="BI78" s="1533"/>
      <c r="BJ78" s="1533"/>
      <c r="BK78" s="1532"/>
      <c r="BL78" s="1532"/>
      <c r="BM78" s="1532"/>
      <c r="BN78" s="1531"/>
      <c r="BO78" s="1524"/>
    </row>
    <row r="79" spans="1:67" ht="15.75" x14ac:dyDescent="0.25">
      <c r="A79" s="1490">
        <v>24</v>
      </c>
      <c r="B79" s="1544" t="s">
        <v>76</v>
      </c>
      <c r="C79" s="1442"/>
      <c r="D79" s="1442"/>
      <c r="E79" s="1442"/>
      <c r="F79" s="1442" t="s">
        <v>136</v>
      </c>
      <c r="G79" s="1442" t="s">
        <v>56</v>
      </c>
      <c r="H79" s="241"/>
      <c r="I79" s="4" t="s">
        <v>37</v>
      </c>
      <c r="J79" s="1667">
        <f>L79+M79+N79+O79+P79+Q79+R79+S79</f>
        <v>0</v>
      </c>
      <c r="K79" s="1495">
        <f>J79*36</f>
        <v>0</v>
      </c>
      <c r="L79" s="1490"/>
      <c r="M79" s="1490"/>
      <c r="N79" s="1490"/>
      <c r="O79" s="1490"/>
      <c r="P79" s="1490"/>
      <c r="Q79" s="1490"/>
      <c r="R79" s="1490"/>
      <c r="S79" s="1487"/>
      <c r="T79" s="1478"/>
      <c r="U79" s="1475"/>
      <c r="V79" s="1475"/>
      <c r="W79" s="1484"/>
      <c r="X79" s="155">
        <f>Y79+Y79*0.1</f>
        <v>0</v>
      </c>
      <c r="Y79" s="31">
        <f>SUM(Z79:AB79)</f>
        <v>0</v>
      </c>
      <c r="Z79" s="31">
        <f>AD79+AG79+AJ79+AM79+AP79+AS79+AV79+AY79+BB79+BE79+BH79+BK79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42">
        <f>K79-X79</f>
        <v>0</v>
      </c>
      <c r="AD79" s="63"/>
      <c r="AE79" s="63"/>
      <c r="AF79" s="63"/>
      <c r="AG79" s="64"/>
      <c r="AH79" s="64"/>
      <c r="AI79" s="64"/>
      <c r="AJ79" s="63"/>
      <c r="AK79" s="63"/>
      <c r="AL79" s="63"/>
      <c r="AM79" s="64"/>
      <c r="AN79" s="64"/>
      <c r="AO79" s="64"/>
      <c r="AP79" s="63"/>
      <c r="AQ79" s="63"/>
      <c r="AR79" s="63"/>
      <c r="AS79" s="64"/>
      <c r="AT79" s="64"/>
      <c r="AU79" s="64"/>
      <c r="AV79" s="63"/>
      <c r="AW79" s="63"/>
      <c r="AX79" s="63"/>
      <c r="AY79" s="64"/>
      <c r="AZ79" s="64"/>
      <c r="BA79" s="64"/>
      <c r="BB79" s="69"/>
      <c r="BC79" s="69"/>
      <c r="BD79" s="69"/>
      <c r="BE79" s="64"/>
      <c r="BF79" s="64"/>
      <c r="BG79" s="64"/>
      <c r="BH79" s="69"/>
      <c r="BI79" s="69"/>
      <c r="BJ79" s="69"/>
      <c r="BK79" s="64"/>
      <c r="BL79" s="64"/>
      <c r="BM79" s="64"/>
      <c r="BN79" s="114"/>
      <c r="BO79" s="34" t="e">
        <f>Y79/K79*100</f>
        <v>#DIV/0!</v>
      </c>
    </row>
    <row r="80" spans="1:67" ht="15.75" x14ac:dyDescent="0.25">
      <c r="A80" s="1491"/>
      <c r="B80" s="1545"/>
      <c r="C80" s="1537"/>
      <c r="D80" s="1537"/>
      <c r="E80" s="1537"/>
      <c r="F80" s="1537"/>
      <c r="G80" s="1537"/>
      <c r="H80" s="242"/>
      <c r="I80" s="4" t="s">
        <v>37</v>
      </c>
      <c r="J80" s="1668"/>
      <c r="K80" s="1496"/>
      <c r="L80" s="1491"/>
      <c r="M80" s="1491"/>
      <c r="N80" s="1491"/>
      <c r="O80" s="1491"/>
      <c r="P80" s="1491"/>
      <c r="Q80" s="1491"/>
      <c r="R80" s="1491"/>
      <c r="S80" s="1488"/>
      <c r="T80" s="1479"/>
      <c r="U80" s="1476"/>
      <c r="V80" s="1476"/>
      <c r="W80" s="1485"/>
      <c r="X80" s="155"/>
      <c r="Y80" s="31"/>
      <c r="Z80" s="31"/>
      <c r="AA80" s="31"/>
      <c r="AB80" s="31"/>
      <c r="AC80" s="42"/>
      <c r="AD80" s="63"/>
      <c r="AE80" s="63"/>
      <c r="AF80" s="63"/>
      <c r="AG80" s="64"/>
      <c r="AH80" s="64"/>
      <c r="AI80" s="64"/>
      <c r="AJ80" s="63"/>
      <c r="AK80" s="63"/>
      <c r="AL80" s="63"/>
      <c r="AM80" s="64"/>
      <c r="AN80" s="64"/>
      <c r="AO80" s="64"/>
      <c r="AP80" s="63"/>
      <c r="AQ80" s="63"/>
      <c r="AR80" s="63"/>
      <c r="AS80" s="64"/>
      <c r="AT80" s="64"/>
      <c r="AU80" s="64"/>
      <c r="AV80" s="63"/>
      <c r="AW80" s="63"/>
      <c r="AX80" s="63"/>
      <c r="AY80" s="64"/>
      <c r="AZ80" s="64"/>
      <c r="BA80" s="64"/>
      <c r="BB80" s="69"/>
      <c r="BC80" s="69"/>
      <c r="BD80" s="69"/>
      <c r="BE80" s="64"/>
      <c r="BF80" s="64"/>
      <c r="BG80" s="64"/>
      <c r="BH80" s="69"/>
      <c r="BI80" s="69"/>
      <c r="BJ80" s="69"/>
      <c r="BK80" s="64"/>
      <c r="BL80" s="64"/>
      <c r="BM80" s="64"/>
      <c r="BN80" s="114"/>
      <c r="BO80" s="34"/>
    </row>
    <row r="81" spans="1:67" ht="15.75" x14ac:dyDescent="0.25">
      <c r="A81" s="1492"/>
      <c r="B81" s="1546"/>
      <c r="C81" s="1443"/>
      <c r="D81" s="1443"/>
      <c r="E81" s="1443"/>
      <c r="F81" s="1443"/>
      <c r="G81" s="1443"/>
      <c r="H81" s="243"/>
      <c r="I81" s="4" t="s">
        <v>37</v>
      </c>
      <c r="J81" s="1669"/>
      <c r="K81" s="1497"/>
      <c r="L81" s="1492"/>
      <c r="M81" s="1492"/>
      <c r="N81" s="1492"/>
      <c r="O81" s="1492"/>
      <c r="P81" s="1492"/>
      <c r="Q81" s="1492"/>
      <c r="R81" s="1492"/>
      <c r="S81" s="1489"/>
      <c r="T81" s="1480"/>
      <c r="U81" s="1477"/>
      <c r="V81" s="1477"/>
      <c r="W81" s="1486"/>
      <c r="X81" s="155"/>
      <c r="Y81" s="31"/>
      <c r="Z81" s="31"/>
      <c r="AA81" s="31"/>
      <c r="AB81" s="31"/>
      <c r="AC81" s="42"/>
      <c r="AD81" s="63"/>
      <c r="AE81" s="63"/>
      <c r="AF81" s="63"/>
      <c r="AG81" s="64"/>
      <c r="AH81" s="64"/>
      <c r="AI81" s="64"/>
      <c r="AJ81" s="63"/>
      <c r="AK81" s="63"/>
      <c r="AL81" s="63"/>
      <c r="AM81" s="64"/>
      <c r="AN81" s="64"/>
      <c r="AO81" s="64"/>
      <c r="AP81" s="63"/>
      <c r="AQ81" s="63"/>
      <c r="AR81" s="63"/>
      <c r="AS81" s="64"/>
      <c r="AT81" s="64"/>
      <c r="AU81" s="64"/>
      <c r="AV81" s="63"/>
      <c r="AW81" s="63"/>
      <c r="AX81" s="63"/>
      <c r="AY81" s="64"/>
      <c r="AZ81" s="64"/>
      <c r="BA81" s="64"/>
      <c r="BB81" s="69"/>
      <c r="BC81" s="69"/>
      <c r="BD81" s="69"/>
      <c r="BE81" s="64"/>
      <c r="BF81" s="64"/>
      <c r="BG81" s="64"/>
      <c r="BH81" s="69"/>
      <c r="BI81" s="69"/>
      <c r="BJ81" s="69"/>
      <c r="BK81" s="64"/>
      <c r="BL81" s="64"/>
      <c r="BM81" s="64"/>
      <c r="BN81" s="114"/>
      <c r="BO81" s="34"/>
    </row>
    <row r="82" spans="1:67" ht="15.75" x14ac:dyDescent="0.25">
      <c r="A82" s="1490">
        <v>25</v>
      </c>
      <c r="B82" s="1544" t="s">
        <v>76</v>
      </c>
      <c r="C82" s="1442"/>
      <c r="D82" s="1442"/>
      <c r="E82" s="1442"/>
      <c r="F82" s="1442" t="s">
        <v>136</v>
      </c>
      <c r="G82" s="1442" t="s">
        <v>60</v>
      </c>
      <c r="H82" s="241"/>
      <c r="I82" s="4" t="s">
        <v>37</v>
      </c>
      <c r="J82" s="1667">
        <f>L82+M82+N82+O82+P82+Q82+R82+S82</f>
        <v>0</v>
      </c>
      <c r="K82" s="1495">
        <f>J82*36</f>
        <v>0</v>
      </c>
      <c r="L82" s="1490"/>
      <c r="M82" s="1490"/>
      <c r="N82" s="1490"/>
      <c r="O82" s="1490"/>
      <c r="P82" s="1490"/>
      <c r="Q82" s="1490"/>
      <c r="R82" s="1490"/>
      <c r="S82" s="1487"/>
      <c r="T82" s="1478"/>
      <c r="U82" s="1475"/>
      <c r="V82" s="1475"/>
      <c r="W82" s="1484"/>
      <c r="X82" s="155">
        <f>Y82+Y82*0.1</f>
        <v>0</v>
      </c>
      <c r="Y82" s="31">
        <f>SUM(Z82:AB82)</f>
        <v>0</v>
      </c>
      <c r="Z82" s="31">
        <f>AD82+AG82+AJ82+AM82+AP82+AS82+AV82+AY82+BB82+BE82+BH82+BK82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42">
        <f>K82-X82</f>
        <v>0</v>
      </c>
      <c r="AD82" s="63"/>
      <c r="AE82" s="63"/>
      <c r="AF82" s="63"/>
      <c r="AG82" s="64"/>
      <c r="AH82" s="64"/>
      <c r="AI82" s="64"/>
      <c r="AJ82" s="63"/>
      <c r="AK82" s="63"/>
      <c r="AL82" s="63"/>
      <c r="AM82" s="64"/>
      <c r="AN82" s="64"/>
      <c r="AO82" s="64"/>
      <c r="AP82" s="63"/>
      <c r="AQ82" s="63"/>
      <c r="AR82" s="63"/>
      <c r="AS82" s="64"/>
      <c r="AT82" s="64"/>
      <c r="AU82" s="64"/>
      <c r="AV82" s="63"/>
      <c r="AW82" s="63"/>
      <c r="AX82" s="63"/>
      <c r="AY82" s="64"/>
      <c r="AZ82" s="64"/>
      <c r="BA82" s="64"/>
      <c r="BB82" s="69"/>
      <c r="BC82" s="69"/>
      <c r="BD82" s="69"/>
      <c r="BE82" s="64"/>
      <c r="BF82" s="64"/>
      <c r="BG82" s="64"/>
      <c r="BH82" s="69"/>
      <c r="BI82" s="69"/>
      <c r="BJ82" s="69"/>
      <c r="BK82" s="64"/>
      <c r="BL82" s="64"/>
      <c r="BM82" s="64"/>
      <c r="BN82" s="114"/>
      <c r="BO82" s="34" t="e">
        <f>Y82/K82*100</f>
        <v>#DIV/0!</v>
      </c>
    </row>
    <row r="83" spans="1:67" ht="15.75" x14ac:dyDescent="0.25">
      <c r="A83" s="1491"/>
      <c r="B83" s="1545"/>
      <c r="C83" s="1537"/>
      <c r="D83" s="1537"/>
      <c r="E83" s="1537"/>
      <c r="F83" s="1537"/>
      <c r="G83" s="1537"/>
      <c r="H83" s="242"/>
      <c r="I83" s="4" t="s">
        <v>37</v>
      </c>
      <c r="J83" s="1668"/>
      <c r="K83" s="1496"/>
      <c r="L83" s="1491"/>
      <c r="M83" s="1491"/>
      <c r="N83" s="1491"/>
      <c r="O83" s="1491"/>
      <c r="P83" s="1491"/>
      <c r="Q83" s="1491"/>
      <c r="R83" s="1491"/>
      <c r="S83" s="1488"/>
      <c r="T83" s="1479"/>
      <c r="U83" s="1476"/>
      <c r="V83" s="1476"/>
      <c r="W83" s="1485"/>
      <c r="X83" s="155"/>
      <c r="Y83" s="31"/>
      <c r="Z83" s="31"/>
      <c r="AA83" s="31"/>
      <c r="AB83" s="31"/>
      <c r="AC83" s="42"/>
      <c r="AD83" s="63"/>
      <c r="AE83" s="63"/>
      <c r="AF83" s="63"/>
      <c r="AG83" s="64"/>
      <c r="AH83" s="64"/>
      <c r="AI83" s="64"/>
      <c r="AJ83" s="63"/>
      <c r="AK83" s="63"/>
      <c r="AL83" s="63"/>
      <c r="AM83" s="64"/>
      <c r="AN83" s="64"/>
      <c r="AO83" s="64"/>
      <c r="AP83" s="63"/>
      <c r="AQ83" s="63"/>
      <c r="AR83" s="63"/>
      <c r="AS83" s="64"/>
      <c r="AT83" s="64"/>
      <c r="AU83" s="64"/>
      <c r="AV83" s="63"/>
      <c r="AW83" s="63"/>
      <c r="AX83" s="63"/>
      <c r="AY83" s="64"/>
      <c r="AZ83" s="64"/>
      <c r="BA83" s="64"/>
      <c r="BB83" s="69"/>
      <c r="BC83" s="69"/>
      <c r="BD83" s="69"/>
      <c r="BE83" s="64"/>
      <c r="BF83" s="64"/>
      <c r="BG83" s="64"/>
      <c r="BH83" s="69"/>
      <c r="BI83" s="69"/>
      <c r="BJ83" s="69"/>
      <c r="BK83" s="64"/>
      <c r="BL83" s="64"/>
      <c r="BM83" s="64"/>
      <c r="BN83" s="114"/>
      <c r="BO83" s="34"/>
    </row>
    <row r="84" spans="1:67" ht="15.75" x14ac:dyDescent="0.25">
      <c r="A84" s="1491"/>
      <c r="B84" s="1545"/>
      <c r="C84" s="1537"/>
      <c r="D84" s="1537"/>
      <c r="E84" s="1537"/>
      <c r="F84" s="1537"/>
      <c r="G84" s="1537"/>
      <c r="H84" s="242"/>
      <c r="I84" s="4" t="s">
        <v>37</v>
      </c>
      <c r="J84" s="1668"/>
      <c r="K84" s="1496"/>
      <c r="L84" s="1491"/>
      <c r="M84" s="1491"/>
      <c r="N84" s="1491"/>
      <c r="O84" s="1491"/>
      <c r="P84" s="1491"/>
      <c r="Q84" s="1491"/>
      <c r="R84" s="1491"/>
      <c r="S84" s="1488"/>
      <c r="T84" s="1479"/>
      <c r="U84" s="1476"/>
      <c r="V84" s="1476"/>
      <c r="W84" s="1485"/>
      <c r="X84" s="155">
        <f t="shared" ref="X84:X91" si="11">Y84+Y84*0.1</f>
        <v>0</v>
      </c>
      <c r="Y84" s="31">
        <f t="shared" ref="Y84:Y91" si="12">SUM(Z84:AB84)</f>
        <v>0</v>
      </c>
      <c r="Z84" s="31">
        <f t="shared" ref="Z84:AB91" si="13">AD84+AG84+AJ84+AM84+AP84+AS84+AV84+AY84+BB84+BE84+BH84+BK84</f>
        <v>0</v>
      </c>
      <c r="AA84" s="31">
        <f t="shared" si="13"/>
        <v>0</v>
      </c>
      <c r="AB84" s="31">
        <f t="shared" si="13"/>
        <v>0</v>
      </c>
      <c r="AC84" s="42">
        <f t="shared" ref="AC84:AC91" si="14">K84-X84</f>
        <v>0</v>
      </c>
      <c r="AD84" s="63"/>
      <c r="AE84" s="63"/>
      <c r="AF84" s="63"/>
      <c r="AG84" s="64"/>
      <c r="AH84" s="64"/>
      <c r="AI84" s="64"/>
      <c r="AJ84" s="63"/>
      <c r="AK84" s="63"/>
      <c r="AL84" s="63"/>
      <c r="AM84" s="64"/>
      <c r="AN84" s="64"/>
      <c r="AO84" s="64"/>
      <c r="AP84" s="63"/>
      <c r="AQ84" s="63"/>
      <c r="AR84" s="63"/>
      <c r="AS84" s="64"/>
      <c r="AT84" s="64"/>
      <c r="AU84" s="64"/>
      <c r="AV84" s="63"/>
      <c r="AW84" s="63"/>
      <c r="AX84" s="63"/>
      <c r="AY84" s="64"/>
      <c r="AZ84" s="64"/>
      <c r="BA84" s="64"/>
      <c r="BB84" s="69"/>
      <c r="BC84" s="69"/>
      <c r="BD84" s="69"/>
      <c r="BE84" s="64"/>
      <c r="BF84" s="64"/>
      <c r="BG84" s="64"/>
      <c r="BH84" s="69"/>
      <c r="BI84" s="69"/>
      <c r="BJ84" s="69"/>
      <c r="BK84" s="64"/>
      <c r="BL84" s="64"/>
      <c r="BM84" s="64"/>
      <c r="BN84" s="114"/>
      <c r="BO84" s="34" t="e">
        <f t="shared" ref="BO84:BO91" si="15">Y84/K84*100</f>
        <v>#DIV/0!</v>
      </c>
    </row>
    <row r="85" spans="1:67" ht="15.75" x14ac:dyDescent="0.25">
      <c r="A85" s="1491"/>
      <c r="B85" s="1545"/>
      <c r="C85" s="1537"/>
      <c r="D85" s="1537"/>
      <c r="E85" s="1537"/>
      <c r="F85" s="1537"/>
      <c r="G85" s="1537"/>
      <c r="H85" s="242"/>
      <c r="I85" s="4" t="s">
        <v>37</v>
      </c>
      <c r="J85" s="1668"/>
      <c r="K85" s="1496"/>
      <c r="L85" s="1491"/>
      <c r="M85" s="1491"/>
      <c r="N85" s="1491"/>
      <c r="O85" s="1491"/>
      <c r="P85" s="1491"/>
      <c r="Q85" s="1491"/>
      <c r="R85" s="1491"/>
      <c r="S85" s="1488"/>
      <c r="T85" s="1479"/>
      <c r="U85" s="1476"/>
      <c r="V85" s="1476"/>
      <c r="W85" s="1485"/>
      <c r="X85" s="155">
        <f t="shared" si="11"/>
        <v>0</v>
      </c>
      <c r="Y85" s="31">
        <f t="shared" si="12"/>
        <v>0</v>
      </c>
      <c r="Z85" s="31">
        <f t="shared" si="13"/>
        <v>0</v>
      </c>
      <c r="AA85" s="31">
        <f t="shared" si="13"/>
        <v>0</v>
      </c>
      <c r="AB85" s="31">
        <f t="shared" si="13"/>
        <v>0</v>
      </c>
      <c r="AC85" s="42">
        <f t="shared" si="14"/>
        <v>0</v>
      </c>
      <c r="AD85" s="63"/>
      <c r="AE85" s="63"/>
      <c r="AF85" s="63"/>
      <c r="AG85" s="64"/>
      <c r="AH85" s="64"/>
      <c r="AI85" s="64"/>
      <c r="AJ85" s="63"/>
      <c r="AK85" s="63"/>
      <c r="AL85" s="63"/>
      <c r="AM85" s="64"/>
      <c r="AN85" s="64"/>
      <c r="AO85" s="64"/>
      <c r="AP85" s="63"/>
      <c r="AQ85" s="63"/>
      <c r="AR85" s="63"/>
      <c r="AS85" s="64"/>
      <c r="AT85" s="64"/>
      <c r="AU85" s="64"/>
      <c r="AV85" s="63"/>
      <c r="AW85" s="63"/>
      <c r="AX85" s="63"/>
      <c r="AY85" s="64"/>
      <c r="AZ85" s="64"/>
      <c r="BA85" s="64"/>
      <c r="BB85" s="69"/>
      <c r="BC85" s="69"/>
      <c r="BD85" s="69"/>
      <c r="BE85" s="64"/>
      <c r="BF85" s="64"/>
      <c r="BG85" s="64"/>
      <c r="BH85" s="69"/>
      <c r="BI85" s="69"/>
      <c r="BJ85" s="69"/>
      <c r="BK85" s="64"/>
      <c r="BL85" s="64"/>
      <c r="BM85" s="64"/>
      <c r="BN85" s="114"/>
      <c r="BO85" s="34" t="e">
        <f t="shared" si="15"/>
        <v>#DIV/0!</v>
      </c>
    </row>
    <row r="86" spans="1:67" ht="15.75" x14ac:dyDescent="0.25">
      <c r="A86" s="1492"/>
      <c r="B86" s="1546"/>
      <c r="C86" s="1443"/>
      <c r="D86" s="1443"/>
      <c r="E86" s="1443"/>
      <c r="F86" s="1443"/>
      <c r="G86" s="1443"/>
      <c r="H86" s="243"/>
      <c r="I86" s="4" t="s">
        <v>37</v>
      </c>
      <c r="J86" s="1669"/>
      <c r="K86" s="1497"/>
      <c r="L86" s="1492"/>
      <c r="M86" s="1492"/>
      <c r="N86" s="1492"/>
      <c r="O86" s="1492"/>
      <c r="P86" s="1492"/>
      <c r="Q86" s="1492"/>
      <c r="R86" s="1492"/>
      <c r="S86" s="1489"/>
      <c r="T86" s="1480"/>
      <c r="U86" s="1477"/>
      <c r="V86" s="1477"/>
      <c r="W86" s="1486"/>
      <c r="X86" s="155">
        <f t="shared" si="11"/>
        <v>0</v>
      </c>
      <c r="Y86" s="31">
        <f t="shared" si="12"/>
        <v>0</v>
      </c>
      <c r="Z86" s="31">
        <f t="shared" si="13"/>
        <v>0</v>
      </c>
      <c r="AA86" s="31">
        <f t="shared" si="13"/>
        <v>0</v>
      </c>
      <c r="AB86" s="31">
        <f t="shared" si="13"/>
        <v>0</v>
      </c>
      <c r="AC86" s="42">
        <f t="shared" si="14"/>
        <v>0</v>
      </c>
      <c r="AD86" s="63"/>
      <c r="AE86" s="63"/>
      <c r="AF86" s="63"/>
      <c r="AG86" s="64"/>
      <c r="AH86" s="64"/>
      <c r="AI86" s="64"/>
      <c r="AJ86" s="63"/>
      <c r="AK86" s="63"/>
      <c r="AL86" s="63"/>
      <c r="AM86" s="64"/>
      <c r="AN86" s="64"/>
      <c r="AO86" s="64"/>
      <c r="AP86" s="63"/>
      <c r="AQ86" s="63"/>
      <c r="AR86" s="63"/>
      <c r="AS86" s="64"/>
      <c r="AT86" s="64"/>
      <c r="AU86" s="64"/>
      <c r="AV86" s="63"/>
      <c r="AW86" s="63"/>
      <c r="AX86" s="63"/>
      <c r="AY86" s="64"/>
      <c r="AZ86" s="64"/>
      <c r="BA86" s="64"/>
      <c r="BB86" s="69"/>
      <c r="BC86" s="69"/>
      <c r="BD86" s="69"/>
      <c r="BE86" s="64"/>
      <c r="BF86" s="64"/>
      <c r="BG86" s="64"/>
      <c r="BH86" s="69"/>
      <c r="BI86" s="69"/>
      <c r="BJ86" s="69"/>
      <c r="BK86" s="64"/>
      <c r="BL86" s="64"/>
      <c r="BM86" s="64"/>
      <c r="BN86" s="114"/>
      <c r="BO86" s="34" t="e">
        <f t="shared" si="15"/>
        <v>#DIV/0!</v>
      </c>
    </row>
    <row r="87" spans="1:67" ht="15.75" hidden="1" customHeight="1" x14ac:dyDescent="0.25">
      <c r="A87" s="68"/>
      <c r="B87" s="68"/>
      <c r="C87" s="14"/>
      <c r="D87" s="14"/>
      <c r="E87" s="14"/>
      <c r="F87" s="192" t="s">
        <v>136</v>
      </c>
      <c r="G87" s="14"/>
      <c r="H87" s="249"/>
      <c r="I87" s="4" t="s">
        <v>37</v>
      </c>
      <c r="J87" s="28">
        <f>L87+M87+N87+O87+P87+Q87+R87+S87</f>
        <v>0</v>
      </c>
      <c r="K87" s="41">
        <f t="shared" ref="K87:K97" si="16">J87*36</f>
        <v>0</v>
      </c>
      <c r="L87" s="29"/>
      <c r="M87" s="29"/>
      <c r="N87" s="29"/>
      <c r="O87" s="29"/>
      <c r="P87" s="68"/>
      <c r="Q87" s="68"/>
      <c r="R87" s="68"/>
      <c r="S87" s="144"/>
      <c r="T87" s="67"/>
      <c r="U87" s="66"/>
      <c r="V87" s="66"/>
      <c r="W87" s="65"/>
      <c r="X87" s="155">
        <f t="shared" si="11"/>
        <v>0</v>
      </c>
      <c r="Y87" s="31">
        <f t="shared" si="12"/>
        <v>0</v>
      </c>
      <c r="Z87" s="31">
        <f t="shared" si="13"/>
        <v>0</v>
      </c>
      <c r="AA87" s="31">
        <f t="shared" si="13"/>
        <v>0</v>
      </c>
      <c r="AB87" s="31">
        <f t="shared" si="13"/>
        <v>0</v>
      </c>
      <c r="AC87" s="42">
        <f t="shared" si="14"/>
        <v>0</v>
      </c>
      <c r="AD87" s="63"/>
      <c r="AE87" s="63"/>
      <c r="AF87" s="63"/>
      <c r="AG87" s="64"/>
      <c r="AH87" s="64"/>
      <c r="AI87" s="64"/>
      <c r="AJ87" s="63"/>
      <c r="AK87" s="63"/>
      <c r="AL87" s="63"/>
      <c r="AM87" s="64"/>
      <c r="AN87" s="64"/>
      <c r="AO87" s="64"/>
      <c r="AP87" s="63"/>
      <c r="AQ87" s="63"/>
      <c r="AR87" s="63"/>
      <c r="AS87" s="64"/>
      <c r="AT87" s="64"/>
      <c r="AU87" s="64"/>
      <c r="AV87" s="63"/>
      <c r="AW87" s="63"/>
      <c r="AX87" s="63"/>
      <c r="AY87" s="64"/>
      <c r="AZ87" s="64"/>
      <c r="BA87" s="64"/>
      <c r="BB87" s="69"/>
      <c r="BC87" s="69"/>
      <c r="BD87" s="69"/>
      <c r="BE87" s="64"/>
      <c r="BF87" s="64"/>
      <c r="BG87" s="64"/>
      <c r="BH87" s="69"/>
      <c r="BI87" s="69"/>
      <c r="BJ87" s="69"/>
      <c r="BK87" s="64"/>
      <c r="BL87" s="64"/>
      <c r="BM87" s="64"/>
      <c r="BN87" s="114"/>
      <c r="BO87" s="34" t="e">
        <f t="shared" si="15"/>
        <v>#DIV/0!</v>
      </c>
    </row>
    <row r="88" spans="1:67" ht="15.75" hidden="1" customHeight="1" x14ac:dyDescent="0.25">
      <c r="A88" s="68"/>
      <c r="B88" s="68"/>
      <c r="C88" s="14"/>
      <c r="D88" s="14"/>
      <c r="E88" s="14"/>
      <c r="F88" s="192" t="s">
        <v>136</v>
      </c>
      <c r="G88" s="14"/>
      <c r="H88" s="249"/>
      <c r="I88" s="4" t="s">
        <v>37</v>
      </c>
      <c r="J88" s="28">
        <f>L88+M88+N88+O88+P88+Q88+R88+S88</f>
        <v>0</v>
      </c>
      <c r="K88" s="41">
        <f t="shared" si="16"/>
        <v>0</v>
      </c>
      <c r="L88" s="68"/>
      <c r="M88" s="68"/>
      <c r="N88" s="68"/>
      <c r="O88" s="68"/>
      <c r="P88" s="68"/>
      <c r="Q88" s="68"/>
      <c r="R88" s="68"/>
      <c r="S88" s="144"/>
      <c r="T88" s="67"/>
      <c r="U88" s="66"/>
      <c r="V88" s="66"/>
      <c r="W88" s="65"/>
      <c r="X88" s="155">
        <f t="shared" si="11"/>
        <v>0</v>
      </c>
      <c r="Y88" s="31">
        <f t="shared" si="12"/>
        <v>0</v>
      </c>
      <c r="Z88" s="31">
        <f t="shared" si="13"/>
        <v>0</v>
      </c>
      <c r="AA88" s="31">
        <f t="shared" si="13"/>
        <v>0</v>
      </c>
      <c r="AB88" s="31">
        <f t="shared" si="13"/>
        <v>0</v>
      </c>
      <c r="AC88" s="42">
        <f t="shared" si="14"/>
        <v>0</v>
      </c>
      <c r="AD88" s="63"/>
      <c r="AE88" s="63"/>
      <c r="AF88" s="63"/>
      <c r="AG88" s="64"/>
      <c r="AH88" s="64"/>
      <c r="AI88" s="64"/>
      <c r="AJ88" s="63"/>
      <c r="AK88" s="63"/>
      <c r="AL88" s="63"/>
      <c r="AM88" s="64"/>
      <c r="AN88" s="64"/>
      <c r="AO88" s="64"/>
      <c r="AP88" s="63"/>
      <c r="AQ88" s="63"/>
      <c r="AR88" s="63"/>
      <c r="AS88" s="64"/>
      <c r="AT88" s="64"/>
      <c r="AU88" s="64"/>
      <c r="AV88" s="63"/>
      <c r="AW88" s="63"/>
      <c r="AX88" s="63"/>
      <c r="AY88" s="64"/>
      <c r="AZ88" s="64"/>
      <c r="BA88" s="64"/>
      <c r="BB88" s="69"/>
      <c r="BC88" s="69"/>
      <c r="BD88" s="69"/>
      <c r="BE88" s="64"/>
      <c r="BF88" s="64"/>
      <c r="BG88" s="64"/>
      <c r="BH88" s="69"/>
      <c r="BI88" s="69"/>
      <c r="BJ88" s="69"/>
      <c r="BK88" s="64"/>
      <c r="BL88" s="64"/>
      <c r="BM88" s="64"/>
      <c r="BN88" s="114"/>
      <c r="BO88" s="34" t="e">
        <f t="shared" si="15"/>
        <v>#DIV/0!</v>
      </c>
    </row>
    <row r="89" spans="1:67" ht="15.75" hidden="1" customHeight="1" x14ac:dyDescent="0.25">
      <c r="A89" s="68"/>
      <c r="B89" s="68"/>
      <c r="C89" s="14"/>
      <c r="D89" s="14"/>
      <c r="E89" s="14"/>
      <c r="F89" s="192" t="s">
        <v>136</v>
      </c>
      <c r="G89" s="14"/>
      <c r="H89" s="249"/>
      <c r="I89" s="4" t="s">
        <v>37</v>
      </c>
      <c r="J89" s="28">
        <f>L89+M89+N89+O89+P89+Q89+R89+S89</f>
        <v>0</v>
      </c>
      <c r="K89" s="41">
        <f>J89*36</f>
        <v>0</v>
      </c>
      <c r="L89" s="68"/>
      <c r="M89" s="68"/>
      <c r="N89" s="68"/>
      <c r="O89" s="68"/>
      <c r="P89" s="68"/>
      <c r="Q89" s="68"/>
      <c r="R89" s="68"/>
      <c r="S89" s="144"/>
      <c r="T89" s="67"/>
      <c r="U89" s="66"/>
      <c r="V89" s="66"/>
      <c r="W89" s="65"/>
      <c r="X89" s="155">
        <f t="shared" si="11"/>
        <v>0</v>
      </c>
      <c r="Y89" s="31">
        <f t="shared" si="12"/>
        <v>0</v>
      </c>
      <c r="Z89" s="31">
        <f t="shared" si="13"/>
        <v>0</v>
      </c>
      <c r="AA89" s="31">
        <f t="shared" si="13"/>
        <v>0</v>
      </c>
      <c r="AB89" s="31">
        <f t="shared" si="13"/>
        <v>0</v>
      </c>
      <c r="AC89" s="42">
        <f t="shared" si="14"/>
        <v>0</v>
      </c>
      <c r="AD89" s="63"/>
      <c r="AE89" s="63"/>
      <c r="AF89" s="63"/>
      <c r="AG89" s="64"/>
      <c r="AH89" s="64"/>
      <c r="AI89" s="64"/>
      <c r="AJ89" s="63"/>
      <c r="AK89" s="63"/>
      <c r="AL89" s="63"/>
      <c r="AM89" s="64"/>
      <c r="AN89" s="64"/>
      <c r="AO89" s="64"/>
      <c r="AP89" s="63"/>
      <c r="AQ89" s="63"/>
      <c r="AR89" s="63"/>
      <c r="AS89" s="64"/>
      <c r="AT89" s="64"/>
      <c r="AU89" s="64"/>
      <c r="AV89" s="63"/>
      <c r="AW89" s="63"/>
      <c r="AX89" s="63"/>
      <c r="AY89" s="64"/>
      <c r="AZ89" s="64"/>
      <c r="BA89" s="64"/>
      <c r="BB89" s="69"/>
      <c r="BC89" s="69"/>
      <c r="BD89" s="69"/>
      <c r="BE89" s="64"/>
      <c r="BF89" s="64"/>
      <c r="BG89" s="64"/>
      <c r="BH89" s="69"/>
      <c r="BI89" s="69"/>
      <c r="BJ89" s="69"/>
      <c r="BK89" s="64"/>
      <c r="BL89" s="64"/>
      <c r="BM89" s="64"/>
      <c r="BN89" s="114"/>
      <c r="BO89" s="34" t="e">
        <f t="shared" si="15"/>
        <v>#DIV/0!</v>
      </c>
    </row>
    <row r="90" spans="1:67" ht="15.75" hidden="1" customHeight="1" x14ac:dyDescent="0.25">
      <c r="A90" s="68"/>
      <c r="B90" s="68"/>
      <c r="C90" s="14"/>
      <c r="D90" s="14"/>
      <c r="E90" s="14"/>
      <c r="F90" s="192" t="s">
        <v>136</v>
      </c>
      <c r="G90" s="14"/>
      <c r="H90" s="249"/>
      <c r="I90" s="4" t="s">
        <v>37</v>
      </c>
      <c r="J90" s="28">
        <f>L90+M90+N90+O90+P90+Q90+R90+S90</f>
        <v>0</v>
      </c>
      <c r="K90" s="41">
        <f t="shared" si="16"/>
        <v>0</v>
      </c>
      <c r="L90" s="29"/>
      <c r="M90" s="29"/>
      <c r="N90" s="29"/>
      <c r="O90" s="29"/>
      <c r="P90" s="68"/>
      <c r="Q90" s="68"/>
      <c r="R90" s="68"/>
      <c r="S90" s="144"/>
      <c r="T90" s="67"/>
      <c r="U90" s="66"/>
      <c r="V90" s="66"/>
      <c r="W90" s="65"/>
      <c r="X90" s="155">
        <f t="shared" si="11"/>
        <v>0</v>
      </c>
      <c r="Y90" s="31">
        <f t="shared" si="12"/>
        <v>0</v>
      </c>
      <c r="Z90" s="31">
        <f t="shared" si="13"/>
        <v>0</v>
      </c>
      <c r="AA90" s="31">
        <f t="shared" si="13"/>
        <v>0</v>
      </c>
      <c r="AB90" s="31">
        <f t="shared" si="13"/>
        <v>0</v>
      </c>
      <c r="AC90" s="42">
        <f t="shared" si="14"/>
        <v>0</v>
      </c>
      <c r="AD90" s="63"/>
      <c r="AE90" s="63"/>
      <c r="AF90" s="63"/>
      <c r="AG90" s="64"/>
      <c r="AH90" s="64"/>
      <c r="AI90" s="64"/>
      <c r="AJ90" s="63"/>
      <c r="AK90" s="63"/>
      <c r="AL90" s="63"/>
      <c r="AM90" s="64"/>
      <c r="AN90" s="64"/>
      <c r="AO90" s="64"/>
      <c r="AP90" s="63"/>
      <c r="AQ90" s="63"/>
      <c r="AR90" s="63"/>
      <c r="AS90" s="64"/>
      <c r="AT90" s="64"/>
      <c r="AU90" s="64"/>
      <c r="AV90" s="63"/>
      <c r="AW90" s="63"/>
      <c r="AX90" s="63"/>
      <c r="AY90" s="64"/>
      <c r="AZ90" s="64"/>
      <c r="BA90" s="64"/>
      <c r="BB90" s="69"/>
      <c r="BC90" s="69"/>
      <c r="BD90" s="69"/>
      <c r="BE90" s="64"/>
      <c r="BF90" s="64"/>
      <c r="BG90" s="64"/>
      <c r="BH90" s="69"/>
      <c r="BI90" s="69"/>
      <c r="BJ90" s="69"/>
      <c r="BK90" s="64"/>
      <c r="BL90" s="64"/>
      <c r="BM90" s="64"/>
      <c r="BN90" s="114"/>
      <c r="BO90" s="34" t="e">
        <f t="shared" si="15"/>
        <v>#DIV/0!</v>
      </c>
    </row>
    <row r="91" spans="1:67" ht="15.75" hidden="1" customHeight="1" x14ac:dyDescent="0.25">
      <c r="A91" s="68"/>
      <c r="B91" s="68"/>
      <c r="C91" s="14"/>
      <c r="D91" s="14"/>
      <c r="E91" s="14"/>
      <c r="F91" s="192" t="s">
        <v>136</v>
      </c>
      <c r="G91" s="14"/>
      <c r="H91" s="249"/>
      <c r="I91" s="4" t="s">
        <v>37</v>
      </c>
      <c r="J91" s="28">
        <f>L91+M91+N91+O91+P91+Q91+R91+S91</f>
        <v>0</v>
      </c>
      <c r="K91" s="41">
        <f t="shared" si="16"/>
        <v>0</v>
      </c>
      <c r="L91" s="68"/>
      <c r="M91" s="68"/>
      <c r="N91" s="68"/>
      <c r="O91" s="68"/>
      <c r="P91" s="68"/>
      <c r="Q91" s="68"/>
      <c r="R91" s="68"/>
      <c r="S91" s="144"/>
      <c r="T91" s="67"/>
      <c r="U91" s="66"/>
      <c r="V91" s="66"/>
      <c r="W91" s="65"/>
      <c r="X91" s="155">
        <f t="shared" si="11"/>
        <v>0</v>
      </c>
      <c r="Y91" s="31">
        <f t="shared" si="12"/>
        <v>0</v>
      </c>
      <c r="Z91" s="31">
        <f t="shared" si="13"/>
        <v>0</v>
      </c>
      <c r="AA91" s="31">
        <f t="shared" si="13"/>
        <v>0</v>
      </c>
      <c r="AB91" s="31">
        <f t="shared" si="13"/>
        <v>0</v>
      </c>
      <c r="AC91" s="42">
        <f t="shared" si="14"/>
        <v>0</v>
      </c>
      <c r="AD91" s="63"/>
      <c r="AE91" s="63"/>
      <c r="AF91" s="63"/>
      <c r="AG91" s="64"/>
      <c r="AH91" s="64"/>
      <c r="AI91" s="64"/>
      <c r="AJ91" s="63"/>
      <c r="AK91" s="63"/>
      <c r="AL91" s="63"/>
      <c r="AM91" s="64"/>
      <c r="AN91" s="64"/>
      <c r="AO91" s="64"/>
      <c r="AP91" s="63"/>
      <c r="AQ91" s="63"/>
      <c r="AR91" s="63"/>
      <c r="AS91" s="64"/>
      <c r="AT91" s="64"/>
      <c r="AU91" s="64"/>
      <c r="AV91" s="63"/>
      <c r="AW91" s="63"/>
      <c r="AX91" s="63"/>
      <c r="AY91" s="64"/>
      <c r="AZ91" s="64"/>
      <c r="BA91" s="64"/>
      <c r="BB91" s="69"/>
      <c r="BC91" s="69"/>
      <c r="BD91" s="69"/>
      <c r="BE91" s="64"/>
      <c r="BF91" s="64"/>
      <c r="BG91" s="64"/>
      <c r="BH91" s="69"/>
      <c r="BI91" s="69"/>
      <c r="BJ91" s="69"/>
      <c r="BK91" s="64"/>
      <c r="BL91" s="64"/>
      <c r="BM91" s="64"/>
      <c r="BN91" s="114"/>
      <c r="BO91" s="34" t="e">
        <f t="shared" si="15"/>
        <v>#DIV/0!</v>
      </c>
    </row>
    <row r="92" spans="1:67" ht="15.75" x14ac:dyDescent="0.25">
      <c r="A92" s="75"/>
      <c r="B92" s="75"/>
      <c r="C92" s="74"/>
      <c r="D92" s="74"/>
      <c r="E92" s="74"/>
      <c r="F92" s="74" t="s">
        <v>53</v>
      </c>
      <c r="G92" s="74"/>
      <c r="H92" s="74"/>
      <c r="I92" s="72" t="s">
        <v>42</v>
      </c>
      <c r="J92" s="73">
        <f>SUM(J93:J97)</f>
        <v>0</v>
      </c>
      <c r="K92" s="115"/>
      <c r="L92" s="74"/>
      <c r="M92" s="74"/>
      <c r="N92" s="74"/>
      <c r="O92" s="74"/>
      <c r="P92" s="75"/>
      <c r="Q92" s="75"/>
      <c r="R92" s="75"/>
      <c r="S92" s="145"/>
      <c r="T92" s="76"/>
      <c r="U92" s="77"/>
      <c r="V92" s="77"/>
      <c r="W92" s="78"/>
      <c r="X92" s="156"/>
      <c r="Y92" s="79"/>
      <c r="Z92" s="79"/>
      <c r="AA92" s="79"/>
      <c r="AB92" s="79"/>
      <c r="AC92" s="11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75"/>
      <c r="BO92" s="81"/>
    </row>
    <row r="93" spans="1:67" ht="15.75" x14ac:dyDescent="0.25">
      <c r="A93" s="68">
        <v>26</v>
      </c>
      <c r="B93" s="68"/>
      <c r="C93" s="14"/>
      <c r="D93" s="14"/>
      <c r="E93" s="14"/>
      <c r="F93" s="192" t="s">
        <v>53</v>
      </c>
      <c r="G93" s="14"/>
      <c r="H93" s="249"/>
      <c r="I93" s="4" t="s">
        <v>37</v>
      </c>
      <c r="J93" s="28">
        <f>L93+M93+N93+O93+P93+Q93+R93+S93</f>
        <v>0</v>
      </c>
      <c r="K93" s="41">
        <f>J93*36</f>
        <v>0</v>
      </c>
      <c r="L93" s="29"/>
      <c r="M93" s="29"/>
      <c r="N93" s="29"/>
      <c r="O93" s="29"/>
      <c r="P93" s="68"/>
      <c r="Q93" s="68"/>
      <c r="R93" s="68"/>
      <c r="S93" s="144"/>
      <c r="T93" s="67"/>
      <c r="U93" s="66"/>
      <c r="V93" s="66"/>
      <c r="W93" s="65"/>
      <c r="X93" s="155">
        <f>Y93+Y93*0.1</f>
        <v>0</v>
      </c>
      <c r="Y93" s="31">
        <f>SUM(Z93:AB93)</f>
        <v>0</v>
      </c>
      <c r="Z93" s="31">
        <f t="shared" ref="Z93:AB97" si="17">AD93+AG93+AJ93+AM93+AP93+AS93+AV93+AY93+BB93+BE93+BH93+BK93</f>
        <v>0</v>
      </c>
      <c r="AA93" s="31">
        <f t="shared" si="17"/>
        <v>0</v>
      </c>
      <c r="AB93" s="31">
        <f t="shared" si="17"/>
        <v>0</v>
      </c>
      <c r="AC93" s="42">
        <f>K93-X93</f>
        <v>0</v>
      </c>
      <c r="AD93" s="63"/>
      <c r="AE93" s="63"/>
      <c r="AF93" s="63"/>
      <c r="AG93" s="64"/>
      <c r="AH93" s="64"/>
      <c r="AI93" s="64"/>
      <c r="AJ93" s="63"/>
      <c r="AK93" s="63"/>
      <c r="AL93" s="63"/>
      <c r="AM93" s="64"/>
      <c r="AN93" s="64"/>
      <c r="AO93" s="64"/>
      <c r="AP93" s="63"/>
      <c r="AQ93" s="63"/>
      <c r="AR93" s="63"/>
      <c r="AS93" s="64"/>
      <c r="AT93" s="64"/>
      <c r="AU93" s="64"/>
      <c r="AV93" s="63"/>
      <c r="AW93" s="63"/>
      <c r="AX93" s="63"/>
      <c r="AY93" s="64"/>
      <c r="AZ93" s="64"/>
      <c r="BA93" s="64"/>
      <c r="BB93" s="69"/>
      <c r="BC93" s="69"/>
      <c r="BD93" s="69"/>
      <c r="BE93" s="64"/>
      <c r="BF93" s="64"/>
      <c r="BG93" s="64"/>
      <c r="BH93" s="69"/>
      <c r="BI93" s="69"/>
      <c r="BJ93" s="69"/>
      <c r="BK93" s="64"/>
      <c r="BL93" s="64"/>
      <c r="BM93" s="64"/>
      <c r="BN93" s="114"/>
      <c r="BO93" s="34" t="e">
        <f>Y93/K93*100</f>
        <v>#DIV/0!</v>
      </c>
    </row>
    <row r="94" spans="1:67" ht="15.75" x14ac:dyDescent="0.25">
      <c r="A94" s="68">
        <v>27</v>
      </c>
      <c r="B94" s="68"/>
      <c r="C94" s="14"/>
      <c r="D94" s="14"/>
      <c r="E94" s="14"/>
      <c r="F94" s="192" t="s">
        <v>53</v>
      </c>
      <c r="G94" s="14"/>
      <c r="H94" s="249"/>
      <c r="I94" s="4" t="s">
        <v>37</v>
      </c>
      <c r="J94" s="28">
        <f>L94+M94+N94+O94+P94+Q94+R94+S94</f>
        <v>0</v>
      </c>
      <c r="K94" s="41">
        <f>J94*36</f>
        <v>0</v>
      </c>
      <c r="L94" s="29"/>
      <c r="M94" s="29"/>
      <c r="N94" s="29"/>
      <c r="O94" s="29"/>
      <c r="P94" s="68"/>
      <c r="Q94" s="68"/>
      <c r="R94" s="68"/>
      <c r="S94" s="144"/>
      <c r="T94" s="67"/>
      <c r="U94" s="66"/>
      <c r="V94" s="66"/>
      <c r="W94" s="65"/>
      <c r="X94" s="155">
        <f>Y94+Y94*0.1</f>
        <v>0</v>
      </c>
      <c r="Y94" s="31">
        <f>SUM(Z94:AB94)</f>
        <v>0</v>
      </c>
      <c r="Z94" s="31">
        <f t="shared" si="17"/>
        <v>0</v>
      </c>
      <c r="AA94" s="31">
        <f t="shared" si="17"/>
        <v>0</v>
      </c>
      <c r="AB94" s="31">
        <f t="shared" si="17"/>
        <v>0</v>
      </c>
      <c r="AC94" s="42">
        <f>K94-X94</f>
        <v>0</v>
      </c>
      <c r="AD94" s="63"/>
      <c r="AE94" s="63"/>
      <c r="AF94" s="63"/>
      <c r="AG94" s="64"/>
      <c r="AH94" s="64"/>
      <c r="AI94" s="64"/>
      <c r="AJ94" s="63"/>
      <c r="AK94" s="63"/>
      <c r="AL94" s="63"/>
      <c r="AM94" s="64"/>
      <c r="AN94" s="64"/>
      <c r="AO94" s="64"/>
      <c r="AP94" s="63"/>
      <c r="AQ94" s="63"/>
      <c r="AR94" s="63"/>
      <c r="AS94" s="64"/>
      <c r="AT94" s="64"/>
      <c r="AU94" s="64"/>
      <c r="AV94" s="63"/>
      <c r="AW94" s="63"/>
      <c r="AX94" s="63"/>
      <c r="AY94" s="64"/>
      <c r="AZ94" s="64"/>
      <c r="BA94" s="64"/>
      <c r="BB94" s="69"/>
      <c r="BC94" s="69"/>
      <c r="BD94" s="69"/>
      <c r="BE94" s="64"/>
      <c r="BF94" s="64"/>
      <c r="BG94" s="64"/>
      <c r="BH94" s="69"/>
      <c r="BI94" s="69"/>
      <c r="BJ94" s="69"/>
      <c r="BK94" s="64"/>
      <c r="BL94" s="64"/>
      <c r="BM94" s="64"/>
      <c r="BN94" s="114"/>
      <c r="BO94" s="34" t="e">
        <f>Y94/K94*100</f>
        <v>#DIV/0!</v>
      </c>
    </row>
    <row r="95" spans="1:67" ht="15.75" x14ac:dyDescent="0.25">
      <c r="A95" s="68">
        <v>28</v>
      </c>
      <c r="B95" s="68"/>
      <c r="C95" s="14"/>
      <c r="D95" s="14"/>
      <c r="E95" s="14"/>
      <c r="F95" s="192" t="s">
        <v>53</v>
      </c>
      <c r="G95" s="14"/>
      <c r="H95" s="249"/>
      <c r="I95" s="4" t="s">
        <v>37</v>
      </c>
      <c r="J95" s="28">
        <f>L95+M95+N95+O95+P95+Q95+R95+S95</f>
        <v>0</v>
      </c>
      <c r="K95" s="41">
        <f>J95*36</f>
        <v>0</v>
      </c>
      <c r="L95" s="29"/>
      <c r="M95" s="29"/>
      <c r="N95" s="29"/>
      <c r="O95" s="29"/>
      <c r="P95" s="68"/>
      <c r="Q95" s="68"/>
      <c r="R95" s="68"/>
      <c r="S95" s="144"/>
      <c r="T95" s="67"/>
      <c r="U95" s="66"/>
      <c r="V95" s="66"/>
      <c r="W95" s="65"/>
      <c r="X95" s="155">
        <f>Y95+Y95*0.1</f>
        <v>0</v>
      </c>
      <c r="Y95" s="31">
        <f>SUM(Z95:AB95)</f>
        <v>0</v>
      </c>
      <c r="Z95" s="31">
        <f t="shared" si="17"/>
        <v>0</v>
      </c>
      <c r="AA95" s="31">
        <f t="shared" si="17"/>
        <v>0</v>
      </c>
      <c r="AB95" s="31">
        <f t="shared" si="17"/>
        <v>0</v>
      </c>
      <c r="AC95" s="42">
        <f>K95-X95</f>
        <v>0</v>
      </c>
      <c r="AD95" s="63"/>
      <c r="AE95" s="63"/>
      <c r="AF95" s="63"/>
      <c r="AG95" s="64"/>
      <c r="AH95" s="64"/>
      <c r="AI95" s="64"/>
      <c r="AJ95" s="63"/>
      <c r="AK95" s="63"/>
      <c r="AL95" s="63"/>
      <c r="AM95" s="64"/>
      <c r="AN95" s="64"/>
      <c r="AO95" s="64"/>
      <c r="AP95" s="63"/>
      <c r="AQ95" s="63"/>
      <c r="AR95" s="63"/>
      <c r="AS95" s="64"/>
      <c r="AT95" s="64"/>
      <c r="AU95" s="64"/>
      <c r="AV95" s="63"/>
      <c r="AW95" s="63"/>
      <c r="AX95" s="63"/>
      <c r="AY95" s="64"/>
      <c r="AZ95" s="64"/>
      <c r="BA95" s="64"/>
      <c r="BB95" s="69"/>
      <c r="BC95" s="69"/>
      <c r="BD95" s="69"/>
      <c r="BE95" s="64"/>
      <c r="BF95" s="64"/>
      <c r="BG95" s="64"/>
      <c r="BH95" s="69"/>
      <c r="BI95" s="69"/>
      <c r="BJ95" s="69"/>
      <c r="BK95" s="64"/>
      <c r="BL95" s="64"/>
      <c r="BM95" s="64"/>
      <c r="BN95" s="114"/>
      <c r="BO95" s="34" t="e">
        <f>Y95/K95*100</f>
        <v>#DIV/0!</v>
      </c>
    </row>
    <row r="96" spans="1:67" ht="15.75" x14ac:dyDescent="0.25">
      <c r="A96" s="68">
        <v>29</v>
      </c>
      <c r="B96" s="68"/>
      <c r="C96" s="14"/>
      <c r="D96" s="14"/>
      <c r="E96" s="14"/>
      <c r="F96" s="192" t="s">
        <v>53</v>
      </c>
      <c r="G96" s="14"/>
      <c r="H96" s="249"/>
      <c r="I96" s="4" t="s">
        <v>37</v>
      </c>
      <c r="J96" s="28">
        <f>L96+M96+N96+O96+P96+Q96+R96+S96</f>
        <v>0</v>
      </c>
      <c r="K96" s="41">
        <f>J96*36</f>
        <v>0</v>
      </c>
      <c r="L96" s="29"/>
      <c r="M96" s="29"/>
      <c r="N96" s="29"/>
      <c r="O96" s="29"/>
      <c r="P96" s="68"/>
      <c r="Q96" s="68"/>
      <c r="R96" s="68"/>
      <c r="S96" s="144"/>
      <c r="T96" s="67"/>
      <c r="U96" s="66"/>
      <c r="V96" s="66"/>
      <c r="W96" s="65"/>
      <c r="X96" s="155">
        <f>Y96+Y96*0.1</f>
        <v>0</v>
      </c>
      <c r="Y96" s="31">
        <f>SUM(Z96:AB96)</f>
        <v>0</v>
      </c>
      <c r="Z96" s="31">
        <f t="shared" si="17"/>
        <v>0</v>
      </c>
      <c r="AA96" s="31">
        <f t="shared" si="17"/>
        <v>0</v>
      </c>
      <c r="AB96" s="31">
        <f t="shared" si="17"/>
        <v>0</v>
      </c>
      <c r="AC96" s="42">
        <f>K96-X96</f>
        <v>0</v>
      </c>
      <c r="AD96" s="63"/>
      <c r="AE96" s="63"/>
      <c r="AF96" s="63"/>
      <c r="AG96" s="64"/>
      <c r="AH96" s="64"/>
      <c r="AI96" s="64"/>
      <c r="AJ96" s="63"/>
      <c r="AK96" s="63"/>
      <c r="AL96" s="63"/>
      <c r="AM96" s="64"/>
      <c r="AN96" s="64"/>
      <c r="AO96" s="64"/>
      <c r="AP96" s="63"/>
      <c r="AQ96" s="63"/>
      <c r="AR96" s="63"/>
      <c r="AS96" s="64"/>
      <c r="AT96" s="64"/>
      <c r="AU96" s="64"/>
      <c r="AV96" s="63"/>
      <c r="AW96" s="63"/>
      <c r="AX96" s="63"/>
      <c r="AY96" s="64"/>
      <c r="AZ96" s="64"/>
      <c r="BA96" s="64"/>
      <c r="BB96" s="69"/>
      <c r="BC96" s="69"/>
      <c r="BD96" s="69"/>
      <c r="BE96" s="64"/>
      <c r="BF96" s="64"/>
      <c r="BG96" s="64"/>
      <c r="BH96" s="69"/>
      <c r="BI96" s="69"/>
      <c r="BJ96" s="69"/>
      <c r="BK96" s="64"/>
      <c r="BL96" s="64"/>
      <c r="BM96" s="64"/>
      <c r="BN96" s="114"/>
      <c r="BO96" s="34" t="e">
        <f>Y96/K96*100</f>
        <v>#DIV/0!</v>
      </c>
    </row>
    <row r="97" spans="1:67" ht="15.75" x14ac:dyDescent="0.25">
      <c r="A97" s="68">
        <v>30</v>
      </c>
      <c r="B97" s="68"/>
      <c r="C97" s="14"/>
      <c r="D97" s="14"/>
      <c r="E97" s="14"/>
      <c r="F97" s="192" t="s">
        <v>53</v>
      </c>
      <c r="G97" s="14"/>
      <c r="H97" s="249"/>
      <c r="I97" s="4" t="s">
        <v>37</v>
      </c>
      <c r="J97" s="28">
        <f>L97+M97+N97+O97+P97+Q97+R97+S97</f>
        <v>0</v>
      </c>
      <c r="K97" s="41">
        <f t="shared" si="16"/>
        <v>0</v>
      </c>
      <c r="L97" s="29"/>
      <c r="M97" s="29"/>
      <c r="N97" s="29"/>
      <c r="O97" s="29"/>
      <c r="P97" s="68"/>
      <c r="Q97" s="68"/>
      <c r="R97" s="68"/>
      <c r="S97" s="144"/>
      <c r="T97" s="67"/>
      <c r="U97" s="66"/>
      <c r="V97" s="66"/>
      <c r="W97" s="65"/>
      <c r="X97" s="155">
        <f>Y97+Y97*0.1</f>
        <v>0</v>
      </c>
      <c r="Y97" s="31">
        <f>SUM(Z97:AB97)</f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42">
        <f>K97-X97</f>
        <v>0</v>
      </c>
      <c r="AD97" s="63"/>
      <c r="AE97" s="63"/>
      <c r="AF97" s="63"/>
      <c r="AG97" s="64"/>
      <c r="AH97" s="64"/>
      <c r="AI97" s="64"/>
      <c r="AJ97" s="63"/>
      <c r="AK97" s="63"/>
      <c r="AL97" s="63"/>
      <c r="AM97" s="64"/>
      <c r="AN97" s="64"/>
      <c r="AO97" s="64"/>
      <c r="AP97" s="63"/>
      <c r="AQ97" s="63"/>
      <c r="AR97" s="63"/>
      <c r="AS97" s="64"/>
      <c r="AT97" s="64"/>
      <c r="AU97" s="64"/>
      <c r="AV97" s="63"/>
      <c r="AW97" s="63"/>
      <c r="AX97" s="63"/>
      <c r="AY97" s="64"/>
      <c r="AZ97" s="64"/>
      <c r="BA97" s="64"/>
      <c r="BB97" s="69"/>
      <c r="BC97" s="69"/>
      <c r="BD97" s="69"/>
      <c r="BE97" s="64"/>
      <c r="BF97" s="64"/>
      <c r="BG97" s="64"/>
      <c r="BH97" s="69"/>
      <c r="BI97" s="69"/>
      <c r="BJ97" s="69"/>
      <c r="BK97" s="64"/>
      <c r="BL97" s="64"/>
      <c r="BM97" s="64"/>
      <c r="BN97" s="114"/>
      <c r="BO97" s="34" t="e">
        <f>Y97/K97*100</f>
        <v>#DIV/0!</v>
      </c>
    </row>
    <row r="98" spans="1:67" ht="31.5" x14ac:dyDescent="0.25">
      <c r="A98" s="75"/>
      <c r="B98" s="75"/>
      <c r="C98" s="74"/>
      <c r="D98" s="74"/>
      <c r="E98" s="74"/>
      <c r="F98" s="74" t="s">
        <v>53</v>
      </c>
      <c r="G98" s="188" t="s">
        <v>99</v>
      </c>
      <c r="H98" s="188"/>
      <c r="I98" s="94" t="s">
        <v>58</v>
      </c>
      <c r="J98" s="73">
        <f>SUM(J100:J104)</f>
        <v>0</v>
      </c>
      <c r="K98" s="115"/>
      <c r="L98" s="74"/>
      <c r="M98" s="74"/>
      <c r="N98" s="74"/>
      <c r="O98" s="74"/>
      <c r="P98" s="75"/>
      <c r="Q98" s="75"/>
      <c r="R98" s="75"/>
      <c r="S98" s="145"/>
      <c r="T98" s="76"/>
      <c r="U98" s="77"/>
      <c r="V98" s="77"/>
      <c r="W98" s="78"/>
      <c r="X98" s="156"/>
      <c r="Y98" s="79"/>
      <c r="Z98" s="79"/>
      <c r="AA98" s="79"/>
      <c r="AB98" s="79"/>
      <c r="AC98" s="116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75"/>
      <c r="BO98" s="81"/>
    </row>
    <row r="99" spans="1:67" ht="15.75" x14ac:dyDescent="0.25">
      <c r="A99" s="75"/>
      <c r="B99" s="75"/>
      <c r="C99" s="74"/>
      <c r="D99" s="74"/>
      <c r="E99" s="74"/>
      <c r="F99" s="74" t="s">
        <v>137</v>
      </c>
      <c r="G99" s="74"/>
      <c r="H99" s="74"/>
      <c r="I99" s="72" t="s">
        <v>108</v>
      </c>
      <c r="J99" s="73"/>
      <c r="K99" s="115"/>
      <c r="L99" s="74"/>
      <c r="M99" s="74"/>
      <c r="N99" s="74"/>
      <c r="O99" s="74"/>
      <c r="P99" s="75"/>
      <c r="Q99" s="75"/>
      <c r="R99" s="75"/>
      <c r="S99" s="145"/>
      <c r="T99" s="76"/>
      <c r="U99" s="77"/>
      <c r="V99" s="77"/>
      <c r="W99" s="78"/>
      <c r="X99" s="156"/>
      <c r="Y99" s="79"/>
      <c r="Z99" s="79"/>
      <c r="AA99" s="79"/>
      <c r="AB99" s="79"/>
      <c r="AC99" s="116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75"/>
      <c r="BO99" s="81"/>
    </row>
    <row r="100" spans="1:67" ht="15.75" x14ac:dyDescent="0.25">
      <c r="A100" s="68">
        <v>31</v>
      </c>
      <c r="B100" s="68"/>
      <c r="C100" s="14"/>
      <c r="D100" s="14"/>
      <c r="E100" s="14"/>
      <c r="F100" s="192" t="s">
        <v>53</v>
      </c>
      <c r="G100" s="14"/>
      <c r="H100" s="249"/>
      <c r="I100" s="4" t="s">
        <v>37</v>
      </c>
      <c r="J100" s="28">
        <f>L100+M100+N100+O100+P100+Q100+R100+S100</f>
        <v>0</v>
      </c>
      <c r="K100" s="41">
        <f>J100*36</f>
        <v>0</v>
      </c>
      <c r="L100" s="29"/>
      <c r="M100" s="29"/>
      <c r="N100" s="29"/>
      <c r="O100" s="29"/>
      <c r="P100" s="68"/>
      <c r="Q100" s="68"/>
      <c r="R100" s="68"/>
      <c r="S100" s="144"/>
      <c r="T100" s="67"/>
      <c r="U100" s="66"/>
      <c r="V100" s="66"/>
      <c r="W100" s="65"/>
      <c r="X100" s="155">
        <f>Y100+Y100*0.1</f>
        <v>0</v>
      </c>
      <c r="Y100" s="31">
        <f>SUM(Z100:AB100)</f>
        <v>0</v>
      </c>
      <c r="Z100" s="31">
        <f t="shared" ref="Z100:AB104" si="18">AD100+AG100+AJ100+AM100+AP100+AS100+AV100+AY100+BB100+BE100+BH100+BK100</f>
        <v>0</v>
      </c>
      <c r="AA100" s="31">
        <f t="shared" si="18"/>
        <v>0</v>
      </c>
      <c r="AB100" s="31">
        <f t="shared" si="18"/>
        <v>0</v>
      </c>
      <c r="AC100" s="42">
        <f>K100-X100</f>
        <v>0</v>
      </c>
      <c r="AD100" s="63"/>
      <c r="AE100" s="63"/>
      <c r="AF100" s="63"/>
      <c r="AG100" s="64"/>
      <c r="AH100" s="64"/>
      <c r="AI100" s="64"/>
      <c r="AJ100" s="63"/>
      <c r="AK100" s="63"/>
      <c r="AL100" s="63"/>
      <c r="AM100" s="64"/>
      <c r="AN100" s="64"/>
      <c r="AO100" s="64"/>
      <c r="AP100" s="63"/>
      <c r="AQ100" s="63"/>
      <c r="AR100" s="63"/>
      <c r="AS100" s="64"/>
      <c r="AT100" s="64"/>
      <c r="AU100" s="64"/>
      <c r="AV100" s="63"/>
      <c r="AW100" s="63"/>
      <c r="AX100" s="63"/>
      <c r="AY100" s="64"/>
      <c r="AZ100" s="64"/>
      <c r="BA100" s="64"/>
      <c r="BB100" s="69"/>
      <c r="BC100" s="69"/>
      <c r="BD100" s="69"/>
      <c r="BE100" s="64"/>
      <c r="BF100" s="64"/>
      <c r="BG100" s="64"/>
      <c r="BH100" s="69"/>
      <c r="BI100" s="69"/>
      <c r="BJ100" s="69"/>
      <c r="BK100" s="64"/>
      <c r="BL100" s="64"/>
      <c r="BM100" s="64"/>
      <c r="BN100" s="114"/>
      <c r="BO100" s="34" t="e">
        <f>Y100/K100*100</f>
        <v>#DIV/0!</v>
      </c>
    </row>
    <row r="101" spans="1:67" ht="15.75" x14ac:dyDescent="0.25">
      <c r="A101" s="68">
        <v>32</v>
      </c>
      <c r="B101" s="68"/>
      <c r="C101" s="14"/>
      <c r="D101" s="14"/>
      <c r="E101" s="14"/>
      <c r="F101" s="192" t="s">
        <v>53</v>
      </c>
      <c r="G101" s="14"/>
      <c r="H101" s="249"/>
      <c r="I101" s="4" t="s">
        <v>37</v>
      </c>
      <c r="J101" s="28">
        <f>L101+M101+N101+O101+P101+Q101+R101+S101</f>
        <v>0</v>
      </c>
      <c r="K101" s="41">
        <f>J101*36</f>
        <v>0</v>
      </c>
      <c r="L101" s="29"/>
      <c r="M101" s="29"/>
      <c r="N101" s="29"/>
      <c r="O101" s="29"/>
      <c r="P101" s="68"/>
      <c r="Q101" s="68"/>
      <c r="R101" s="68"/>
      <c r="S101" s="144"/>
      <c r="T101" s="67"/>
      <c r="U101" s="66"/>
      <c r="V101" s="66"/>
      <c r="W101" s="65"/>
      <c r="X101" s="155">
        <f>Y101+Y101*0.1</f>
        <v>0</v>
      </c>
      <c r="Y101" s="31">
        <f>SUM(Z101:AB101)</f>
        <v>0</v>
      </c>
      <c r="Z101" s="31">
        <f t="shared" si="18"/>
        <v>0</v>
      </c>
      <c r="AA101" s="31">
        <f t="shared" si="18"/>
        <v>0</v>
      </c>
      <c r="AB101" s="31">
        <f t="shared" si="18"/>
        <v>0</v>
      </c>
      <c r="AC101" s="42">
        <f>K101-X101</f>
        <v>0</v>
      </c>
      <c r="AD101" s="63"/>
      <c r="AE101" s="63"/>
      <c r="AF101" s="63"/>
      <c r="AG101" s="64"/>
      <c r="AH101" s="64"/>
      <c r="AI101" s="64"/>
      <c r="AJ101" s="63"/>
      <c r="AK101" s="63"/>
      <c r="AL101" s="63"/>
      <c r="AM101" s="64"/>
      <c r="AN101" s="64"/>
      <c r="AO101" s="64"/>
      <c r="AP101" s="63"/>
      <c r="AQ101" s="63"/>
      <c r="AR101" s="63"/>
      <c r="AS101" s="64"/>
      <c r="AT101" s="64"/>
      <c r="AU101" s="64"/>
      <c r="AV101" s="63"/>
      <c r="AW101" s="63"/>
      <c r="AX101" s="63"/>
      <c r="AY101" s="64"/>
      <c r="AZ101" s="64"/>
      <c r="BA101" s="64"/>
      <c r="BB101" s="69"/>
      <c r="BC101" s="69"/>
      <c r="BD101" s="69"/>
      <c r="BE101" s="64"/>
      <c r="BF101" s="64"/>
      <c r="BG101" s="64"/>
      <c r="BH101" s="69"/>
      <c r="BI101" s="69"/>
      <c r="BJ101" s="69"/>
      <c r="BK101" s="64"/>
      <c r="BL101" s="64"/>
      <c r="BM101" s="64"/>
      <c r="BN101" s="114"/>
      <c r="BO101" s="34" t="e">
        <f>Y101/K101*100</f>
        <v>#DIV/0!</v>
      </c>
    </row>
    <row r="102" spans="1:67" ht="15.75" x14ac:dyDescent="0.25">
      <c r="A102" s="68">
        <v>33</v>
      </c>
      <c r="B102" s="68"/>
      <c r="C102" s="14"/>
      <c r="D102" s="14"/>
      <c r="E102" s="14"/>
      <c r="F102" s="192" t="s">
        <v>53</v>
      </c>
      <c r="G102" s="14"/>
      <c r="H102" s="249"/>
      <c r="I102" s="4" t="s">
        <v>37</v>
      </c>
      <c r="J102" s="28">
        <f>L102+M102+N102+O102+P102+Q102+R102+S102</f>
        <v>0</v>
      </c>
      <c r="K102" s="41">
        <f>J102*36</f>
        <v>0</v>
      </c>
      <c r="L102" s="29"/>
      <c r="M102" s="29"/>
      <c r="N102" s="29"/>
      <c r="O102" s="29"/>
      <c r="P102" s="68"/>
      <c r="Q102" s="68"/>
      <c r="R102" s="68"/>
      <c r="S102" s="144"/>
      <c r="T102" s="67"/>
      <c r="U102" s="66"/>
      <c r="V102" s="66"/>
      <c r="W102" s="65"/>
      <c r="X102" s="155">
        <f>Y102+Y102*0.1</f>
        <v>0</v>
      </c>
      <c r="Y102" s="31">
        <f>SUM(Z102:AB102)</f>
        <v>0</v>
      </c>
      <c r="Z102" s="31">
        <f t="shared" si="18"/>
        <v>0</v>
      </c>
      <c r="AA102" s="31">
        <f t="shared" si="18"/>
        <v>0</v>
      </c>
      <c r="AB102" s="31">
        <f t="shared" si="18"/>
        <v>0</v>
      </c>
      <c r="AC102" s="42">
        <f>K102-X102</f>
        <v>0</v>
      </c>
      <c r="AD102" s="63"/>
      <c r="AE102" s="63"/>
      <c r="AF102" s="63"/>
      <c r="AG102" s="64"/>
      <c r="AH102" s="64"/>
      <c r="AI102" s="64"/>
      <c r="AJ102" s="63"/>
      <c r="AK102" s="63"/>
      <c r="AL102" s="63"/>
      <c r="AM102" s="64"/>
      <c r="AN102" s="64"/>
      <c r="AO102" s="64"/>
      <c r="AP102" s="63"/>
      <c r="AQ102" s="63"/>
      <c r="AR102" s="63"/>
      <c r="AS102" s="64"/>
      <c r="AT102" s="64"/>
      <c r="AU102" s="64"/>
      <c r="AV102" s="63"/>
      <c r="AW102" s="63"/>
      <c r="AX102" s="63"/>
      <c r="AY102" s="64"/>
      <c r="AZ102" s="64"/>
      <c r="BA102" s="64"/>
      <c r="BB102" s="69"/>
      <c r="BC102" s="69"/>
      <c r="BD102" s="69"/>
      <c r="BE102" s="64"/>
      <c r="BF102" s="64"/>
      <c r="BG102" s="64"/>
      <c r="BH102" s="69"/>
      <c r="BI102" s="69"/>
      <c r="BJ102" s="69"/>
      <c r="BK102" s="64"/>
      <c r="BL102" s="64"/>
      <c r="BM102" s="64"/>
      <c r="BN102" s="114"/>
      <c r="BO102" s="34" t="e">
        <f>Y102/K102*100</f>
        <v>#DIV/0!</v>
      </c>
    </row>
    <row r="103" spans="1:67" ht="15.75" x14ac:dyDescent="0.25">
      <c r="A103" s="68">
        <v>34</v>
      </c>
      <c r="B103" s="68"/>
      <c r="C103" s="14"/>
      <c r="D103" s="14"/>
      <c r="E103" s="14"/>
      <c r="F103" s="192" t="s">
        <v>53</v>
      </c>
      <c r="G103" s="14"/>
      <c r="H103" s="249"/>
      <c r="I103" s="4" t="s">
        <v>37</v>
      </c>
      <c r="J103" s="28">
        <f>L103+M103+N103+O103+P103+Q103+R103+S103</f>
        <v>0</v>
      </c>
      <c r="K103" s="41">
        <f>J103*36</f>
        <v>0</v>
      </c>
      <c r="L103" s="29"/>
      <c r="M103" s="29"/>
      <c r="N103" s="29"/>
      <c r="O103" s="29"/>
      <c r="P103" s="68"/>
      <c r="Q103" s="68"/>
      <c r="R103" s="68"/>
      <c r="S103" s="144"/>
      <c r="T103" s="67"/>
      <c r="U103" s="66"/>
      <c r="V103" s="66"/>
      <c r="W103" s="65"/>
      <c r="X103" s="155">
        <f>Y103+Y103*0.1</f>
        <v>0</v>
      </c>
      <c r="Y103" s="31">
        <f>SUM(Z103:AB103)</f>
        <v>0</v>
      </c>
      <c r="Z103" s="31">
        <f t="shared" si="18"/>
        <v>0</v>
      </c>
      <c r="AA103" s="31">
        <f t="shared" si="18"/>
        <v>0</v>
      </c>
      <c r="AB103" s="31">
        <f t="shared" si="18"/>
        <v>0</v>
      </c>
      <c r="AC103" s="42">
        <f>K103-X103</f>
        <v>0</v>
      </c>
      <c r="AD103" s="63"/>
      <c r="AE103" s="63"/>
      <c r="AF103" s="63"/>
      <c r="AG103" s="64"/>
      <c r="AH103" s="64"/>
      <c r="AI103" s="64"/>
      <c r="AJ103" s="63"/>
      <c r="AK103" s="63"/>
      <c r="AL103" s="63"/>
      <c r="AM103" s="64"/>
      <c r="AN103" s="64"/>
      <c r="AO103" s="64"/>
      <c r="AP103" s="63"/>
      <c r="AQ103" s="63"/>
      <c r="AR103" s="63"/>
      <c r="AS103" s="64"/>
      <c r="AT103" s="64"/>
      <c r="AU103" s="64"/>
      <c r="AV103" s="63"/>
      <c r="AW103" s="63"/>
      <c r="AX103" s="63"/>
      <c r="AY103" s="64"/>
      <c r="AZ103" s="64"/>
      <c r="BA103" s="64"/>
      <c r="BB103" s="69"/>
      <c r="BC103" s="69"/>
      <c r="BD103" s="69"/>
      <c r="BE103" s="64"/>
      <c r="BF103" s="64"/>
      <c r="BG103" s="64"/>
      <c r="BH103" s="69"/>
      <c r="BI103" s="69"/>
      <c r="BJ103" s="69"/>
      <c r="BK103" s="64"/>
      <c r="BL103" s="64"/>
      <c r="BM103" s="64"/>
      <c r="BN103" s="114"/>
      <c r="BO103" s="34" t="e">
        <f>Y103/K103*100</f>
        <v>#DIV/0!</v>
      </c>
    </row>
    <row r="104" spans="1:67" ht="15.75" x14ac:dyDescent="0.25">
      <c r="A104" s="68">
        <v>35</v>
      </c>
      <c r="B104" s="68"/>
      <c r="C104" s="14"/>
      <c r="D104" s="14"/>
      <c r="E104" s="14"/>
      <c r="F104" s="192" t="s">
        <v>53</v>
      </c>
      <c r="G104" s="14"/>
      <c r="H104" s="249"/>
      <c r="I104" s="4" t="s">
        <v>37</v>
      </c>
      <c r="J104" s="28">
        <f>L104+M104+N104+O104+P104+Q104+R104+S104</f>
        <v>0</v>
      </c>
      <c r="K104" s="41">
        <f>J104*36</f>
        <v>0</v>
      </c>
      <c r="L104" s="29"/>
      <c r="M104" s="29"/>
      <c r="N104" s="29"/>
      <c r="O104" s="29"/>
      <c r="P104" s="68"/>
      <c r="Q104" s="68"/>
      <c r="R104" s="68"/>
      <c r="S104" s="144"/>
      <c r="T104" s="67"/>
      <c r="U104" s="66"/>
      <c r="V104" s="66"/>
      <c r="W104" s="65"/>
      <c r="X104" s="155">
        <f>Y104+Y104*0.1</f>
        <v>0</v>
      </c>
      <c r="Y104" s="31">
        <f>SUM(Z104:AB104)</f>
        <v>0</v>
      </c>
      <c r="Z104" s="31">
        <f t="shared" si="18"/>
        <v>0</v>
      </c>
      <c r="AA104" s="31">
        <f t="shared" si="18"/>
        <v>0</v>
      </c>
      <c r="AB104" s="31">
        <f t="shared" si="18"/>
        <v>0</v>
      </c>
      <c r="AC104" s="42">
        <f>K104-X104</f>
        <v>0</v>
      </c>
      <c r="AD104" s="63"/>
      <c r="AE104" s="63"/>
      <c r="AF104" s="63"/>
      <c r="AG104" s="64"/>
      <c r="AH104" s="64"/>
      <c r="AI104" s="64"/>
      <c r="AJ104" s="63"/>
      <c r="AK104" s="63"/>
      <c r="AL104" s="63"/>
      <c r="AM104" s="64"/>
      <c r="AN104" s="64"/>
      <c r="AO104" s="64"/>
      <c r="AP104" s="63"/>
      <c r="AQ104" s="63"/>
      <c r="AR104" s="63"/>
      <c r="AS104" s="64"/>
      <c r="AT104" s="64"/>
      <c r="AU104" s="64"/>
      <c r="AV104" s="63"/>
      <c r="AW104" s="63"/>
      <c r="AX104" s="63"/>
      <c r="AY104" s="64"/>
      <c r="AZ104" s="64"/>
      <c r="BA104" s="64"/>
      <c r="BB104" s="69"/>
      <c r="BC104" s="69"/>
      <c r="BD104" s="69"/>
      <c r="BE104" s="64"/>
      <c r="BF104" s="64"/>
      <c r="BG104" s="64"/>
      <c r="BH104" s="69"/>
      <c r="BI104" s="69"/>
      <c r="BJ104" s="69"/>
      <c r="BK104" s="64"/>
      <c r="BL104" s="64"/>
      <c r="BM104" s="64"/>
      <c r="BN104" s="114"/>
      <c r="BO104" s="34" t="e">
        <f>Y104/K104*100</f>
        <v>#DIV/0!</v>
      </c>
    </row>
    <row r="105" spans="1:67" ht="15.75" x14ac:dyDescent="0.25">
      <c r="A105" s="75"/>
      <c r="B105" s="75"/>
      <c r="C105" s="74"/>
      <c r="D105" s="74"/>
      <c r="E105" s="74"/>
      <c r="F105" s="74" t="s">
        <v>131</v>
      </c>
      <c r="G105" s="74"/>
      <c r="H105" s="74"/>
      <c r="I105" s="72" t="s">
        <v>59</v>
      </c>
      <c r="J105" s="73">
        <f>SUM(J106:J110)</f>
        <v>0</v>
      </c>
      <c r="K105" s="115"/>
      <c r="L105" s="74"/>
      <c r="M105" s="74"/>
      <c r="N105" s="74"/>
      <c r="O105" s="74"/>
      <c r="P105" s="75"/>
      <c r="Q105" s="75"/>
      <c r="R105" s="75"/>
      <c r="S105" s="145"/>
      <c r="T105" s="76"/>
      <c r="U105" s="77"/>
      <c r="V105" s="77"/>
      <c r="W105" s="78"/>
      <c r="X105" s="156"/>
      <c r="Y105" s="79"/>
      <c r="Z105" s="79"/>
      <c r="AA105" s="79"/>
      <c r="AB105" s="79"/>
      <c r="AC105" s="116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75"/>
      <c r="BO105" s="81"/>
    </row>
    <row r="106" spans="1:67" ht="15.75" x14ac:dyDescent="0.25">
      <c r="A106" s="68">
        <v>36</v>
      </c>
      <c r="B106" s="68"/>
      <c r="C106" s="14"/>
      <c r="D106" s="14"/>
      <c r="E106" s="14"/>
      <c r="F106" s="192" t="s">
        <v>53</v>
      </c>
      <c r="G106" s="14"/>
      <c r="H106" s="249"/>
      <c r="I106" s="4" t="s">
        <v>37</v>
      </c>
      <c r="J106" s="28">
        <f>L106+M106+N106+O106+P106+Q106+R106+S106</f>
        <v>0</v>
      </c>
      <c r="K106" s="41">
        <f>J106*36</f>
        <v>0</v>
      </c>
      <c r="L106" s="29"/>
      <c r="M106" s="29"/>
      <c r="N106" s="29"/>
      <c r="O106" s="29"/>
      <c r="P106" s="68"/>
      <c r="Q106" s="68"/>
      <c r="R106" s="68"/>
      <c r="S106" s="144"/>
      <c r="T106" s="67"/>
      <c r="U106" s="66"/>
      <c r="V106" s="66"/>
      <c r="W106" s="65"/>
      <c r="X106" s="155">
        <f>Y106+Y106*0.1</f>
        <v>0</v>
      </c>
      <c r="Y106" s="31">
        <f>SUM(Z106:AB106)</f>
        <v>0</v>
      </c>
      <c r="Z106" s="31">
        <f t="shared" ref="Z106:AB110" si="19">AD106+AG106+AJ106+AM106+AP106+AS106+AV106+AY106+BB106+BE106+BH106+BK106</f>
        <v>0</v>
      </c>
      <c r="AA106" s="31">
        <f t="shared" si="19"/>
        <v>0</v>
      </c>
      <c r="AB106" s="31">
        <f t="shared" si="19"/>
        <v>0</v>
      </c>
      <c r="AC106" s="42">
        <f>K106-X106</f>
        <v>0</v>
      </c>
      <c r="AD106" s="63"/>
      <c r="AE106" s="63"/>
      <c r="AF106" s="63"/>
      <c r="AG106" s="64"/>
      <c r="AH106" s="64"/>
      <c r="AI106" s="64"/>
      <c r="AJ106" s="63"/>
      <c r="AK106" s="63"/>
      <c r="AL106" s="63"/>
      <c r="AM106" s="64"/>
      <c r="AN106" s="64"/>
      <c r="AO106" s="64"/>
      <c r="AP106" s="63"/>
      <c r="AQ106" s="63"/>
      <c r="AR106" s="63"/>
      <c r="AS106" s="64"/>
      <c r="AT106" s="64"/>
      <c r="AU106" s="64"/>
      <c r="AV106" s="63"/>
      <c r="AW106" s="63"/>
      <c r="AX106" s="63"/>
      <c r="AY106" s="64"/>
      <c r="AZ106" s="64"/>
      <c r="BA106" s="64"/>
      <c r="BB106" s="69"/>
      <c r="BC106" s="69"/>
      <c r="BD106" s="69"/>
      <c r="BE106" s="64"/>
      <c r="BF106" s="64"/>
      <c r="BG106" s="64"/>
      <c r="BH106" s="69"/>
      <c r="BI106" s="69"/>
      <c r="BJ106" s="69"/>
      <c r="BK106" s="64"/>
      <c r="BL106" s="64"/>
      <c r="BM106" s="64"/>
      <c r="BN106" s="114"/>
      <c r="BO106" s="34" t="e">
        <f>Y106/K106*100</f>
        <v>#DIV/0!</v>
      </c>
    </row>
    <row r="107" spans="1:67" ht="15.75" x14ac:dyDescent="0.25">
      <c r="A107" s="68">
        <v>37</v>
      </c>
      <c r="B107" s="68"/>
      <c r="C107" s="14"/>
      <c r="D107" s="14"/>
      <c r="E107" s="14"/>
      <c r="F107" s="192" t="s">
        <v>53</v>
      </c>
      <c r="G107" s="14"/>
      <c r="H107" s="249"/>
      <c r="I107" s="4" t="s">
        <v>37</v>
      </c>
      <c r="J107" s="28">
        <f>L107+M107+N107+O107+P107+Q107+R107+S107</f>
        <v>0</v>
      </c>
      <c r="K107" s="41">
        <f>J107*36</f>
        <v>0</v>
      </c>
      <c r="L107" s="68"/>
      <c r="M107" s="68"/>
      <c r="N107" s="68"/>
      <c r="O107" s="68"/>
      <c r="P107" s="68"/>
      <c r="Q107" s="68"/>
      <c r="R107" s="68"/>
      <c r="S107" s="144"/>
      <c r="T107" s="67"/>
      <c r="U107" s="66"/>
      <c r="V107" s="66"/>
      <c r="W107" s="65"/>
      <c r="X107" s="155">
        <f>Y107+Y107*0.1</f>
        <v>0</v>
      </c>
      <c r="Y107" s="31">
        <f>SUM(Z107:AB107)</f>
        <v>0</v>
      </c>
      <c r="Z107" s="31">
        <f t="shared" si="19"/>
        <v>0</v>
      </c>
      <c r="AA107" s="31">
        <f t="shared" si="19"/>
        <v>0</v>
      </c>
      <c r="AB107" s="31">
        <f t="shared" si="19"/>
        <v>0</v>
      </c>
      <c r="AC107" s="42">
        <f>K107-X107</f>
        <v>0</v>
      </c>
      <c r="AD107" s="63"/>
      <c r="AE107" s="63"/>
      <c r="AF107" s="63"/>
      <c r="AG107" s="64"/>
      <c r="AH107" s="64"/>
      <c r="AI107" s="64"/>
      <c r="AJ107" s="63"/>
      <c r="AK107" s="63"/>
      <c r="AL107" s="63"/>
      <c r="AM107" s="64"/>
      <c r="AN107" s="64"/>
      <c r="AO107" s="64"/>
      <c r="AP107" s="63"/>
      <c r="AQ107" s="63"/>
      <c r="AR107" s="63"/>
      <c r="AS107" s="64"/>
      <c r="AT107" s="64"/>
      <c r="AU107" s="64"/>
      <c r="AV107" s="63"/>
      <c r="AW107" s="63"/>
      <c r="AX107" s="63"/>
      <c r="AY107" s="64"/>
      <c r="AZ107" s="64"/>
      <c r="BA107" s="64"/>
      <c r="BB107" s="69"/>
      <c r="BC107" s="69"/>
      <c r="BD107" s="69"/>
      <c r="BE107" s="64"/>
      <c r="BF107" s="64"/>
      <c r="BG107" s="64"/>
      <c r="BH107" s="69"/>
      <c r="BI107" s="69"/>
      <c r="BJ107" s="69"/>
      <c r="BK107" s="64"/>
      <c r="BL107" s="64"/>
      <c r="BM107" s="64"/>
      <c r="BN107" s="114"/>
      <c r="BO107" s="34" t="e">
        <f>Y107/K107*100</f>
        <v>#DIV/0!</v>
      </c>
    </row>
    <row r="108" spans="1:67" ht="15.75" x14ac:dyDescent="0.25">
      <c r="A108" s="68">
        <v>38</v>
      </c>
      <c r="B108" s="68"/>
      <c r="C108" s="14"/>
      <c r="D108" s="14"/>
      <c r="E108" s="14"/>
      <c r="F108" s="192" t="s">
        <v>53</v>
      </c>
      <c r="G108" s="14"/>
      <c r="H108" s="249"/>
      <c r="I108" s="4" t="s">
        <v>37</v>
      </c>
      <c r="J108" s="28">
        <f>L108+M108+N108+O108+P108+Q108+R108+S108</f>
        <v>0</v>
      </c>
      <c r="K108" s="41">
        <f>J108*36</f>
        <v>0</v>
      </c>
      <c r="L108" s="29"/>
      <c r="M108" s="29"/>
      <c r="N108" s="29"/>
      <c r="O108" s="29"/>
      <c r="P108" s="68"/>
      <c r="Q108" s="68"/>
      <c r="R108" s="68"/>
      <c r="S108" s="144"/>
      <c r="T108" s="67"/>
      <c r="U108" s="66"/>
      <c r="V108" s="66"/>
      <c r="W108" s="65"/>
      <c r="X108" s="155">
        <f>Y108+Y108*0.1</f>
        <v>0</v>
      </c>
      <c r="Y108" s="31">
        <f>SUM(Z108:AB108)</f>
        <v>0</v>
      </c>
      <c r="Z108" s="31">
        <f t="shared" si="19"/>
        <v>0</v>
      </c>
      <c r="AA108" s="31">
        <f t="shared" si="19"/>
        <v>0</v>
      </c>
      <c r="AB108" s="31">
        <f t="shared" si="19"/>
        <v>0</v>
      </c>
      <c r="AC108" s="42">
        <f>K108-X108</f>
        <v>0</v>
      </c>
      <c r="AD108" s="63"/>
      <c r="AE108" s="63"/>
      <c r="AF108" s="63"/>
      <c r="AG108" s="64"/>
      <c r="AH108" s="64"/>
      <c r="AI108" s="64"/>
      <c r="AJ108" s="63"/>
      <c r="AK108" s="63"/>
      <c r="AL108" s="63"/>
      <c r="AM108" s="64"/>
      <c r="AN108" s="64"/>
      <c r="AO108" s="64"/>
      <c r="AP108" s="63"/>
      <c r="AQ108" s="63"/>
      <c r="AR108" s="63"/>
      <c r="AS108" s="64"/>
      <c r="AT108" s="64"/>
      <c r="AU108" s="64"/>
      <c r="AV108" s="63"/>
      <c r="AW108" s="63"/>
      <c r="AX108" s="63"/>
      <c r="AY108" s="64"/>
      <c r="AZ108" s="64"/>
      <c r="BA108" s="64"/>
      <c r="BB108" s="69"/>
      <c r="BC108" s="69"/>
      <c r="BD108" s="69"/>
      <c r="BE108" s="64"/>
      <c r="BF108" s="64"/>
      <c r="BG108" s="64"/>
      <c r="BH108" s="69"/>
      <c r="BI108" s="69"/>
      <c r="BJ108" s="69"/>
      <c r="BK108" s="64"/>
      <c r="BL108" s="64"/>
      <c r="BM108" s="64"/>
      <c r="BN108" s="114"/>
      <c r="BO108" s="34" t="e">
        <f>Y108/K108*100</f>
        <v>#DIV/0!</v>
      </c>
    </row>
    <row r="109" spans="1:67" ht="15.75" x14ac:dyDescent="0.25">
      <c r="A109" s="68">
        <v>39</v>
      </c>
      <c r="B109" s="68"/>
      <c r="C109" s="14"/>
      <c r="D109" s="14"/>
      <c r="E109" s="14"/>
      <c r="F109" s="192" t="s">
        <v>53</v>
      </c>
      <c r="G109" s="14"/>
      <c r="H109" s="249"/>
      <c r="I109" s="4" t="s">
        <v>37</v>
      </c>
      <c r="J109" s="28">
        <f>L109+M109+N109+O109+P109+Q109+R109+S109</f>
        <v>0</v>
      </c>
      <c r="K109" s="41">
        <f>J109*36</f>
        <v>0</v>
      </c>
      <c r="L109" s="29"/>
      <c r="M109" s="29"/>
      <c r="N109" s="29"/>
      <c r="O109" s="29"/>
      <c r="P109" s="68"/>
      <c r="Q109" s="68"/>
      <c r="R109" s="68"/>
      <c r="S109" s="144"/>
      <c r="T109" s="67"/>
      <c r="U109" s="66"/>
      <c r="V109" s="66"/>
      <c r="W109" s="65"/>
      <c r="X109" s="155">
        <f>Y109+Y109*0.1</f>
        <v>0</v>
      </c>
      <c r="Y109" s="31">
        <f>SUM(Z109:AB109)</f>
        <v>0</v>
      </c>
      <c r="Z109" s="31">
        <f t="shared" si="19"/>
        <v>0</v>
      </c>
      <c r="AA109" s="31">
        <f t="shared" si="19"/>
        <v>0</v>
      </c>
      <c r="AB109" s="31">
        <f t="shared" si="19"/>
        <v>0</v>
      </c>
      <c r="AC109" s="42">
        <f>K109-X109</f>
        <v>0</v>
      </c>
      <c r="AD109" s="63"/>
      <c r="AE109" s="63"/>
      <c r="AF109" s="63"/>
      <c r="AG109" s="64"/>
      <c r="AH109" s="64"/>
      <c r="AI109" s="64"/>
      <c r="AJ109" s="63"/>
      <c r="AK109" s="63"/>
      <c r="AL109" s="63"/>
      <c r="AM109" s="64"/>
      <c r="AN109" s="64"/>
      <c r="AO109" s="64"/>
      <c r="AP109" s="63"/>
      <c r="AQ109" s="63"/>
      <c r="AR109" s="63"/>
      <c r="AS109" s="64"/>
      <c r="AT109" s="64"/>
      <c r="AU109" s="64"/>
      <c r="AV109" s="63"/>
      <c r="AW109" s="63"/>
      <c r="AX109" s="63"/>
      <c r="AY109" s="64"/>
      <c r="AZ109" s="64"/>
      <c r="BA109" s="64"/>
      <c r="BB109" s="69"/>
      <c r="BC109" s="69"/>
      <c r="BD109" s="69"/>
      <c r="BE109" s="64"/>
      <c r="BF109" s="64"/>
      <c r="BG109" s="64"/>
      <c r="BH109" s="69"/>
      <c r="BI109" s="69"/>
      <c r="BJ109" s="69"/>
      <c r="BK109" s="64"/>
      <c r="BL109" s="64"/>
      <c r="BM109" s="64"/>
      <c r="BN109" s="114"/>
      <c r="BO109" s="34" t="e">
        <f>Y109/K109*100</f>
        <v>#DIV/0!</v>
      </c>
    </row>
    <row r="110" spans="1:67" ht="15.75" x14ac:dyDescent="0.25">
      <c r="A110" s="68">
        <v>40</v>
      </c>
      <c r="B110" s="68"/>
      <c r="C110" s="14"/>
      <c r="D110" s="14"/>
      <c r="E110" s="14"/>
      <c r="F110" s="192" t="s">
        <v>53</v>
      </c>
      <c r="G110" s="14"/>
      <c r="H110" s="249"/>
      <c r="I110" s="4" t="s">
        <v>37</v>
      </c>
      <c r="J110" s="28">
        <f>L110+M110+N110+O110+P110+Q110+R110+S110</f>
        <v>0</v>
      </c>
      <c r="K110" s="41">
        <f>J110*36</f>
        <v>0</v>
      </c>
      <c r="L110" s="29"/>
      <c r="M110" s="29"/>
      <c r="N110" s="29"/>
      <c r="O110" s="29"/>
      <c r="P110" s="68"/>
      <c r="Q110" s="68"/>
      <c r="R110" s="68"/>
      <c r="S110" s="144"/>
      <c r="T110" s="67"/>
      <c r="U110" s="66"/>
      <c r="V110" s="66"/>
      <c r="W110" s="65"/>
      <c r="X110" s="155">
        <f>Y110+Y110*0.1</f>
        <v>0</v>
      </c>
      <c r="Y110" s="31">
        <f>SUM(Z110:AB110)</f>
        <v>0</v>
      </c>
      <c r="Z110" s="31">
        <f t="shared" si="19"/>
        <v>0</v>
      </c>
      <c r="AA110" s="31">
        <f t="shared" si="19"/>
        <v>0</v>
      </c>
      <c r="AB110" s="31">
        <f t="shared" si="19"/>
        <v>0</v>
      </c>
      <c r="AC110" s="42">
        <f>K110-X110</f>
        <v>0</v>
      </c>
      <c r="AD110" s="63"/>
      <c r="AE110" s="63"/>
      <c r="AF110" s="63"/>
      <c r="AG110" s="64"/>
      <c r="AH110" s="64"/>
      <c r="AI110" s="64"/>
      <c r="AJ110" s="63"/>
      <c r="AK110" s="63"/>
      <c r="AL110" s="63"/>
      <c r="AM110" s="64"/>
      <c r="AN110" s="64"/>
      <c r="AO110" s="64"/>
      <c r="AP110" s="63"/>
      <c r="AQ110" s="63"/>
      <c r="AR110" s="63"/>
      <c r="AS110" s="64"/>
      <c r="AT110" s="64"/>
      <c r="AU110" s="64"/>
      <c r="AV110" s="63"/>
      <c r="AW110" s="63"/>
      <c r="AX110" s="63"/>
      <c r="AY110" s="64"/>
      <c r="AZ110" s="64"/>
      <c r="BA110" s="64"/>
      <c r="BB110" s="69"/>
      <c r="BC110" s="69"/>
      <c r="BD110" s="69"/>
      <c r="BE110" s="64"/>
      <c r="BF110" s="64"/>
      <c r="BG110" s="64"/>
      <c r="BH110" s="69"/>
      <c r="BI110" s="69"/>
      <c r="BJ110" s="69"/>
      <c r="BK110" s="64"/>
      <c r="BL110" s="64"/>
      <c r="BM110" s="64"/>
      <c r="BN110" s="114"/>
      <c r="BO110" s="34" t="e">
        <f>Y110/K110*100</f>
        <v>#DIV/0!</v>
      </c>
    </row>
    <row r="111" spans="1:67" ht="31.5" x14ac:dyDescent="0.25">
      <c r="A111" s="117"/>
      <c r="B111" s="117"/>
      <c r="C111" s="117"/>
      <c r="D111" s="117"/>
      <c r="E111" s="117"/>
      <c r="F111" s="224" t="s">
        <v>138</v>
      </c>
      <c r="G111" s="189" t="s">
        <v>106</v>
      </c>
      <c r="H111" s="189"/>
      <c r="I111" s="190" t="s">
        <v>107</v>
      </c>
      <c r="J111" s="15"/>
      <c r="K111" s="118"/>
      <c r="L111" s="119"/>
      <c r="M111" s="119"/>
      <c r="N111" s="119"/>
      <c r="O111" s="119"/>
      <c r="P111" s="120"/>
      <c r="Q111" s="120"/>
      <c r="R111" s="120"/>
      <c r="S111" s="146"/>
      <c r="T111" s="172"/>
      <c r="U111" s="121"/>
      <c r="V111" s="121"/>
      <c r="W111" s="173"/>
      <c r="X111" s="157"/>
      <c r="Y111" s="123"/>
      <c r="Z111" s="123"/>
      <c r="AA111" s="123"/>
      <c r="AB111" s="123"/>
      <c r="AC111" s="12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120"/>
      <c r="BO111" s="124"/>
    </row>
    <row r="112" spans="1:67" ht="15.75" x14ac:dyDescent="0.25">
      <c r="A112" s="117"/>
      <c r="B112" s="117"/>
      <c r="C112" s="117"/>
      <c r="D112" s="117"/>
      <c r="E112" s="117"/>
      <c r="F112" s="224" t="s">
        <v>139</v>
      </c>
      <c r="G112" s="117"/>
      <c r="H112" s="117"/>
      <c r="I112" s="117" t="s">
        <v>35</v>
      </c>
      <c r="J112" s="15">
        <f>SUM(J113:J125)</f>
        <v>0</v>
      </c>
      <c r="K112" s="118">
        <f>J112*36</f>
        <v>0</v>
      </c>
      <c r="L112" s="119"/>
      <c r="M112" s="119"/>
      <c r="N112" s="119"/>
      <c r="O112" s="119"/>
      <c r="P112" s="120"/>
      <c r="Q112" s="120"/>
      <c r="R112" s="120"/>
      <c r="S112" s="146"/>
      <c r="T112" s="172"/>
      <c r="U112" s="121"/>
      <c r="V112" s="121"/>
      <c r="W112" s="173"/>
      <c r="X112" s="157"/>
      <c r="Y112" s="123"/>
      <c r="Z112" s="123"/>
      <c r="AA112" s="123"/>
      <c r="AB112" s="123"/>
      <c r="AC112" s="122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0"/>
      <c r="BO112" s="124"/>
    </row>
    <row r="113" spans="1:67" ht="15.75" x14ac:dyDescent="0.25">
      <c r="A113" s="68">
        <v>41</v>
      </c>
      <c r="B113" s="68"/>
      <c r="C113" s="14"/>
      <c r="D113" s="14"/>
      <c r="E113" s="14"/>
      <c r="F113" s="192" t="s">
        <v>36</v>
      </c>
      <c r="G113" s="14"/>
      <c r="H113" s="249"/>
      <c r="I113" s="4" t="s">
        <v>37</v>
      </c>
      <c r="J113" s="28">
        <f t="shared" ref="J113:J125" si="20">L113+M113+N113+O113+P113+Q113+R113+S113</f>
        <v>0</v>
      </c>
      <c r="K113" s="41">
        <f t="shared" ref="K113:K125" si="21">J113*36</f>
        <v>0</v>
      </c>
      <c r="L113" s="87"/>
      <c r="M113" s="87"/>
      <c r="N113" s="87"/>
      <c r="O113" s="87"/>
      <c r="P113" s="87"/>
      <c r="Q113" s="87"/>
      <c r="R113" s="87"/>
      <c r="S113" s="147"/>
      <c r="T113" s="88"/>
      <c r="U113" s="89"/>
      <c r="V113" s="89"/>
      <c r="W113" s="90"/>
      <c r="X113" s="155">
        <f t="shared" ref="X113:X125" si="22">Y113+Y113*0.1</f>
        <v>0</v>
      </c>
      <c r="Y113" s="31">
        <f t="shared" ref="Y113:Y125" si="23">SUM(Z113:AB113)</f>
        <v>0</v>
      </c>
      <c r="Z113" s="31">
        <f t="shared" ref="Z113:AB125" si="24">AD113+AG113+AJ113+AM113+AP113+AS113+AV113+AY113+BB113+BE113+BH113+BK113</f>
        <v>0</v>
      </c>
      <c r="AA113" s="31">
        <f t="shared" si="24"/>
        <v>0</v>
      </c>
      <c r="AB113" s="31">
        <f t="shared" si="24"/>
        <v>0</v>
      </c>
      <c r="AC113" s="42">
        <f t="shared" ref="AC113:AC125" si="25">K113-X113</f>
        <v>0</v>
      </c>
      <c r="AD113" s="63"/>
      <c r="AE113" s="63"/>
      <c r="AF113" s="63"/>
      <c r="AG113" s="64"/>
      <c r="AH113" s="64"/>
      <c r="AI113" s="64"/>
      <c r="AJ113" s="63"/>
      <c r="AK113" s="63"/>
      <c r="AL113" s="63"/>
      <c r="AM113" s="64"/>
      <c r="AN113" s="64"/>
      <c r="AO113" s="64"/>
      <c r="AP113" s="63"/>
      <c r="AQ113" s="63"/>
      <c r="AR113" s="63"/>
      <c r="AS113" s="64"/>
      <c r="AT113" s="64"/>
      <c r="AU113" s="64"/>
      <c r="AV113" s="63"/>
      <c r="AW113" s="63"/>
      <c r="AX113" s="63"/>
      <c r="AY113" s="64"/>
      <c r="AZ113" s="64"/>
      <c r="BA113" s="64"/>
      <c r="BB113" s="69"/>
      <c r="BC113" s="69"/>
      <c r="BD113" s="69"/>
      <c r="BE113" s="64"/>
      <c r="BF113" s="64"/>
      <c r="BG113" s="64"/>
      <c r="BH113" s="69"/>
      <c r="BI113" s="69"/>
      <c r="BJ113" s="69"/>
      <c r="BK113" s="64"/>
      <c r="BL113" s="64"/>
      <c r="BM113" s="64"/>
      <c r="BN113" s="114"/>
      <c r="BO113" s="34" t="e">
        <f t="shared" ref="BO113:BO125" si="26">Y113/K113*100</f>
        <v>#DIV/0!</v>
      </c>
    </row>
    <row r="114" spans="1:67" ht="15.75" x14ac:dyDescent="0.25">
      <c r="A114" s="68">
        <v>42</v>
      </c>
      <c r="B114" s="68"/>
      <c r="C114" s="14"/>
      <c r="D114" s="14"/>
      <c r="E114" s="14"/>
      <c r="F114" s="192" t="s">
        <v>36</v>
      </c>
      <c r="G114" s="14"/>
      <c r="H114" s="249"/>
      <c r="I114" s="4" t="s">
        <v>37</v>
      </c>
      <c r="J114" s="28">
        <f t="shared" si="20"/>
        <v>0</v>
      </c>
      <c r="K114" s="41">
        <f t="shared" si="21"/>
        <v>0</v>
      </c>
      <c r="L114" s="87"/>
      <c r="M114" s="87"/>
      <c r="N114" s="87"/>
      <c r="O114" s="87"/>
      <c r="P114" s="87"/>
      <c r="Q114" s="87"/>
      <c r="R114" s="87"/>
      <c r="S114" s="147"/>
      <c r="T114" s="88"/>
      <c r="U114" s="89"/>
      <c r="V114" s="89"/>
      <c r="W114" s="90"/>
      <c r="X114" s="155">
        <f t="shared" si="22"/>
        <v>0</v>
      </c>
      <c r="Y114" s="31">
        <f t="shared" si="23"/>
        <v>0</v>
      </c>
      <c r="Z114" s="31">
        <f t="shared" si="24"/>
        <v>0</v>
      </c>
      <c r="AA114" s="31">
        <f t="shared" si="24"/>
        <v>0</v>
      </c>
      <c r="AB114" s="31">
        <f t="shared" si="24"/>
        <v>0</v>
      </c>
      <c r="AC114" s="42">
        <f t="shared" si="25"/>
        <v>0</v>
      </c>
      <c r="AD114" s="63"/>
      <c r="AE114" s="63"/>
      <c r="AF114" s="63"/>
      <c r="AG114" s="64"/>
      <c r="AH114" s="64"/>
      <c r="AI114" s="64"/>
      <c r="AJ114" s="63"/>
      <c r="AK114" s="63"/>
      <c r="AL114" s="63"/>
      <c r="AM114" s="64"/>
      <c r="AN114" s="64"/>
      <c r="AO114" s="64"/>
      <c r="AP114" s="63"/>
      <c r="AQ114" s="63"/>
      <c r="AR114" s="63"/>
      <c r="AS114" s="64"/>
      <c r="AT114" s="64"/>
      <c r="AU114" s="64"/>
      <c r="AV114" s="63"/>
      <c r="AW114" s="63"/>
      <c r="AX114" s="63"/>
      <c r="AY114" s="64"/>
      <c r="AZ114" s="64"/>
      <c r="BA114" s="64"/>
      <c r="BB114" s="69"/>
      <c r="BC114" s="69"/>
      <c r="BD114" s="69"/>
      <c r="BE114" s="64"/>
      <c r="BF114" s="64"/>
      <c r="BG114" s="64"/>
      <c r="BH114" s="69"/>
      <c r="BI114" s="69"/>
      <c r="BJ114" s="69"/>
      <c r="BK114" s="64"/>
      <c r="BL114" s="64"/>
      <c r="BM114" s="64"/>
      <c r="BN114" s="114"/>
      <c r="BO114" s="34" t="e">
        <f t="shared" si="26"/>
        <v>#DIV/0!</v>
      </c>
    </row>
    <row r="115" spans="1:67" ht="15.75" x14ac:dyDescent="0.25">
      <c r="A115" s="68">
        <v>43</v>
      </c>
      <c r="B115" s="68"/>
      <c r="C115" s="14"/>
      <c r="D115" s="14"/>
      <c r="E115" s="14"/>
      <c r="F115" s="192" t="s">
        <v>36</v>
      </c>
      <c r="G115" s="14"/>
      <c r="H115" s="249"/>
      <c r="I115" s="4" t="s">
        <v>37</v>
      </c>
      <c r="J115" s="28">
        <f t="shared" si="20"/>
        <v>0</v>
      </c>
      <c r="K115" s="41">
        <f t="shared" si="21"/>
        <v>0</v>
      </c>
      <c r="L115" s="87"/>
      <c r="M115" s="87"/>
      <c r="N115" s="87"/>
      <c r="O115" s="87"/>
      <c r="P115" s="87"/>
      <c r="Q115" s="87"/>
      <c r="R115" s="87"/>
      <c r="S115" s="147"/>
      <c r="T115" s="88"/>
      <c r="U115" s="89"/>
      <c r="V115" s="89"/>
      <c r="W115" s="90"/>
      <c r="X115" s="155">
        <f t="shared" si="22"/>
        <v>0</v>
      </c>
      <c r="Y115" s="31">
        <f t="shared" si="23"/>
        <v>0</v>
      </c>
      <c r="Z115" s="31">
        <f t="shared" si="24"/>
        <v>0</v>
      </c>
      <c r="AA115" s="31">
        <f t="shared" si="24"/>
        <v>0</v>
      </c>
      <c r="AB115" s="31">
        <f t="shared" si="24"/>
        <v>0</v>
      </c>
      <c r="AC115" s="42">
        <f t="shared" si="25"/>
        <v>0</v>
      </c>
      <c r="AD115" s="63"/>
      <c r="AE115" s="63"/>
      <c r="AF115" s="63"/>
      <c r="AG115" s="64"/>
      <c r="AH115" s="64"/>
      <c r="AI115" s="64"/>
      <c r="AJ115" s="63"/>
      <c r="AK115" s="63"/>
      <c r="AL115" s="63"/>
      <c r="AM115" s="64"/>
      <c r="AN115" s="64"/>
      <c r="AO115" s="64"/>
      <c r="AP115" s="63"/>
      <c r="AQ115" s="63"/>
      <c r="AR115" s="63"/>
      <c r="AS115" s="64"/>
      <c r="AT115" s="64"/>
      <c r="AU115" s="64"/>
      <c r="AV115" s="63"/>
      <c r="AW115" s="63"/>
      <c r="AX115" s="63"/>
      <c r="AY115" s="64"/>
      <c r="AZ115" s="64"/>
      <c r="BA115" s="64"/>
      <c r="BB115" s="69"/>
      <c r="BC115" s="69"/>
      <c r="BD115" s="69"/>
      <c r="BE115" s="64"/>
      <c r="BF115" s="64"/>
      <c r="BG115" s="64"/>
      <c r="BH115" s="69"/>
      <c r="BI115" s="69"/>
      <c r="BJ115" s="69"/>
      <c r="BK115" s="64"/>
      <c r="BL115" s="64"/>
      <c r="BM115" s="64"/>
      <c r="BN115" s="114"/>
      <c r="BO115" s="34" t="e">
        <f t="shared" si="26"/>
        <v>#DIV/0!</v>
      </c>
    </row>
    <row r="116" spans="1:67" ht="15.75" x14ac:dyDescent="0.25">
      <c r="A116" s="68">
        <v>44</v>
      </c>
      <c r="B116" s="68"/>
      <c r="C116" s="14"/>
      <c r="D116" s="14"/>
      <c r="E116" s="14"/>
      <c r="F116" s="192" t="s">
        <v>36</v>
      </c>
      <c r="G116" s="14"/>
      <c r="H116" s="249"/>
      <c r="I116" s="4" t="s">
        <v>37</v>
      </c>
      <c r="J116" s="28">
        <f t="shared" si="20"/>
        <v>0</v>
      </c>
      <c r="K116" s="41">
        <f t="shared" si="21"/>
        <v>0</v>
      </c>
      <c r="L116" s="87"/>
      <c r="M116" s="87"/>
      <c r="N116" s="87"/>
      <c r="O116" s="87"/>
      <c r="P116" s="87"/>
      <c r="Q116" s="87"/>
      <c r="R116" s="87"/>
      <c r="S116" s="147"/>
      <c r="T116" s="88"/>
      <c r="U116" s="89"/>
      <c r="V116" s="89"/>
      <c r="W116" s="90"/>
      <c r="X116" s="155">
        <f t="shared" si="22"/>
        <v>0</v>
      </c>
      <c r="Y116" s="31">
        <f t="shared" si="23"/>
        <v>0</v>
      </c>
      <c r="Z116" s="31">
        <f t="shared" si="24"/>
        <v>0</v>
      </c>
      <c r="AA116" s="31">
        <f t="shared" si="24"/>
        <v>0</v>
      </c>
      <c r="AB116" s="31">
        <f t="shared" si="24"/>
        <v>0</v>
      </c>
      <c r="AC116" s="42">
        <f t="shared" si="25"/>
        <v>0</v>
      </c>
      <c r="AD116" s="63"/>
      <c r="AE116" s="63"/>
      <c r="AF116" s="63"/>
      <c r="AG116" s="64"/>
      <c r="AH116" s="64"/>
      <c r="AI116" s="64"/>
      <c r="AJ116" s="63"/>
      <c r="AK116" s="63"/>
      <c r="AL116" s="63"/>
      <c r="AM116" s="64"/>
      <c r="AN116" s="64"/>
      <c r="AO116" s="64"/>
      <c r="AP116" s="63"/>
      <c r="AQ116" s="63"/>
      <c r="AR116" s="63"/>
      <c r="AS116" s="64"/>
      <c r="AT116" s="64"/>
      <c r="AU116" s="64"/>
      <c r="AV116" s="63"/>
      <c r="AW116" s="63"/>
      <c r="AX116" s="63"/>
      <c r="AY116" s="64"/>
      <c r="AZ116" s="64"/>
      <c r="BA116" s="64"/>
      <c r="BB116" s="69"/>
      <c r="BC116" s="69"/>
      <c r="BD116" s="69"/>
      <c r="BE116" s="64"/>
      <c r="BF116" s="64"/>
      <c r="BG116" s="64"/>
      <c r="BH116" s="69"/>
      <c r="BI116" s="69"/>
      <c r="BJ116" s="69"/>
      <c r="BK116" s="64"/>
      <c r="BL116" s="64"/>
      <c r="BM116" s="64"/>
      <c r="BN116" s="114"/>
      <c r="BO116" s="34" t="e">
        <f t="shared" si="26"/>
        <v>#DIV/0!</v>
      </c>
    </row>
    <row r="117" spans="1:67" ht="15.75" x14ac:dyDescent="0.25">
      <c r="A117" s="68">
        <v>45</v>
      </c>
      <c r="B117" s="68"/>
      <c r="C117" s="14"/>
      <c r="D117" s="14"/>
      <c r="E117" s="14"/>
      <c r="F117" s="192" t="s">
        <v>36</v>
      </c>
      <c r="G117" s="14"/>
      <c r="H117" s="249"/>
      <c r="I117" s="4" t="s">
        <v>37</v>
      </c>
      <c r="J117" s="28">
        <f t="shared" si="20"/>
        <v>0</v>
      </c>
      <c r="K117" s="41">
        <f t="shared" si="21"/>
        <v>0</v>
      </c>
      <c r="L117" s="87"/>
      <c r="M117" s="87"/>
      <c r="N117" s="87"/>
      <c r="O117" s="87"/>
      <c r="P117" s="87"/>
      <c r="Q117" s="87"/>
      <c r="R117" s="87"/>
      <c r="S117" s="147"/>
      <c r="T117" s="88"/>
      <c r="U117" s="89"/>
      <c r="V117" s="89"/>
      <c r="W117" s="90"/>
      <c r="X117" s="155">
        <f t="shared" si="22"/>
        <v>0</v>
      </c>
      <c r="Y117" s="31">
        <f t="shared" si="23"/>
        <v>0</v>
      </c>
      <c r="Z117" s="31">
        <f t="shared" si="24"/>
        <v>0</v>
      </c>
      <c r="AA117" s="31">
        <f t="shared" si="24"/>
        <v>0</v>
      </c>
      <c r="AB117" s="31">
        <f t="shared" si="24"/>
        <v>0</v>
      </c>
      <c r="AC117" s="42">
        <f t="shared" si="25"/>
        <v>0</v>
      </c>
      <c r="AD117" s="63"/>
      <c r="AE117" s="63"/>
      <c r="AF117" s="63"/>
      <c r="AG117" s="64"/>
      <c r="AH117" s="64"/>
      <c r="AI117" s="64"/>
      <c r="AJ117" s="63"/>
      <c r="AK117" s="63"/>
      <c r="AL117" s="63"/>
      <c r="AM117" s="64"/>
      <c r="AN117" s="64"/>
      <c r="AO117" s="64"/>
      <c r="AP117" s="63"/>
      <c r="AQ117" s="63"/>
      <c r="AR117" s="63"/>
      <c r="AS117" s="64"/>
      <c r="AT117" s="64"/>
      <c r="AU117" s="64"/>
      <c r="AV117" s="63"/>
      <c r="AW117" s="63"/>
      <c r="AX117" s="63"/>
      <c r="AY117" s="64"/>
      <c r="AZ117" s="64"/>
      <c r="BA117" s="64"/>
      <c r="BB117" s="69"/>
      <c r="BC117" s="69"/>
      <c r="BD117" s="69"/>
      <c r="BE117" s="64"/>
      <c r="BF117" s="64"/>
      <c r="BG117" s="64"/>
      <c r="BH117" s="69"/>
      <c r="BI117" s="69"/>
      <c r="BJ117" s="69"/>
      <c r="BK117" s="64"/>
      <c r="BL117" s="64"/>
      <c r="BM117" s="64"/>
      <c r="BN117" s="114"/>
      <c r="BO117" s="34" t="e">
        <f t="shared" si="26"/>
        <v>#DIV/0!</v>
      </c>
    </row>
    <row r="118" spans="1:67" ht="15.75" x14ac:dyDescent="0.25">
      <c r="A118" s="68">
        <v>46</v>
      </c>
      <c r="B118" s="68"/>
      <c r="C118" s="14"/>
      <c r="D118" s="14"/>
      <c r="E118" s="14"/>
      <c r="F118" s="192" t="s">
        <v>36</v>
      </c>
      <c r="G118" s="14"/>
      <c r="H118" s="249"/>
      <c r="I118" s="4" t="s">
        <v>37</v>
      </c>
      <c r="J118" s="28">
        <f t="shared" si="20"/>
        <v>0</v>
      </c>
      <c r="K118" s="41">
        <f t="shared" si="21"/>
        <v>0</v>
      </c>
      <c r="L118" s="87"/>
      <c r="M118" s="87"/>
      <c r="N118" s="87"/>
      <c r="O118" s="87"/>
      <c r="P118" s="87"/>
      <c r="Q118" s="87"/>
      <c r="R118" s="87"/>
      <c r="S118" s="147"/>
      <c r="T118" s="88"/>
      <c r="U118" s="89"/>
      <c r="V118" s="89"/>
      <c r="W118" s="90"/>
      <c r="X118" s="155">
        <f t="shared" si="22"/>
        <v>0</v>
      </c>
      <c r="Y118" s="31">
        <f t="shared" si="23"/>
        <v>0</v>
      </c>
      <c r="Z118" s="31">
        <f t="shared" si="24"/>
        <v>0</v>
      </c>
      <c r="AA118" s="31">
        <f t="shared" si="24"/>
        <v>0</v>
      </c>
      <c r="AB118" s="31">
        <f t="shared" si="24"/>
        <v>0</v>
      </c>
      <c r="AC118" s="42">
        <f t="shared" si="25"/>
        <v>0</v>
      </c>
      <c r="AD118" s="63"/>
      <c r="AE118" s="63"/>
      <c r="AF118" s="63"/>
      <c r="AG118" s="64"/>
      <c r="AH118" s="64"/>
      <c r="AI118" s="64"/>
      <c r="AJ118" s="63"/>
      <c r="AK118" s="63"/>
      <c r="AL118" s="63"/>
      <c r="AM118" s="64"/>
      <c r="AN118" s="64"/>
      <c r="AO118" s="64"/>
      <c r="AP118" s="63"/>
      <c r="AQ118" s="63"/>
      <c r="AR118" s="63"/>
      <c r="AS118" s="64"/>
      <c r="AT118" s="64"/>
      <c r="AU118" s="64"/>
      <c r="AV118" s="63"/>
      <c r="AW118" s="63"/>
      <c r="AX118" s="63"/>
      <c r="AY118" s="64"/>
      <c r="AZ118" s="64"/>
      <c r="BA118" s="64"/>
      <c r="BB118" s="69"/>
      <c r="BC118" s="69"/>
      <c r="BD118" s="69"/>
      <c r="BE118" s="64"/>
      <c r="BF118" s="64"/>
      <c r="BG118" s="64"/>
      <c r="BH118" s="69"/>
      <c r="BI118" s="69"/>
      <c r="BJ118" s="69"/>
      <c r="BK118" s="64"/>
      <c r="BL118" s="64"/>
      <c r="BM118" s="64"/>
      <c r="BN118" s="114"/>
      <c r="BO118" s="34" t="e">
        <f t="shared" si="26"/>
        <v>#DIV/0!</v>
      </c>
    </row>
    <row r="119" spans="1:67" ht="15.75" x14ac:dyDescent="0.25">
      <c r="A119" s="68">
        <v>47</v>
      </c>
      <c r="B119" s="68"/>
      <c r="C119" s="14"/>
      <c r="D119" s="14"/>
      <c r="E119" s="14"/>
      <c r="F119" s="192" t="s">
        <v>36</v>
      </c>
      <c r="G119" s="14"/>
      <c r="H119" s="249"/>
      <c r="I119" s="4" t="s">
        <v>37</v>
      </c>
      <c r="J119" s="28">
        <f t="shared" si="20"/>
        <v>0</v>
      </c>
      <c r="K119" s="41">
        <f t="shared" si="21"/>
        <v>0</v>
      </c>
      <c r="L119" s="87"/>
      <c r="M119" s="87"/>
      <c r="N119" s="87"/>
      <c r="O119" s="87"/>
      <c r="P119" s="87"/>
      <c r="Q119" s="87"/>
      <c r="R119" s="87"/>
      <c r="S119" s="147"/>
      <c r="T119" s="88"/>
      <c r="U119" s="89"/>
      <c r="V119" s="89"/>
      <c r="W119" s="90"/>
      <c r="X119" s="155">
        <f t="shared" si="22"/>
        <v>0</v>
      </c>
      <c r="Y119" s="31">
        <f t="shared" si="23"/>
        <v>0</v>
      </c>
      <c r="Z119" s="31">
        <f t="shared" si="24"/>
        <v>0</v>
      </c>
      <c r="AA119" s="31">
        <f t="shared" si="24"/>
        <v>0</v>
      </c>
      <c r="AB119" s="31">
        <f t="shared" si="24"/>
        <v>0</v>
      </c>
      <c r="AC119" s="42">
        <f t="shared" si="25"/>
        <v>0</v>
      </c>
      <c r="AD119" s="63"/>
      <c r="AE119" s="63"/>
      <c r="AF119" s="63"/>
      <c r="AG119" s="64"/>
      <c r="AH119" s="64"/>
      <c r="AI119" s="64"/>
      <c r="AJ119" s="63"/>
      <c r="AK119" s="63"/>
      <c r="AL119" s="63"/>
      <c r="AM119" s="64"/>
      <c r="AN119" s="64"/>
      <c r="AO119" s="64"/>
      <c r="AP119" s="63"/>
      <c r="AQ119" s="63"/>
      <c r="AR119" s="63"/>
      <c r="AS119" s="64"/>
      <c r="AT119" s="64"/>
      <c r="AU119" s="64"/>
      <c r="AV119" s="63"/>
      <c r="AW119" s="63"/>
      <c r="AX119" s="63"/>
      <c r="AY119" s="64"/>
      <c r="AZ119" s="64"/>
      <c r="BA119" s="64"/>
      <c r="BB119" s="69"/>
      <c r="BC119" s="69"/>
      <c r="BD119" s="69"/>
      <c r="BE119" s="64"/>
      <c r="BF119" s="64"/>
      <c r="BG119" s="64"/>
      <c r="BH119" s="69"/>
      <c r="BI119" s="69"/>
      <c r="BJ119" s="69"/>
      <c r="BK119" s="64"/>
      <c r="BL119" s="64"/>
      <c r="BM119" s="64"/>
      <c r="BN119" s="114"/>
      <c r="BO119" s="34" t="e">
        <f t="shared" si="26"/>
        <v>#DIV/0!</v>
      </c>
    </row>
    <row r="120" spans="1:67" ht="15.75" x14ac:dyDescent="0.25">
      <c r="A120" s="68">
        <v>48</v>
      </c>
      <c r="B120" s="68"/>
      <c r="C120" s="14"/>
      <c r="D120" s="14"/>
      <c r="E120" s="14"/>
      <c r="F120" s="192" t="s">
        <v>36</v>
      </c>
      <c r="G120" s="14"/>
      <c r="H120" s="249"/>
      <c r="I120" s="4" t="s">
        <v>37</v>
      </c>
      <c r="J120" s="28">
        <f t="shared" si="20"/>
        <v>0</v>
      </c>
      <c r="K120" s="41">
        <f t="shared" si="21"/>
        <v>0</v>
      </c>
      <c r="L120" s="87"/>
      <c r="M120" s="87"/>
      <c r="N120" s="87"/>
      <c r="O120" s="87"/>
      <c r="P120" s="87"/>
      <c r="Q120" s="87"/>
      <c r="R120" s="87"/>
      <c r="S120" s="147"/>
      <c r="T120" s="88"/>
      <c r="U120" s="89"/>
      <c r="V120" s="89"/>
      <c r="W120" s="90"/>
      <c r="X120" s="155">
        <f t="shared" si="22"/>
        <v>0</v>
      </c>
      <c r="Y120" s="31">
        <f t="shared" si="23"/>
        <v>0</v>
      </c>
      <c r="Z120" s="31">
        <f t="shared" si="24"/>
        <v>0</v>
      </c>
      <c r="AA120" s="31">
        <f t="shared" si="24"/>
        <v>0</v>
      </c>
      <c r="AB120" s="31">
        <f t="shared" si="24"/>
        <v>0</v>
      </c>
      <c r="AC120" s="42">
        <f t="shared" si="25"/>
        <v>0</v>
      </c>
      <c r="AD120" s="63"/>
      <c r="AE120" s="63"/>
      <c r="AF120" s="63"/>
      <c r="AG120" s="64"/>
      <c r="AH120" s="64"/>
      <c r="AI120" s="64"/>
      <c r="AJ120" s="63"/>
      <c r="AK120" s="63"/>
      <c r="AL120" s="63"/>
      <c r="AM120" s="64"/>
      <c r="AN120" s="64"/>
      <c r="AO120" s="64"/>
      <c r="AP120" s="63"/>
      <c r="AQ120" s="63"/>
      <c r="AR120" s="63"/>
      <c r="AS120" s="64"/>
      <c r="AT120" s="64"/>
      <c r="AU120" s="64"/>
      <c r="AV120" s="63"/>
      <c r="AW120" s="63"/>
      <c r="AX120" s="63"/>
      <c r="AY120" s="64"/>
      <c r="AZ120" s="64"/>
      <c r="BA120" s="64"/>
      <c r="BB120" s="69"/>
      <c r="BC120" s="69"/>
      <c r="BD120" s="69"/>
      <c r="BE120" s="64"/>
      <c r="BF120" s="64"/>
      <c r="BG120" s="64"/>
      <c r="BH120" s="69"/>
      <c r="BI120" s="69"/>
      <c r="BJ120" s="69"/>
      <c r="BK120" s="64"/>
      <c r="BL120" s="64"/>
      <c r="BM120" s="64"/>
      <c r="BN120" s="114"/>
      <c r="BO120" s="34" t="e">
        <f t="shared" si="26"/>
        <v>#DIV/0!</v>
      </c>
    </row>
    <row r="121" spans="1:67" ht="15.75" x14ac:dyDescent="0.25">
      <c r="A121" s="68">
        <v>49</v>
      </c>
      <c r="B121" s="68"/>
      <c r="C121" s="14"/>
      <c r="D121" s="14"/>
      <c r="E121" s="14"/>
      <c r="F121" s="192" t="s">
        <v>36</v>
      </c>
      <c r="G121" s="14"/>
      <c r="H121" s="249"/>
      <c r="I121" s="4" t="s">
        <v>37</v>
      </c>
      <c r="J121" s="28">
        <f t="shared" si="20"/>
        <v>0</v>
      </c>
      <c r="K121" s="41">
        <f t="shared" si="21"/>
        <v>0</v>
      </c>
      <c r="L121" s="87"/>
      <c r="M121" s="87"/>
      <c r="N121" s="87"/>
      <c r="O121" s="87"/>
      <c r="P121" s="87"/>
      <c r="Q121" s="87"/>
      <c r="R121" s="87"/>
      <c r="S121" s="147"/>
      <c r="T121" s="88"/>
      <c r="U121" s="89"/>
      <c r="V121" s="89"/>
      <c r="W121" s="90"/>
      <c r="X121" s="155">
        <f t="shared" si="22"/>
        <v>0</v>
      </c>
      <c r="Y121" s="31">
        <f t="shared" si="23"/>
        <v>0</v>
      </c>
      <c r="Z121" s="31">
        <f t="shared" si="24"/>
        <v>0</v>
      </c>
      <c r="AA121" s="31">
        <f t="shared" si="24"/>
        <v>0</v>
      </c>
      <c r="AB121" s="31">
        <f t="shared" si="24"/>
        <v>0</v>
      </c>
      <c r="AC121" s="42">
        <f t="shared" si="25"/>
        <v>0</v>
      </c>
      <c r="AD121" s="63"/>
      <c r="AE121" s="63"/>
      <c r="AF121" s="63"/>
      <c r="AG121" s="64"/>
      <c r="AH121" s="64"/>
      <c r="AI121" s="64"/>
      <c r="AJ121" s="63"/>
      <c r="AK121" s="63"/>
      <c r="AL121" s="63"/>
      <c r="AM121" s="64"/>
      <c r="AN121" s="64"/>
      <c r="AO121" s="64"/>
      <c r="AP121" s="63"/>
      <c r="AQ121" s="63"/>
      <c r="AR121" s="63"/>
      <c r="AS121" s="64"/>
      <c r="AT121" s="64"/>
      <c r="AU121" s="64"/>
      <c r="AV121" s="63"/>
      <c r="AW121" s="63"/>
      <c r="AX121" s="63"/>
      <c r="AY121" s="64"/>
      <c r="AZ121" s="64"/>
      <c r="BA121" s="64"/>
      <c r="BB121" s="69"/>
      <c r="BC121" s="69"/>
      <c r="BD121" s="69"/>
      <c r="BE121" s="64"/>
      <c r="BF121" s="64"/>
      <c r="BG121" s="64"/>
      <c r="BH121" s="69"/>
      <c r="BI121" s="69"/>
      <c r="BJ121" s="69"/>
      <c r="BK121" s="64"/>
      <c r="BL121" s="64"/>
      <c r="BM121" s="64"/>
      <c r="BN121" s="114"/>
      <c r="BO121" s="34" t="e">
        <f t="shared" si="26"/>
        <v>#DIV/0!</v>
      </c>
    </row>
    <row r="122" spans="1:67" ht="15.75" x14ac:dyDescent="0.25">
      <c r="A122" s="68">
        <v>50</v>
      </c>
      <c r="B122" s="68"/>
      <c r="C122" s="14"/>
      <c r="D122" s="14"/>
      <c r="E122" s="14"/>
      <c r="F122" s="192" t="s">
        <v>36</v>
      </c>
      <c r="G122" s="14"/>
      <c r="H122" s="249"/>
      <c r="I122" s="4" t="s">
        <v>37</v>
      </c>
      <c r="J122" s="28">
        <f t="shared" si="20"/>
        <v>0</v>
      </c>
      <c r="K122" s="41">
        <f t="shared" si="21"/>
        <v>0</v>
      </c>
      <c r="L122" s="87"/>
      <c r="M122" s="87"/>
      <c r="N122" s="87"/>
      <c r="O122" s="87"/>
      <c r="P122" s="87"/>
      <c r="Q122" s="87"/>
      <c r="R122" s="87"/>
      <c r="S122" s="147"/>
      <c r="T122" s="88"/>
      <c r="U122" s="89"/>
      <c r="V122" s="89"/>
      <c r="W122" s="90"/>
      <c r="X122" s="155">
        <f t="shared" si="22"/>
        <v>0</v>
      </c>
      <c r="Y122" s="31">
        <f t="shared" si="23"/>
        <v>0</v>
      </c>
      <c r="Z122" s="31">
        <f t="shared" si="24"/>
        <v>0</v>
      </c>
      <c r="AA122" s="31">
        <f t="shared" si="24"/>
        <v>0</v>
      </c>
      <c r="AB122" s="31">
        <f t="shared" si="24"/>
        <v>0</v>
      </c>
      <c r="AC122" s="42">
        <f t="shared" si="25"/>
        <v>0</v>
      </c>
      <c r="AD122" s="63"/>
      <c r="AE122" s="63"/>
      <c r="AF122" s="63"/>
      <c r="AG122" s="64"/>
      <c r="AH122" s="64"/>
      <c r="AI122" s="64"/>
      <c r="AJ122" s="63"/>
      <c r="AK122" s="63"/>
      <c r="AL122" s="63"/>
      <c r="AM122" s="64"/>
      <c r="AN122" s="64"/>
      <c r="AO122" s="64"/>
      <c r="AP122" s="63"/>
      <c r="AQ122" s="63"/>
      <c r="AR122" s="63"/>
      <c r="AS122" s="64"/>
      <c r="AT122" s="64"/>
      <c r="AU122" s="64"/>
      <c r="AV122" s="63"/>
      <c r="AW122" s="63"/>
      <c r="AX122" s="63"/>
      <c r="AY122" s="64"/>
      <c r="AZ122" s="64"/>
      <c r="BA122" s="64"/>
      <c r="BB122" s="69"/>
      <c r="BC122" s="69"/>
      <c r="BD122" s="69"/>
      <c r="BE122" s="64"/>
      <c r="BF122" s="64"/>
      <c r="BG122" s="64"/>
      <c r="BH122" s="69"/>
      <c r="BI122" s="69"/>
      <c r="BJ122" s="69"/>
      <c r="BK122" s="64"/>
      <c r="BL122" s="64"/>
      <c r="BM122" s="64"/>
      <c r="BN122" s="114"/>
      <c r="BO122" s="34" t="e">
        <f t="shared" si="26"/>
        <v>#DIV/0!</v>
      </c>
    </row>
    <row r="123" spans="1:67" ht="15.75" x14ac:dyDescent="0.25">
      <c r="A123" s="68">
        <v>51</v>
      </c>
      <c r="B123" s="68"/>
      <c r="C123" s="14"/>
      <c r="D123" s="14"/>
      <c r="E123" s="14"/>
      <c r="F123" s="192" t="s">
        <v>36</v>
      </c>
      <c r="G123" s="14"/>
      <c r="H123" s="249"/>
      <c r="I123" s="4" t="s">
        <v>37</v>
      </c>
      <c r="J123" s="28">
        <f t="shared" si="20"/>
        <v>0</v>
      </c>
      <c r="K123" s="41">
        <f t="shared" si="21"/>
        <v>0</v>
      </c>
      <c r="L123" s="87"/>
      <c r="M123" s="87"/>
      <c r="N123" s="87"/>
      <c r="O123" s="87"/>
      <c r="P123" s="87"/>
      <c r="Q123" s="87"/>
      <c r="R123" s="87"/>
      <c r="S123" s="147"/>
      <c r="T123" s="88"/>
      <c r="U123" s="89"/>
      <c r="V123" s="89"/>
      <c r="W123" s="90"/>
      <c r="X123" s="155">
        <f t="shared" si="22"/>
        <v>0</v>
      </c>
      <c r="Y123" s="31">
        <f t="shared" si="23"/>
        <v>0</v>
      </c>
      <c r="Z123" s="31">
        <f t="shared" si="24"/>
        <v>0</v>
      </c>
      <c r="AA123" s="31">
        <f t="shared" si="24"/>
        <v>0</v>
      </c>
      <c r="AB123" s="31">
        <f t="shared" si="24"/>
        <v>0</v>
      </c>
      <c r="AC123" s="42">
        <f t="shared" si="25"/>
        <v>0</v>
      </c>
      <c r="AD123" s="63"/>
      <c r="AE123" s="63"/>
      <c r="AF123" s="63"/>
      <c r="AG123" s="64"/>
      <c r="AH123" s="64"/>
      <c r="AI123" s="64"/>
      <c r="AJ123" s="63"/>
      <c r="AK123" s="63"/>
      <c r="AL123" s="63"/>
      <c r="AM123" s="64"/>
      <c r="AN123" s="64"/>
      <c r="AO123" s="64"/>
      <c r="AP123" s="63"/>
      <c r="AQ123" s="63"/>
      <c r="AR123" s="63"/>
      <c r="AS123" s="64"/>
      <c r="AT123" s="64"/>
      <c r="AU123" s="64"/>
      <c r="AV123" s="63"/>
      <c r="AW123" s="63"/>
      <c r="AX123" s="63"/>
      <c r="AY123" s="64"/>
      <c r="AZ123" s="64"/>
      <c r="BA123" s="64"/>
      <c r="BB123" s="69"/>
      <c r="BC123" s="69"/>
      <c r="BD123" s="69"/>
      <c r="BE123" s="64"/>
      <c r="BF123" s="64"/>
      <c r="BG123" s="64"/>
      <c r="BH123" s="69"/>
      <c r="BI123" s="69"/>
      <c r="BJ123" s="69"/>
      <c r="BK123" s="64"/>
      <c r="BL123" s="64"/>
      <c r="BM123" s="64"/>
      <c r="BN123" s="114"/>
      <c r="BO123" s="34" t="e">
        <f t="shared" si="26"/>
        <v>#DIV/0!</v>
      </c>
    </row>
    <row r="124" spans="1:67" ht="15.75" x14ac:dyDescent="0.25">
      <c r="A124" s="68">
        <v>52</v>
      </c>
      <c r="B124" s="68"/>
      <c r="C124" s="14"/>
      <c r="D124" s="14"/>
      <c r="E124" s="14"/>
      <c r="F124" s="192" t="s">
        <v>36</v>
      </c>
      <c r="G124" s="14"/>
      <c r="H124" s="249"/>
      <c r="I124" s="4" t="s">
        <v>37</v>
      </c>
      <c r="J124" s="28">
        <f t="shared" si="20"/>
        <v>0</v>
      </c>
      <c r="K124" s="41">
        <f t="shared" si="21"/>
        <v>0</v>
      </c>
      <c r="L124" s="107"/>
      <c r="M124" s="107"/>
      <c r="N124" s="107"/>
      <c r="O124" s="107"/>
      <c r="P124" s="87"/>
      <c r="Q124" s="87"/>
      <c r="R124" s="87"/>
      <c r="S124" s="147"/>
      <c r="T124" s="88"/>
      <c r="U124" s="89"/>
      <c r="V124" s="89"/>
      <c r="W124" s="90"/>
      <c r="X124" s="155">
        <f t="shared" si="22"/>
        <v>0</v>
      </c>
      <c r="Y124" s="31">
        <f t="shared" si="23"/>
        <v>0</v>
      </c>
      <c r="Z124" s="31">
        <f t="shared" si="24"/>
        <v>0</v>
      </c>
      <c r="AA124" s="31">
        <f t="shared" si="24"/>
        <v>0</v>
      </c>
      <c r="AB124" s="31">
        <f t="shared" si="24"/>
        <v>0</v>
      </c>
      <c r="AC124" s="42">
        <f t="shared" si="25"/>
        <v>0</v>
      </c>
      <c r="AD124" s="63"/>
      <c r="AE124" s="63"/>
      <c r="AF124" s="63"/>
      <c r="AG124" s="64"/>
      <c r="AH124" s="64"/>
      <c r="AI124" s="64"/>
      <c r="AJ124" s="63"/>
      <c r="AK124" s="63"/>
      <c r="AL124" s="63"/>
      <c r="AM124" s="64"/>
      <c r="AN124" s="64"/>
      <c r="AO124" s="64"/>
      <c r="AP124" s="63"/>
      <c r="AQ124" s="63"/>
      <c r="AR124" s="63"/>
      <c r="AS124" s="64"/>
      <c r="AT124" s="64"/>
      <c r="AU124" s="64"/>
      <c r="AV124" s="63"/>
      <c r="AW124" s="63"/>
      <c r="AX124" s="63"/>
      <c r="AY124" s="64"/>
      <c r="AZ124" s="64"/>
      <c r="BA124" s="64"/>
      <c r="BB124" s="69"/>
      <c r="BC124" s="69"/>
      <c r="BD124" s="69"/>
      <c r="BE124" s="64"/>
      <c r="BF124" s="64"/>
      <c r="BG124" s="64"/>
      <c r="BH124" s="69"/>
      <c r="BI124" s="69"/>
      <c r="BJ124" s="69"/>
      <c r="BK124" s="64"/>
      <c r="BL124" s="64"/>
      <c r="BM124" s="64"/>
      <c r="BN124" s="114"/>
      <c r="BO124" s="34" t="e">
        <f t="shared" si="26"/>
        <v>#DIV/0!</v>
      </c>
    </row>
    <row r="125" spans="1:67" ht="15.75" x14ac:dyDescent="0.25">
      <c r="A125" s="68">
        <v>53</v>
      </c>
      <c r="B125" s="68"/>
      <c r="C125" s="14"/>
      <c r="D125" s="14"/>
      <c r="E125" s="14"/>
      <c r="F125" s="192" t="s">
        <v>36</v>
      </c>
      <c r="G125" s="14"/>
      <c r="H125" s="249"/>
      <c r="I125" s="4" t="s">
        <v>37</v>
      </c>
      <c r="J125" s="28">
        <f t="shared" si="20"/>
        <v>0</v>
      </c>
      <c r="K125" s="41">
        <f t="shared" si="21"/>
        <v>0</v>
      </c>
      <c r="L125" s="107"/>
      <c r="M125" s="107"/>
      <c r="N125" s="107"/>
      <c r="O125" s="107"/>
      <c r="P125" s="87"/>
      <c r="Q125" s="87"/>
      <c r="R125" s="87"/>
      <c r="S125" s="147"/>
      <c r="T125" s="88"/>
      <c r="U125" s="89"/>
      <c r="V125" s="89"/>
      <c r="W125" s="90"/>
      <c r="X125" s="155">
        <f t="shared" si="22"/>
        <v>0</v>
      </c>
      <c r="Y125" s="31">
        <f t="shared" si="23"/>
        <v>0</v>
      </c>
      <c r="Z125" s="31">
        <f t="shared" si="24"/>
        <v>0</v>
      </c>
      <c r="AA125" s="31">
        <f t="shared" si="24"/>
        <v>0</v>
      </c>
      <c r="AB125" s="31">
        <f t="shared" si="24"/>
        <v>0</v>
      </c>
      <c r="AC125" s="42">
        <f t="shared" si="25"/>
        <v>0</v>
      </c>
      <c r="AD125" s="63"/>
      <c r="AE125" s="63"/>
      <c r="AF125" s="63"/>
      <c r="AG125" s="64"/>
      <c r="AH125" s="64"/>
      <c r="AI125" s="64"/>
      <c r="AJ125" s="63"/>
      <c r="AK125" s="63"/>
      <c r="AL125" s="63"/>
      <c r="AM125" s="64"/>
      <c r="AN125" s="64"/>
      <c r="AO125" s="64"/>
      <c r="AP125" s="63"/>
      <c r="AQ125" s="63"/>
      <c r="AR125" s="63"/>
      <c r="AS125" s="64"/>
      <c r="AT125" s="64"/>
      <c r="AU125" s="64"/>
      <c r="AV125" s="63"/>
      <c r="AW125" s="63"/>
      <c r="AX125" s="63"/>
      <c r="AY125" s="64"/>
      <c r="AZ125" s="64"/>
      <c r="BA125" s="64"/>
      <c r="BB125" s="69"/>
      <c r="BC125" s="69"/>
      <c r="BD125" s="69"/>
      <c r="BE125" s="64"/>
      <c r="BF125" s="64"/>
      <c r="BG125" s="64"/>
      <c r="BH125" s="69"/>
      <c r="BI125" s="69"/>
      <c r="BJ125" s="69"/>
      <c r="BK125" s="64"/>
      <c r="BL125" s="64"/>
      <c r="BM125" s="64"/>
      <c r="BN125" s="114"/>
      <c r="BO125" s="34" t="e">
        <f t="shared" si="26"/>
        <v>#DIV/0!</v>
      </c>
    </row>
    <row r="126" spans="1:67" ht="15.75" x14ac:dyDescent="0.25">
      <c r="A126" s="117"/>
      <c r="B126" s="117"/>
      <c r="C126" s="117"/>
      <c r="D126" s="117"/>
      <c r="E126" s="117"/>
      <c r="F126" s="224" t="s">
        <v>140</v>
      </c>
      <c r="G126" s="117"/>
      <c r="H126" s="117"/>
      <c r="I126" s="117" t="s">
        <v>38</v>
      </c>
      <c r="J126" s="85">
        <f>SUM(J127:J139)</f>
        <v>0</v>
      </c>
      <c r="K126" s="105">
        <f>J126*36</f>
        <v>0</v>
      </c>
      <c r="L126" s="106"/>
      <c r="M126" s="106"/>
      <c r="N126" s="106"/>
      <c r="O126" s="106"/>
      <c r="P126" s="125"/>
      <c r="Q126" s="125"/>
      <c r="R126" s="125"/>
      <c r="S126" s="148"/>
      <c r="T126" s="174"/>
      <c r="U126" s="126"/>
      <c r="V126" s="126"/>
      <c r="W126" s="175"/>
      <c r="X126" s="155"/>
      <c r="Y126" s="31"/>
      <c r="Z126" s="31"/>
      <c r="AA126" s="31"/>
      <c r="AB126" s="31"/>
      <c r="AC126" s="4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125"/>
      <c r="BO126" s="86"/>
    </row>
    <row r="127" spans="1:67" ht="15.75" x14ac:dyDescent="0.25">
      <c r="A127" s="68">
        <v>41</v>
      </c>
      <c r="B127" s="68"/>
      <c r="C127" s="14"/>
      <c r="D127" s="14"/>
      <c r="E127" s="14"/>
      <c r="F127" s="192" t="s">
        <v>36</v>
      </c>
      <c r="G127" s="14"/>
      <c r="H127" s="249"/>
      <c r="I127" s="4" t="s">
        <v>37</v>
      </c>
      <c r="J127" s="28">
        <f t="shared" ref="J127:J139" si="27">L127+M127+N127+O127+P127+Q127+R127+S127</f>
        <v>0</v>
      </c>
      <c r="K127" s="41">
        <f t="shared" ref="K127:K139" si="28">J127*36</f>
        <v>0</v>
      </c>
      <c r="L127" s="68"/>
      <c r="M127" s="68"/>
      <c r="N127" s="68"/>
      <c r="O127" s="68"/>
      <c r="P127" s="68"/>
      <c r="Q127" s="68"/>
      <c r="R127" s="68"/>
      <c r="S127" s="144"/>
      <c r="T127" s="67"/>
      <c r="U127" s="66"/>
      <c r="V127" s="66"/>
      <c r="W127" s="65"/>
      <c r="X127" s="155">
        <f t="shared" ref="X127:X139" si="29">Y127+Y127*0.1</f>
        <v>0</v>
      </c>
      <c r="Y127" s="31">
        <f t="shared" ref="Y127:Y139" si="30">SUM(Z127:AB127)</f>
        <v>0</v>
      </c>
      <c r="Z127" s="31">
        <f t="shared" ref="Z127:AB139" si="31">AD127+AG127+AJ127+AM127+AP127+AS127+AV127+AY127+BB127+BE127+BH127+BK127</f>
        <v>0</v>
      </c>
      <c r="AA127" s="31">
        <f t="shared" si="31"/>
        <v>0</v>
      </c>
      <c r="AB127" s="31">
        <f t="shared" si="31"/>
        <v>0</v>
      </c>
      <c r="AC127" s="42">
        <f t="shared" ref="AC127:AC139" si="32">K127-X127</f>
        <v>0</v>
      </c>
      <c r="AD127" s="63"/>
      <c r="AE127" s="63"/>
      <c r="AF127" s="63"/>
      <c r="AG127" s="64"/>
      <c r="AH127" s="64"/>
      <c r="AI127" s="64"/>
      <c r="AJ127" s="63"/>
      <c r="AK127" s="63"/>
      <c r="AL127" s="63"/>
      <c r="AM127" s="64"/>
      <c r="AN127" s="64"/>
      <c r="AO127" s="64"/>
      <c r="AP127" s="63"/>
      <c r="AQ127" s="63"/>
      <c r="AR127" s="63"/>
      <c r="AS127" s="64"/>
      <c r="AT127" s="64"/>
      <c r="AU127" s="64"/>
      <c r="AV127" s="63"/>
      <c r="AW127" s="63"/>
      <c r="AX127" s="63"/>
      <c r="AY127" s="64"/>
      <c r="AZ127" s="64"/>
      <c r="BA127" s="64"/>
      <c r="BB127" s="69"/>
      <c r="BC127" s="69"/>
      <c r="BD127" s="69"/>
      <c r="BE127" s="64"/>
      <c r="BF127" s="64"/>
      <c r="BG127" s="64"/>
      <c r="BH127" s="69"/>
      <c r="BI127" s="69"/>
      <c r="BJ127" s="69"/>
      <c r="BK127" s="64"/>
      <c r="BL127" s="64"/>
      <c r="BM127" s="64"/>
      <c r="BN127" s="114"/>
      <c r="BO127" s="34" t="e">
        <f t="shared" ref="BO127:BO139" si="33">Y127/K127*100</f>
        <v>#DIV/0!</v>
      </c>
    </row>
    <row r="128" spans="1:67" ht="15.75" x14ac:dyDescent="0.25">
      <c r="A128" s="68">
        <v>42</v>
      </c>
      <c r="B128" s="68"/>
      <c r="C128" s="14"/>
      <c r="D128" s="14"/>
      <c r="E128" s="14"/>
      <c r="F128" s="192" t="s">
        <v>36</v>
      </c>
      <c r="G128" s="14"/>
      <c r="H128" s="249"/>
      <c r="I128" s="4" t="s">
        <v>37</v>
      </c>
      <c r="J128" s="28">
        <f t="shared" si="27"/>
        <v>0</v>
      </c>
      <c r="K128" s="41">
        <f t="shared" si="28"/>
        <v>0</v>
      </c>
      <c r="L128" s="68"/>
      <c r="M128" s="68"/>
      <c r="N128" s="68"/>
      <c r="O128" s="68"/>
      <c r="P128" s="68"/>
      <c r="Q128" s="68"/>
      <c r="R128" s="68"/>
      <c r="S128" s="144"/>
      <c r="T128" s="67"/>
      <c r="U128" s="66"/>
      <c r="V128" s="66"/>
      <c r="W128" s="65"/>
      <c r="X128" s="155">
        <f t="shared" si="29"/>
        <v>0</v>
      </c>
      <c r="Y128" s="31">
        <f t="shared" si="30"/>
        <v>0</v>
      </c>
      <c r="Z128" s="31">
        <f t="shared" si="31"/>
        <v>0</v>
      </c>
      <c r="AA128" s="31">
        <f t="shared" si="31"/>
        <v>0</v>
      </c>
      <c r="AB128" s="31">
        <f t="shared" si="31"/>
        <v>0</v>
      </c>
      <c r="AC128" s="42">
        <f t="shared" si="32"/>
        <v>0</v>
      </c>
      <c r="AD128" s="63"/>
      <c r="AE128" s="63"/>
      <c r="AF128" s="63"/>
      <c r="AG128" s="64"/>
      <c r="AH128" s="64"/>
      <c r="AI128" s="64"/>
      <c r="AJ128" s="63"/>
      <c r="AK128" s="63"/>
      <c r="AL128" s="63"/>
      <c r="AM128" s="64"/>
      <c r="AN128" s="64"/>
      <c r="AO128" s="64"/>
      <c r="AP128" s="63"/>
      <c r="AQ128" s="63"/>
      <c r="AR128" s="63"/>
      <c r="AS128" s="64"/>
      <c r="AT128" s="64"/>
      <c r="AU128" s="64"/>
      <c r="AV128" s="63"/>
      <c r="AW128" s="63"/>
      <c r="AX128" s="63"/>
      <c r="AY128" s="64"/>
      <c r="AZ128" s="64"/>
      <c r="BA128" s="64"/>
      <c r="BB128" s="69"/>
      <c r="BC128" s="69"/>
      <c r="BD128" s="69"/>
      <c r="BE128" s="64"/>
      <c r="BF128" s="64"/>
      <c r="BG128" s="64"/>
      <c r="BH128" s="69"/>
      <c r="BI128" s="69"/>
      <c r="BJ128" s="69"/>
      <c r="BK128" s="64"/>
      <c r="BL128" s="64"/>
      <c r="BM128" s="64"/>
      <c r="BN128" s="114"/>
      <c r="BO128" s="34" t="e">
        <f t="shared" si="33"/>
        <v>#DIV/0!</v>
      </c>
    </row>
    <row r="129" spans="1:67" ht="15.75" x14ac:dyDescent="0.25">
      <c r="A129" s="68">
        <v>43</v>
      </c>
      <c r="B129" s="68"/>
      <c r="C129" s="14"/>
      <c r="D129" s="14"/>
      <c r="E129" s="14"/>
      <c r="F129" s="192" t="s">
        <v>36</v>
      </c>
      <c r="G129" s="14"/>
      <c r="H129" s="249"/>
      <c r="I129" s="4" t="s">
        <v>37</v>
      </c>
      <c r="J129" s="28">
        <f t="shared" si="27"/>
        <v>0</v>
      </c>
      <c r="K129" s="41">
        <f t="shared" si="28"/>
        <v>0</v>
      </c>
      <c r="L129" s="68"/>
      <c r="M129" s="68"/>
      <c r="N129" s="68"/>
      <c r="O129" s="68"/>
      <c r="P129" s="68"/>
      <c r="Q129" s="68"/>
      <c r="R129" s="68"/>
      <c r="S129" s="144"/>
      <c r="T129" s="67"/>
      <c r="U129" s="66"/>
      <c r="V129" s="66"/>
      <c r="W129" s="65"/>
      <c r="X129" s="155">
        <f t="shared" si="29"/>
        <v>0</v>
      </c>
      <c r="Y129" s="31">
        <f t="shared" si="30"/>
        <v>0</v>
      </c>
      <c r="Z129" s="31">
        <f t="shared" si="31"/>
        <v>0</v>
      </c>
      <c r="AA129" s="31">
        <f t="shared" si="31"/>
        <v>0</v>
      </c>
      <c r="AB129" s="31">
        <f t="shared" si="31"/>
        <v>0</v>
      </c>
      <c r="AC129" s="42">
        <f t="shared" si="32"/>
        <v>0</v>
      </c>
      <c r="AD129" s="63"/>
      <c r="AE129" s="63"/>
      <c r="AF129" s="63"/>
      <c r="AG129" s="64"/>
      <c r="AH129" s="64"/>
      <c r="AI129" s="64"/>
      <c r="AJ129" s="63"/>
      <c r="AK129" s="63"/>
      <c r="AL129" s="63"/>
      <c r="AM129" s="64"/>
      <c r="AN129" s="64"/>
      <c r="AO129" s="64"/>
      <c r="AP129" s="63"/>
      <c r="AQ129" s="63"/>
      <c r="AR129" s="63"/>
      <c r="AS129" s="64"/>
      <c r="AT129" s="64"/>
      <c r="AU129" s="64"/>
      <c r="AV129" s="63"/>
      <c r="AW129" s="63"/>
      <c r="AX129" s="63"/>
      <c r="AY129" s="64"/>
      <c r="AZ129" s="64"/>
      <c r="BA129" s="64"/>
      <c r="BB129" s="69"/>
      <c r="BC129" s="69"/>
      <c r="BD129" s="69"/>
      <c r="BE129" s="64"/>
      <c r="BF129" s="64"/>
      <c r="BG129" s="64"/>
      <c r="BH129" s="69"/>
      <c r="BI129" s="69"/>
      <c r="BJ129" s="69"/>
      <c r="BK129" s="64"/>
      <c r="BL129" s="64"/>
      <c r="BM129" s="64"/>
      <c r="BN129" s="114"/>
      <c r="BO129" s="34" t="e">
        <f t="shared" si="33"/>
        <v>#DIV/0!</v>
      </c>
    </row>
    <row r="130" spans="1:67" ht="15.75" x14ac:dyDescent="0.25">
      <c r="A130" s="68">
        <v>44</v>
      </c>
      <c r="B130" s="68"/>
      <c r="C130" s="14"/>
      <c r="D130" s="14"/>
      <c r="E130" s="14"/>
      <c r="F130" s="192" t="s">
        <v>36</v>
      </c>
      <c r="G130" s="14"/>
      <c r="H130" s="249"/>
      <c r="I130" s="4" t="s">
        <v>37</v>
      </c>
      <c r="J130" s="28">
        <f t="shared" si="27"/>
        <v>0</v>
      </c>
      <c r="K130" s="41">
        <f t="shared" si="28"/>
        <v>0</v>
      </c>
      <c r="L130" s="68"/>
      <c r="M130" s="68"/>
      <c r="N130" s="68"/>
      <c r="O130" s="68"/>
      <c r="P130" s="68"/>
      <c r="Q130" s="68"/>
      <c r="R130" s="68"/>
      <c r="S130" s="144"/>
      <c r="T130" s="67"/>
      <c r="U130" s="66"/>
      <c r="V130" s="66"/>
      <c r="W130" s="65"/>
      <c r="X130" s="155">
        <f t="shared" si="29"/>
        <v>0</v>
      </c>
      <c r="Y130" s="31">
        <f t="shared" si="30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42">
        <f t="shared" si="32"/>
        <v>0</v>
      </c>
      <c r="AD130" s="63"/>
      <c r="AE130" s="63"/>
      <c r="AF130" s="63"/>
      <c r="AG130" s="64"/>
      <c r="AH130" s="64"/>
      <c r="AI130" s="64"/>
      <c r="AJ130" s="63"/>
      <c r="AK130" s="63"/>
      <c r="AL130" s="63"/>
      <c r="AM130" s="64"/>
      <c r="AN130" s="64"/>
      <c r="AO130" s="64"/>
      <c r="AP130" s="63"/>
      <c r="AQ130" s="63"/>
      <c r="AR130" s="63"/>
      <c r="AS130" s="64"/>
      <c r="AT130" s="64"/>
      <c r="AU130" s="64"/>
      <c r="AV130" s="63"/>
      <c r="AW130" s="63"/>
      <c r="AX130" s="63"/>
      <c r="AY130" s="64"/>
      <c r="AZ130" s="64"/>
      <c r="BA130" s="64"/>
      <c r="BB130" s="69"/>
      <c r="BC130" s="69"/>
      <c r="BD130" s="69"/>
      <c r="BE130" s="64"/>
      <c r="BF130" s="64"/>
      <c r="BG130" s="64"/>
      <c r="BH130" s="69"/>
      <c r="BI130" s="69"/>
      <c r="BJ130" s="69"/>
      <c r="BK130" s="64"/>
      <c r="BL130" s="64"/>
      <c r="BM130" s="64"/>
      <c r="BN130" s="114"/>
      <c r="BO130" s="34" t="e">
        <f t="shared" si="33"/>
        <v>#DIV/0!</v>
      </c>
    </row>
    <row r="131" spans="1:67" ht="15.75" x14ac:dyDescent="0.25">
      <c r="A131" s="68">
        <v>45</v>
      </c>
      <c r="B131" s="68"/>
      <c r="C131" s="14"/>
      <c r="D131" s="14"/>
      <c r="E131" s="14"/>
      <c r="F131" s="192" t="s">
        <v>36</v>
      </c>
      <c r="G131" s="14"/>
      <c r="H131" s="249"/>
      <c r="I131" s="4" t="s">
        <v>37</v>
      </c>
      <c r="J131" s="28">
        <f t="shared" si="27"/>
        <v>0</v>
      </c>
      <c r="K131" s="41">
        <f t="shared" si="28"/>
        <v>0</v>
      </c>
      <c r="L131" s="68"/>
      <c r="M131" s="68"/>
      <c r="N131" s="68"/>
      <c r="O131" s="68"/>
      <c r="P131" s="68"/>
      <c r="Q131" s="68"/>
      <c r="R131" s="68"/>
      <c r="S131" s="144"/>
      <c r="T131" s="67"/>
      <c r="U131" s="66"/>
      <c r="V131" s="66"/>
      <c r="W131" s="65"/>
      <c r="X131" s="155">
        <f t="shared" si="29"/>
        <v>0</v>
      </c>
      <c r="Y131" s="31">
        <f t="shared" si="30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42">
        <f t="shared" si="32"/>
        <v>0</v>
      </c>
      <c r="AD131" s="63"/>
      <c r="AE131" s="63"/>
      <c r="AF131" s="63"/>
      <c r="AG131" s="64"/>
      <c r="AH131" s="64"/>
      <c r="AI131" s="64"/>
      <c r="AJ131" s="63"/>
      <c r="AK131" s="63"/>
      <c r="AL131" s="63"/>
      <c r="AM131" s="64"/>
      <c r="AN131" s="64"/>
      <c r="AO131" s="64"/>
      <c r="AP131" s="63"/>
      <c r="AQ131" s="63"/>
      <c r="AR131" s="63"/>
      <c r="AS131" s="64"/>
      <c r="AT131" s="64"/>
      <c r="AU131" s="64"/>
      <c r="AV131" s="63"/>
      <c r="AW131" s="63"/>
      <c r="AX131" s="63"/>
      <c r="AY131" s="64"/>
      <c r="AZ131" s="64"/>
      <c r="BA131" s="64"/>
      <c r="BB131" s="69"/>
      <c r="BC131" s="69"/>
      <c r="BD131" s="69"/>
      <c r="BE131" s="64"/>
      <c r="BF131" s="64"/>
      <c r="BG131" s="64"/>
      <c r="BH131" s="69"/>
      <c r="BI131" s="69"/>
      <c r="BJ131" s="69"/>
      <c r="BK131" s="64"/>
      <c r="BL131" s="64"/>
      <c r="BM131" s="64"/>
      <c r="BN131" s="114"/>
      <c r="BO131" s="34" t="e">
        <f t="shared" si="33"/>
        <v>#DIV/0!</v>
      </c>
    </row>
    <row r="132" spans="1:67" ht="15.75" x14ac:dyDescent="0.25">
      <c r="A132" s="68">
        <v>46</v>
      </c>
      <c r="B132" s="68"/>
      <c r="C132" s="14"/>
      <c r="D132" s="14"/>
      <c r="E132" s="14"/>
      <c r="F132" s="192" t="s">
        <v>36</v>
      </c>
      <c r="G132" s="14"/>
      <c r="H132" s="249"/>
      <c r="I132" s="4" t="s">
        <v>37</v>
      </c>
      <c r="J132" s="28">
        <f t="shared" si="27"/>
        <v>0</v>
      </c>
      <c r="K132" s="41">
        <f t="shared" si="28"/>
        <v>0</v>
      </c>
      <c r="L132" s="68"/>
      <c r="M132" s="68"/>
      <c r="N132" s="68"/>
      <c r="O132" s="68"/>
      <c r="P132" s="68"/>
      <c r="Q132" s="68"/>
      <c r="R132" s="68"/>
      <c r="S132" s="144"/>
      <c r="T132" s="67"/>
      <c r="U132" s="66"/>
      <c r="V132" s="66"/>
      <c r="W132" s="65"/>
      <c r="X132" s="155">
        <f t="shared" si="29"/>
        <v>0</v>
      </c>
      <c r="Y132" s="31">
        <f t="shared" si="30"/>
        <v>0</v>
      </c>
      <c r="Z132" s="31">
        <f t="shared" si="31"/>
        <v>0</v>
      </c>
      <c r="AA132" s="31">
        <f t="shared" si="31"/>
        <v>0</v>
      </c>
      <c r="AB132" s="31">
        <f t="shared" si="31"/>
        <v>0</v>
      </c>
      <c r="AC132" s="42">
        <f t="shared" si="32"/>
        <v>0</v>
      </c>
      <c r="AD132" s="63"/>
      <c r="AE132" s="63"/>
      <c r="AF132" s="63"/>
      <c r="AG132" s="64"/>
      <c r="AH132" s="64"/>
      <c r="AI132" s="64"/>
      <c r="AJ132" s="63"/>
      <c r="AK132" s="63"/>
      <c r="AL132" s="63"/>
      <c r="AM132" s="64"/>
      <c r="AN132" s="64"/>
      <c r="AO132" s="64"/>
      <c r="AP132" s="63"/>
      <c r="AQ132" s="63"/>
      <c r="AR132" s="63"/>
      <c r="AS132" s="64"/>
      <c r="AT132" s="64"/>
      <c r="AU132" s="64"/>
      <c r="AV132" s="63"/>
      <c r="AW132" s="63"/>
      <c r="AX132" s="63"/>
      <c r="AY132" s="64"/>
      <c r="AZ132" s="64"/>
      <c r="BA132" s="64"/>
      <c r="BB132" s="69"/>
      <c r="BC132" s="69"/>
      <c r="BD132" s="69"/>
      <c r="BE132" s="64"/>
      <c r="BF132" s="64"/>
      <c r="BG132" s="64"/>
      <c r="BH132" s="69"/>
      <c r="BI132" s="69"/>
      <c r="BJ132" s="69"/>
      <c r="BK132" s="64"/>
      <c r="BL132" s="64"/>
      <c r="BM132" s="64"/>
      <c r="BN132" s="114"/>
      <c r="BO132" s="34" t="e">
        <f t="shared" si="33"/>
        <v>#DIV/0!</v>
      </c>
    </row>
    <row r="133" spans="1:67" ht="15.75" x14ac:dyDescent="0.25">
      <c r="A133" s="68">
        <v>47</v>
      </c>
      <c r="B133" s="68"/>
      <c r="C133" s="14"/>
      <c r="D133" s="14"/>
      <c r="E133" s="14"/>
      <c r="F133" s="192" t="s">
        <v>36</v>
      </c>
      <c r="G133" s="14"/>
      <c r="H133" s="249"/>
      <c r="I133" s="4" t="s">
        <v>37</v>
      </c>
      <c r="J133" s="28">
        <f t="shared" si="27"/>
        <v>0</v>
      </c>
      <c r="K133" s="41">
        <f t="shared" si="28"/>
        <v>0</v>
      </c>
      <c r="L133" s="68"/>
      <c r="M133" s="68"/>
      <c r="N133" s="68"/>
      <c r="O133" s="68"/>
      <c r="P133" s="68"/>
      <c r="Q133" s="68"/>
      <c r="R133" s="68"/>
      <c r="S133" s="144"/>
      <c r="T133" s="67"/>
      <c r="U133" s="66"/>
      <c r="V133" s="66"/>
      <c r="W133" s="65"/>
      <c r="X133" s="155">
        <f t="shared" si="29"/>
        <v>0</v>
      </c>
      <c r="Y133" s="31">
        <f t="shared" si="30"/>
        <v>0</v>
      </c>
      <c r="Z133" s="31">
        <f t="shared" si="31"/>
        <v>0</v>
      </c>
      <c r="AA133" s="31">
        <f t="shared" si="31"/>
        <v>0</v>
      </c>
      <c r="AB133" s="31">
        <f t="shared" si="31"/>
        <v>0</v>
      </c>
      <c r="AC133" s="42">
        <f t="shared" si="32"/>
        <v>0</v>
      </c>
      <c r="AD133" s="63"/>
      <c r="AE133" s="63"/>
      <c r="AF133" s="63"/>
      <c r="AG133" s="64"/>
      <c r="AH133" s="64"/>
      <c r="AI133" s="64"/>
      <c r="AJ133" s="63"/>
      <c r="AK133" s="63"/>
      <c r="AL133" s="63"/>
      <c r="AM133" s="64"/>
      <c r="AN133" s="64"/>
      <c r="AO133" s="64"/>
      <c r="AP133" s="63"/>
      <c r="AQ133" s="63"/>
      <c r="AR133" s="63"/>
      <c r="AS133" s="64"/>
      <c r="AT133" s="64"/>
      <c r="AU133" s="64"/>
      <c r="AV133" s="63"/>
      <c r="AW133" s="63"/>
      <c r="AX133" s="63"/>
      <c r="AY133" s="64"/>
      <c r="AZ133" s="64"/>
      <c r="BA133" s="64"/>
      <c r="BB133" s="69"/>
      <c r="BC133" s="69"/>
      <c r="BD133" s="69"/>
      <c r="BE133" s="64"/>
      <c r="BF133" s="64"/>
      <c r="BG133" s="64"/>
      <c r="BH133" s="69"/>
      <c r="BI133" s="69"/>
      <c r="BJ133" s="69"/>
      <c r="BK133" s="64"/>
      <c r="BL133" s="64"/>
      <c r="BM133" s="64"/>
      <c r="BN133" s="114"/>
      <c r="BO133" s="34" t="e">
        <f t="shared" si="33"/>
        <v>#DIV/0!</v>
      </c>
    </row>
    <row r="134" spans="1:67" ht="15.75" x14ac:dyDescent="0.25">
      <c r="A134" s="68">
        <v>48</v>
      </c>
      <c r="B134" s="68"/>
      <c r="C134" s="14"/>
      <c r="D134" s="14"/>
      <c r="E134" s="14"/>
      <c r="F134" s="192" t="s">
        <v>36</v>
      </c>
      <c r="G134" s="14"/>
      <c r="H134" s="249"/>
      <c r="I134" s="4" t="s">
        <v>37</v>
      </c>
      <c r="J134" s="28">
        <f t="shared" si="27"/>
        <v>0</v>
      </c>
      <c r="K134" s="41">
        <f t="shared" si="28"/>
        <v>0</v>
      </c>
      <c r="L134" s="68"/>
      <c r="M134" s="68"/>
      <c r="N134" s="68"/>
      <c r="O134" s="68"/>
      <c r="P134" s="68"/>
      <c r="Q134" s="68"/>
      <c r="R134" s="68"/>
      <c r="S134" s="144"/>
      <c r="T134" s="67"/>
      <c r="U134" s="66"/>
      <c r="V134" s="66"/>
      <c r="W134" s="65"/>
      <c r="X134" s="155">
        <f t="shared" si="29"/>
        <v>0</v>
      </c>
      <c r="Y134" s="31">
        <f t="shared" si="30"/>
        <v>0</v>
      </c>
      <c r="Z134" s="31">
        <f t="shared" si="31"/>
        <v>0</v>
      </c>
      <c r="AA134" s="31">
        <f t="shared" si="31"/>
        <v>0</v>
      </c>
      <c r="AB134" s="31">
        <f t="shared" si="31"/>
        <v>0</v>
      </c>
      <c r="AC134" s="42">
        <f t="shared" si="32"/>
        <v>0</v>
      </c>
      <c r="AD134" s="63"/>
      <c r="AE134" s="63"/>
      <c r="AF134" s="63"/>
      <c r="AG134" s="64"/>
      <c r="AH134" s="64"/>
      <c r="AI134" s="64"/>
      <c r="AJ134" s="63"/>
      <c r="AK134" s="63"/>
      <c r="AL134" s="63"/>
      <c r="AM134" s="64"/>
      <c r="AN134" s="64"/>
      <c r="AO134" s="64"/>
      <c r="AP134" s="63"/>
      <c r="AQ134" s="63"/>
      <c r="AR134" s="63"/>
      <c r="AS134" s="64"/>
      <c r="AT134" s="64"/>
      <c r="AU134" s="64"/>
      <c r="AV134" s="63"/>
      <c r="AW134" s="63"/>
      <c r="AX134" s="63"/>
      <c r="AY134" s="64"/>
      <c r="AZ134" s="64"/>
      <c r="BA134" s="64"/>
      <c r="BB134" s="69"/>
      <c r="BC134" s="69"/>
      <c r="BD134" s="69"/>
      <c r="BE134" s="64"/>
      <c r="BF134" s="64"/>
      <c r="BG134" s="64"/>
      <c r="BH134" s="69"/>
      <c r="BI134" s="69"/>
      <c r="BJ134" s="69"/>
      <c r="BK134" s="64"/>
      <c r="BL134" s="64"/>
      <c r="BM134" s="64"/>
      <c r="BN134" s="114"/>
      <c r="BO134" s="34" t="e">
        <f t="shared" si="33"/>
        <v>#DIV/0!</v>
      </c>
    </row>
    <row r="135" spans="1:67" ht="15.75" x14ac:dyDescent="0.25">
      <c r="A135" s="68">
        <v>49</v>
      </c>
      <c r="B135" s="68"/>
      <c r="C135" s="14"/>
      <c r="D135" s="14"/>
      <c r="E135" s="14"/>
      <c r="F135" s="192" t="s">
        <v>36</v>
      </c>
      <c r="G135" s="14"/>
      <c r="H135" s="249"/>
      <c r="I135" s="4" t="s">
        <v>37</v>
      </c>
      <c r="J135" s="28">
        <f t="shared" si="27"/>
        <v>0</v>
      </c>
      <c r="K135" s="41">
        <f t="shared" si="28"/>
        <v>0</v>
      </c>
      <c r="L135" s="68"/>
      <c r="M135" s="68"/>
      <c r="N135" s="68"/>
      <c r="O135" s="68"/>
      <c r="P135" s="68"/>
      <c r="Q135" s="68"/>
      <c r="R135" s="68"/>
      <c r="S135" s="144"/>
      <c r="T135" s="67"/>
      <c r="U135" s="66"/>
      <c r="V135" s="66"/>
      <c r="W135" s="65"/>
      <c r="X135" s="155">
        <f t="shared" si="29"/>
        <v>0</v>
      </c>
      <c r="Y135" s="31">
        <f t="shared" si="30"/>
        <v>0</v>
      </c>
      <c r="Z135" s="31">
        <f t="shared" si="31"/>
        <v>0</v>
      </c>
      <c r="AA135" s="31">
        <f t="shared" si="31"/>
        <v>0</v>
      </c>
      <c r="AB135" s="31">
        <f t="shared" si="31"/>
        <v>0</v>
      </c>
      <c r="AC135" s="42">
        <f t="shared" si="32"/>
        <v>0</v>
      </c>
      <c r="AD135" s="63"/>
      <c r="AE135" s="63"/>
      <c r="AF135" s="63"/>
      <c r="AG135" s="64"/>
      <c r="AH135" s="64"/>
      <c r="AI135" s="64"/>
      <c r="AJ135" s="63"/>
      <c r="AK135" s="63"/>
      <c r="AL135" s="63"/>
      <c r="AM135" s="64"/>
      <c r="AN135" s="64"/>
      <c r="AO135" s="64"/>
      <c r="AP135" s="63"/>
      <c r="AQ135" s="63"/>
      <c r="AR135" s="63"/>
      <c r="AS135" s="64"/>
      <c r="AT135" s="64"/>
      <c r="AU135" s="64"/>
      <c r="AV135" s="63"/>
      <c r="AW135" s="63"/>
      <c r="AX135" s="63"/>
      <c r="AY135" s="64"/>
      <c r="AZ135" s="64"/>
      <c r="BA135" s="64"/>
      <c r="BB135" s="69"/>
      <c r="BC135" s="69"/>
      <c r="BD135" s="69"/>
      <c r="BE135" s="64"/>
      <c r="BF135" s="64"/>
      <c r="BG135" s="64"/>
      <c r="BH135" s="69"/>
      <c r="BI135" s="69"/>
      <c r="BJ135" s="69"/>
      <c r="BK135" s="64"/>
      <c r="BL135" s="64"/>
      <c r="BM135" s="64"/>
      <c r="BN135" s="114"/>
      <c r="BO135" s="34" t="e">
        <f t="shared" si="33"/>
        <v>#DIV/0!</v>
      </c>
    </row>
    <row r="136" spans="1:67" ht="15.75" x14ac:dyDescent="0.25">
      <c r="A136" s="68">
        <v>50</v>
      </c>
      <c r="B136" s="68"/>
      <c r="C136" s="14"/>
      <c r="D136" s="14"/>
      <c r="E136" s="14"/>
      <c r="F136" s="192" t="s">
        <v>36</v>
      </c>
      <c r="G136" s="14"/>
      <c r="H136" s="249"/>
      <c r="I136" s="4" t="s">
        <v>37</v>
      </c>
      <c r="J136" s="28">
        <f t="shared" si="27"/>
        <v>0</v>
      </c>
      <c r="K136" s="41">
        <f t="shared" si="28"/>
        <v>0</v>
      </c>
      <c r="L136" s="68"/>
      <c r="M136" s="68"/>
      <c r="N136" s="68"/>
      <c r="O136" s="68"/>
      <c r="P136" s="68"/>
      <c r="Q136" s="68"/>
      <c r="R136" s="68"/>
      <c r="S136" s="144"/>
      <c r="T136" s="67"/>
      <c r="U136" s="66"/>
      <c r="V136" s="66"/>
      <c r="W136" s="65"/>
      <c r="X136" s="155">
        <f t="shared" si="29"/>
        <v>0</v>
      </c>
      <c r="Y136" s="31">
        <f t="shared" si="30"/>
        <v>0</v>
      </c>
      <c r="Z136" s="31">
        <f t="shared" si="31"/>
        <v>0</v>
      </c>
      <c r="AA136" s="31">
        <f t="shared" si="31"/>
        <v>0</v>
      </c>
      <c r="AB136" s="31">
        <f t="shared" si="31"/>
        <v>0</v>
      </c>
      <c r="AC136" s="42">
        <f t="shared" si="32"/>
        <v>0</v>
      </c>
      <c r="AD136" s="63"/>
      <c r="AE136" s="63"/>
      <c r="AF136" s="63"/>
      <c r="AG136" s="64"/>
      <c r="AH136" s="64"/>
      <c r="AI136" s="64"/>
      <c r="AJ136" s="63"/>
      <c r="AK136" s="63"/>
      <c r="AL136" s="63"/>
      <c r="AM136" s="64"/>
      <c r="AN136" s="64"/>
      <c r="AO136" s="64"/>
      <c r="AP136" s="63"/>
      <c r="AQ136" s="63"/>
      <c r="AR136" s="63"/>
      <c r="AS136" s="64"/>
      <c r="AT136" s="64"/>
      <c r="AU136" s="64"/>
      <c r="AV136" s="63"/>
      <c r="AW136" s="63"/>
      <c r="AX136" s="63"/>
      <c r="AY136" s="64"/>
      <c r="AZ136" s="64"/>
      <c r="BA136" s="64"/>
      <c r="BB136" s="69"/>
      <c r="BC136" s="69"/>
      <c r="BD136" s="69"/>
      <c r="BE136" s="64"/>
      <c r="BF136" s="64"/>
      <c r="BG136" s="64"/>
      <c r="BH136" s="69"/>
      <c r="BI136" s="69"/>
      <c r="BJ136" s="69"/>
      <c r="BK136" s="64"/>
      <c r="BL136" s="64"/>
      <c r="BM136" s="64"/>
      <c r="BN136" s="114"/>
      <c r="BO136" s="34" t="e">
        <f t="shared" si="33"/>
        <v>#DIV/0!</v>
      </c>
    </row>
    <row r="137" spans="1:67" ht="15.75" x14ac:dyDescent="0.25">
      <c r="A137" s="68">
        <v>51</v>
      </c>
      <c r="B137" s="68"/>
      <c r="C137" s="14"/>
      <c r="D137" s="14"/>
      <c r="E137" s="14"/>
      <c r="F137" s="192" t="s">
        <v>36</v>
      </c>
      <c r="G137" s="14"/>
      <c r="H137" s="249"/>
      <c r="I137" s="4" t="s">
        <v>37</v>
      </c>
      <c r="J137" s="28">
        <f t="shared" si="27"/>
        <v>0</v>
      </c>
      <c r="K137" s="41">
        <f t="shared" si="28"/>
        <v>0</v>
      </c>
      <c r="L137" s="68"/>
      <c r="M137" s="68"/>
      <c r="N137" s="68"/>
      <c r="O137" s="68"/>
      <c r="P137" s="68"/>
      <c r="Q137" s="68"/>
      <c r="R137" s="68"/>
      <c r="S137" s="144"/>
      <c r="T137" s="67"/>
      <c r="U137" s="66"/>
      <c r="V137" s="66"/>
      <c r="W137" s="65"/>
      <c r="X137" s="155">
        <f t="shared" si="29"/>
        <v>0</v>
      </c>
      <c r="Y137" s="31">
        <f t="shared" si="30"/>
        <v>0</v>
      </c>
      <c r="Z137" s="31">
        <f t="shared" si="31"/>
        <v>0</v>
      </c>
      <c r="AA137" s="31">
        <f t="shared" si="31"/>
        <v>0</v>
      </c>
      <c r="AB137" s="31">
        <f t="shared" si="31"/>
        <v>0</v>
      </c>
      <c r="AC137" s="42">
        <f t="shared" si="32"/>
        <v>0</v>
      </c>
      <c r="AD137" s="63"/>
      <c r="AE137" s="63"/>
      <c r="AF137" s="63"/>
      <c r="AG137" s="64"/>
      <c r="AH137" s="64"/>
      <c r="AI137" s="64"/>
      <c r="AJ137" s="63"/>
      <c r="AK137" s="63"/>
      <c r="AL137" s="63"/>
      <c r="AM137" s="64"/>
      <c r="AN137" s="64"/>
      <c r="AO137" s="64"/>
      <c r="AP137" s="63"/>
      <c r="AQ137" s="63"/>
      <c r="AR137" s="63"/>
      <c r="AS137" s="64"/>
      <c r="AT137" s="64"/>
      <c r="AU137" s="64"/>
      <c r="AV137" s="63"/>
      <c r="AW137" s="63"/>
      <c r="AX137" s="63"/>
      <c r="AY137" s="64"/>
      <c r="AZ137" s="64"/>
      <c r="BA137" s="64"/>
      <c r="BB137" s="69"/>
      <c r="BC137" s="69"/>
      <c r="BD137" s="69"/>
      <c r="BE137" s="64"/>
      <c r="BF137" s="64"/>
      <c r="BG137" s="64"/>
      <c r="BH137" s="69"/>
      <c r="BI137" s="69"/>
      <c r="BJ137" s="69"/>
      <c r="BK137" s="64"/>
      <c r="BL137" s="64"/>
      <c r="BM137" s="64"/>
      <c r="BN137" s="114"/>
      <c r="BO137" s="34" t="e">
        <f t="shared" si="33"/>
        <v>#DIV/0!</v>
      </c>
    </row>
    <row r="138" spans="1:67" ht="15.75" x14ac:dyDescent="0.25">
      <c r="A138" s="68">
        <v>52</v>
      </c>
      <c r="B138" s="68"/>
      <c r="C138" s="14"/>
      <c r="D138" s="14"/>
      <c r="E138" s="14"/>
      <c r="F138" s="192" t="s">
        <v>36</v>
      </c>
      <c r="G138" s="14"/>
      <c r="H138" s="249"/>
      <c r="I138" s="4" t="s">
        <v>37</v>
      </c>
      <c r="J138" s="28">
        <f t="shared" si="27"/>
        <v>0</v>
      </c>
      <c r="K138" s="41">
        <f t="shared" si="28"/>
        <v>0</v>
      </c>
      <c r="L138" s="29"/>
      <c r="M138" s="29"/>
      <c r="N138" s="29"/>
      <c r="O138" s="29"/>
      <c r="P138" s="68"/>
      <c r="Q138" s="68"/>
      <c r="R138" s="68"/>
      <c r="S138" s="144"/>
      <c r="T138" s="67"/>
      <c r="U138" s="66"/>
      <c r="V138" s="66"/>
      <c r="W138" s="65"/>
      <c r="X138" s="155">
        <f t="shared" si="29"/>
        <v>0</v>
      </c>
      <c r="Y138" s="31">
        <f t="shared" si="30"/>
        <v>0</v>
      </c>
      <c r="Z138" s="31">
        <f t="shared" si="31"/>
        <v>0</v>
      </c>
      <c r="AA138" s="31">
        <f t="shared" si="31"/>
        <v>0</v>
      </c>
      <c r="AB138" s="31">
        <f t="shared" si="31"/>
        <v>0</v>
      </c>
      <c r="AC138" s="42">
        <f t="shared" si="32"/>
        <v>0</v>
      </c>
      <c r="AD138" s="63"/>
      <c r="AE138" s="63"/>
      <c r="AF138" s="63"/>
      <c r="AG138" s="64"/>
      <c r="AH138" s="64"/>
      <c r="AI138" s="64"/>
      <c r="AJ138" s="63"/>
      <c r="AK138" s="63"/>
      <c r="AL138" s="63"/>
      <c r="AM138" s="64"/>
      <c r="AN138" s="64"/>
      <c r="AO138" s="64"/>
      <c r="AP138" s="63"/>
      <c r="AQ138" s="63"/>
      <c r="AR138" s="63"/>
      <c r="AS138" s="64"/>
      <c r="AT138" s="64"/>
      <c r="AU138" s="64"/>
      <c r="AV138" s="63"/>
      <c r="AW138" s="63"/>
      <c r="AX138" s="63"/>
      <c r="AY138" s="64"/>
      <c r="AZ138" s="64"/>
      <c r="BA138" s="64"/>
      <c r="BB138" s="69"/>
      <c r="BC138" s="69"/>
      <c r="BD138" s="69"/>
      <c r="BE138" s="64"/>
      <c r="BF138" s="64"/>
      <c r="BG138" s="64"/>
      <c r="BH138" s="69"/>
      <c r="BI138" s="69"/>
      <c r="BJ138" s="69"/>
      <c r="BK138" s="64"/>
      <c r="BL138" s="64"/>
      <c r="BM138" s="64"/>
      <c r="BN138" s="114"/>
      <c r="BO138" s="34" t="e">
        <f t="shared" si="33"/>
        <v>#DIV/0!</v>
      </c>
    </row>
    <row r="139" spans="1:67" ht="15.75" x14ac:dyDescent="0.25">
      <c r="A139" s="68">
        <v>53</v>
      </c>
      <c r="B139" s="68"/>
      <c r="C139" s="14"/>
      <c r="D139" s="14"/>
      <c r="E139" s="14"/>
      <c r="F139" s="192" t="s">
        <v>36</v>
      </c>
      <c r="G139" s="14"/>
      <c r="H139" s="249"/>
      <c r="I139" s="4" t="s">
        <v>37</v>
      </c>
      <c r="J139" s="28">
        <f t="shared" si="27"/>
        <v>0</v>
      </c>
      <c r="K139" s="41">
        <f t="shared" si="28"/>
        <v>0</v>
      </c>
      <c r="L139" s="29"/>
      <c r="M139" s="29"/>
      <c r="N139" s="29"/>
      <c r="O139" s="29"/>
      <c r="P139" s="68"/>
      <c r="Q139" s="68"/>
      <c r="R139" s="68"/>
      <c r="S139" s="144"/>
      <c r="T139" s="67"/>
      <c r="U139" s="66"/>
      <c r="V139" s="66"/>
      <c r="W139" s="65"/>
      <c r="X139" s="155">
        <f t="shared" si="29"/>
        <v>0</v>
      </c>
      <c r="Y139" s="31">
        <f t="shared" si="30"/>
        <v>0</v>
      </c>
      <c r="Z139" s="31">
        <f t="shared" si="31"/>
        <v>0</v>
      </c>
      <c r="AA139" s="31">
        <f t="shared" si="31"/>
        <v>0</v>
      </c>
      <c r="AB139" s="31">
        <f t="shared" si="31"/>
        <v>0</v>
      </c>
      <c r="AC139" s="42">
        <f t="shared" si="32"/>
        <v>0</v>
      </c>
      <c r="AD139" s="63"/>
      <c r="AE139" s="63"/>
      <c r="AF139" s="63"/>
      <c r="AG139" s="64"/>
      <c r="AH139" s="64"/>
      <c r="AI139" s="64"/>
      <c r="AJ139" s="63"/>
      <c r="AK139" s="63"/>
      <c r="AL139" s="63"/>
      <c r="AM139" s="64"/>
      <c r="AN139" s="64"/>
      <c r="AO139" s="64"/>
      <c r="AP139" s="63"/>
      <c r="AQ139" s="63"/>
      <c r="AR139" s="63"/>
      <c r="AS139" s="64"/>
      <c r="AT139" s="64"/>
      <c r="AU139" s="64"/>
      <c r="AV139" s="63"/>
      <c r="AW139" s="63"/>
      <c r="AX139" s="63"/>
      <c r="AY139" s="64"/>
      <c r="AZ139" s="64"/>
      <c r="BA139" s="64"/>
      <c r="BB139" s="69"/>
      <c r="BC139" s="69"/>
      <c r="BD139" s="69"/>
      <c r="BE139" s="64"/>
      <c r="BF139" s="64"/>
      <c r="BG139" s="64"/>
      <c r="BH139" s="69"/>
      <c r="BI139" s="69"/>
      <c r="BJ139" s="69"/>
      <c r="BK139" s="64"/>
      <c r="BL139" s="64"/>
      <c r="BM139" s="64"/>
      <c r="BN139" s="114"/>
      <c r="BO139" s="34" t="e">
        <f t="shared" si="33"/>
        <v>#DIV/0!</v>
      </c>
    </row>
    <row r="140" spans="1:67" ht="15.75" hidden="1" x14ac:dyDescent="0.25">
      <c r="A140" s="68">
        <v>54</v>
      </c>
      <c r="B140" s="68"/>
      <c r="C140" s="68"/>
      <c r="D140" s="14"/>
      <c r="E140" s="14"/>
      <c r="F140" s="14"/>
      <c r="G140" s="14"/>
      <c r="H140" s="249"/>
      <c r="I140" s="117" t="s">
        <v>39</v>
      </c>
      <c r="J140" s="85">
        <f>SUM(J141:J153)</f>
        <v>0</v>
      </c>
      <c r="K140" s="105">
        <f>J140*36</f>
        <v>0</v>
      </c>
      <c r="L140" s="106"/>
      <c r="M140" s="106"/>
      <c r="N140" s="106"/>
      <c r="O140" s="106"/>
      <c r="P140" s="125"/>
      <c r="Q140" s="125"/>
      <c r="R140" s="125"/>
      <c r="S140" s="148"/>
      <c r="T140" s="174"/>
      <c r="U140" s="126"/>
      <c r="V140" s="126"/>
      <c r="W140" s="175"/>
      <c r="X140" s="155"/>
      <c r="Y140" s="31"/>
      <c r="Z140" s="31"/>
      <c r="AA140" s="31"/>
      <c r="AB140" s="31"/>
      <c r="AC140" s="4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125"/>
      <c r="BO140" s="86"/>
    </row>
    <row r="141" spans="1:67" ht="15.75" hidden="1" x14ac:dyDescent="0.25">
      <c r="A141" s="68">
        <v>55</v>
      </c>
      <c r="B141" s="68"/>
      <c r="C141" s="68"/>
      <c r="D141" s="14"/>
      <c r="E141" s="14"/>
      <c r="F141" s="14"/>
      <c r="G141" s="14"/>
      <c r="H141" s="249"/>
      <c r="I141" s="4" t="s">
        <v>37</v>
      </c>
      <c r="J141" s="28">
        <f t="shared" ref="J141:J153" si="34">L141+M141+N141+O141+P141+Q141+R141+S141</f>
        <v>0</v>
      </c>
      <c r="K141" s="41">
        <f t="shared" ref="K141:K153" si="35">J141*36</f>
        <v>0</v>
      </c>
      <c r="L141" s="29"/>
      <c r="M141" s="29"/>
      <c r="N141" s="29"/>
      <c r="O141" s="29"/>
      <c r="P141" s="68"/>
      <c r="Q141" s="68"/>
      <c r="R141" s="68"/>
      <c r="S141" s="144"/>
      <c r="T141" s="67"/>
      <c r="U141" s="66"/>
      <c r="V141" s="66"/>
      <c r="W141" s="65"/>
      <c r="X141" s="155">
        <f t="shared" ref="X141:X153" si="36">Y141+Y141*0.1</f>
        <v>0</v>
      </c>
      <c r="Y141" s="31">
        <f t="shared" ref="Y141:Y153" si="37">SUM(Z141:AB141)</f>
        <v>0</v>
      </c>
      <c r="Z141" s="31">
        <f t="shared" ref="Z141:AB153" si="38">AD141+AG141+AJ141+AM141+AP141+AS141+AV141+AY141+BB141+BE141+BH141+BK141</f>
        <v>0</v>
      </c>
      <c r="AA141" s="31">
        <f t="shared" si="38"/>
        <v>0</v>
      </c>
      <c r="AB141" s="31">
        <f t="shared" si="38"/>
        <v>0</v>
      </c>
      <c r="AC141" s="42">
        <f t="shared" ref="AC141:AC153" si="39">K141-X141</f>
        <v>0</v>
      </c>
      <c r="AD141" s="63"/>
      <c r="AE141" s="63"/>
      <c r="AF141" s="63"/>
      <c r="AG141" s="64"/>
      <c r="AH141" s="64"/>
      <c r="AI141" s="64"/>
      <c r="AJ141" s="63"/>
      <c r="AK141" s="63"/>
      <c r="AL141" s="63"/>
      <c r="AM141" s="64"/>
      <c r="AN141" s="64"/>
      <c r="AO141" s="64"/>
      <c r="AP141" s="63"/>
      <c r="AQ141" s="63"/>
      <c r="AR141" s="63"/>
      <c r="AS141" s="64"/>
      <c r="AT141" s="64"/>
      <c r="AU141" s="64"/>
      <c r="AV141" s="63"/>
      <c r="AW141" s="63"/>
      <c r="AX141" s="63"/>
      <c r="AY141" s="64"/>
      <c r="AZ141" s="64"/>
      <c r="BA141" s="64"/>
      <c r="BB141" s="69"/>
      <c r="BC141" s="69"/>
      <c r="BD141" s="69"/>
      <c r="BE141" s="64"/>
      <c r="BF141" s="64"/>
      <c r="BG141" s="64"/>
      <c r="BH141" s="69"/>
      <c r="BI141" s="69"/>
      <c r="BJ141" s="69"/>
      <c r="BK141" s="64"/>
      <c r="BL141" s="64"/>
      <c r="BM141" s="64"/>
      <c r="BN141" s="114"/>
      <c r="BO141" s="34" t="e">
        <f t="shared" ref="BO141:BO153" si="40">Y141/K141*100</f>
        <v>#DIV/0!</v>
      </c>
    </row>
    <row r="142" spans="1:67" ht="15.75" hidden="1" x14ac:dyDescent="0.25">
      <c r="A142" s="68">
        <v>56</v>
      </c>
      <c r="B142" s="68"/>
      <c r="C142" s="14"/>
      <c r="D142" s="14"/>
      <c r="E142" s="14"/>
      <c r="F142" s="14"/>
      <c r="G142" s="14"/>
      <c r="H142" s="249"/>
      <c r="I142" s="4" t="s">
        <v>37</v>
      </c>
      <c r="J142" s="28">
        <f t="shared" si="34"/>
        <v>0</v>
      </c>
      <c r="K142" s="41">
        <f t="shared" si="35"/>
        <v>0</v>
      </c>
      <c r="L142" s="29"/>
      <c r="M142" s="29"/>
      <c r="N142" s="29"/>
      <c r="O142" s="29"/>
      <c r="P142" s="68"/>
      <c r="Q142" s="68"/>
      <c r="R142" s="68"/>
      <c r="S142" s="144"/>
      <c r="T142" s="67"/>
      <c r="U142" s="66"/>
      <c r="V142" s="66"/>
      <c r="W142" s="65"/>
      <c r="X142" s="155">
        <f t="shared" si="36"/>
        <v>0</v>
      </c>
      <c r="Y142" s="31">
        <f t="shared" si="37"/>
        <v>0</v>
      </c>
      <c r="Z142" s="31">
        <f t="shared" si="38"/>
        <v>0</v>
      </c>
      <c r="AA142" s="31">
        <f t="shared" si="38"/>
        <v>0</v>
      </c>
      <c r="AB142" s="31">
        <f t="shared" si="38"/>
        <v>0</v>
      </c>
      <c r="AC142" s="42">
        <f t="shared" si="39"/>
        <v>0</v>
      </c>
      <c r="AD142" s="63"/>
      <c r="AE142" s="63"/>
      <c r="AF142" s="63"/>
      <c r="AG142" s="64"/>
      <c r="AH142" s="64"/>
      <c r="AI142" s="64"/>
      <c r="AJ142" s="63"/>
      <c r="AK142" s="63"/>
      <c r="AL142" s="63"/>
      <c r="AM142" s="64"/>
      <c r="AN142" s="64"/>
      <c r="AO142" s="64"/>
      <c r="AP142" s="63"/>
      <c r="AQ142" s="63"/>
      <c r="AR142" s="63"/>
      <c r="AS142" s="64"/>
      <c r="AT142" s="64"/>
      <c r="AU142" s="64"/>
      <c r="AV142" s="63"/>
      <c r="AW142" s="63"/>
      <c r="AX142" s="63"/>
      <c r="AY142" s="64"/>
      <c r="AZ142" s="64"/>
      <c r="BA142" s="64"/>
      <c r="BB142" s="69"/>
      <c r="BC142" s="69"/>
      <c r="BD142" s="69"/>
      <c r="BE142" s="64"/>
      <c r="BF142" s="64"/>
      <c r="BG142" s="64"/>
      <c r="BH142" s="69"/>
      <c r="BI142" s="69"/>
      <c r="BJ142" s="69"/>
      <c r="BK142" s="64"/>
      <c r="BL142" s="64"/>
      <c r="BM142" s="64"/>
      <c r="BN142" s="114"/>
      <c r="BO142" s="34" t="e">
        <f t="shared" si="40"/>
        <v>#DIV/0!</v>
      </c>
    </row>
    <row r="143" spans="1:67" ht="15.75" hidden="1" x14ac:dyDescent="0.25">
      <c r="A143" s="68">
        <v>57</v>
      </c>
      <c r="B143" s="68"/>
      <c r="C143" s="14"/>
      <c r="D143" s="14"/>
      <c r="E143" s="14"/>
      <c r="F143" s="14"/>
      <c r="G143" s="14"/>
      <c r="H143" s="249"/>
      <c r="I143" s="4" t="s">
        <v>37</v>
      </c>
      <c r="J143" s="28">
        <f t="shared" si="34"/>
        <v>0</v>
      </c>
      <c r="K143" s="41">
        <f t="shared" si="35"/>
        <v>0</v>
      </c>
      <c r="L143" s="29"/>
      <c r="M143" s="29"/>
      <c r="N143" s="29"/>
      <c r="O143" s="29"/>
      <c r="P143" s="68"/>
      <c r="Q143" s="68"/>
      <c r="R143" s="68"/>
      <c r="S143" s="144"/>
      <c r="T143" s="67"/>
      <c r="U143" s="66"/>
      <c r="V143" s="66"/>
      <c r="W143" s="65"/>
      <c r="X143" s="155">
        <f t="shared" si="36"/>
        <v>0</v>
      </c>
      <c r="Y143" s="31">
        <f t="shared" si="37"/>
        <v>0</v>
      </c>
      <c r="Z143" s="31">
        <f t="shared" si="38"/>
        <v>0</v>
      </c>
      <c r="AA143" s="31">
        <f t="shared" si="38"/>
        <v>0</v>
      </c>
      <c r="AB143" s="31">
        <f t="shared" si="38"/>
        <v>0</v>
      </c>
      <c r="AC143" s="42">
        <f t="shared" si="39"/>
        <v>0</v>
      </c>
      <c r="AD143" s="63"/>
      <c r="AE143" s="63"/>
      <c r="AF143" s="63"/>
      <c r="AG143" s="64"/>
      <c r="AH143" s="64"/>
      <c r="AI143" s="64"/>
      <c r="AJ143" s="63"/>
      <c r="AK143" s="63"/>
      <c r="AL143" s="63"/>
      <c r="AM143" s="64"/>
      <c r="AN143" s="64"/>
      <c r="AO143" s="64"/>
      <c r="AP143" s="63"/>
      <c r="AQ143" s="63"/>
      <c r="AR143" s="63"/>
      <c r="AS143" s="64"/>
      <c r="AT143" s="64"/>
      <c r="AU143" s="64"/>
      <c r="AV143" s="63"/>
      <c r="AW143" s="63"/>
      <c r="AX143" s="63"/>
      <c r="AY143" s="64"/>
      <c r="AZ143" s="64"/>
      <c r="BA143" s="64"/>
      <c r="BB143" s="69"/>
      <c r="BC143" s="69"/>
      <c r="BD143" s="69"/>
      <c r="BE143" s="64"/>
      <c r="BF143" s="64"/>
      <c r="BG143" s="64"/>
      <c r="BH143" s="69"/>
      <c r="BI143" s="69"/>
      <c r="BJ143" s="69"/>
      <c r="BK143" s="64"/>
      <c r="BL143" s="64"/>
      <c r="BM143" s="64"/>
      <c r="BN143" s="114"/>
      <c r="BO143" s="34" t="e">
        <f t="shared" si="40"/>
        <v>#DIV/0!</v>
      </c>
    </row>
    <row r="144" spans="1:67" ht="15.75" hidden="1" x14ac:dyDescent="0.25">
      <c r="A144" s="68">
        <v>58</v>
      </c>
      <c r="B144" s="68"/>
      <c r="C144" s="14"/>
      <c r="D144" s="14"/>
      <c r="E144" s="14"/>
      <c r="F144" s="14"/>
      <c r="G144" s="14"/>
      <c r="H144" s="249"/>
      <c r="I144" s="4" t="s">
        <v>37</v>
      </c>
      <c r="J144" s="28">
        <f t="shared" si="34"/>
        <v>0</v>
      </c>
      <c r="K144" s="41">
        <f t="shared" si="35"/>
        <v>0</v>
      </c>
      <c r="L144" s="29"/>
      <c r="M144" s="29"/>
      <c r="N144" s="29"/>
      <c r="O144" s="29"/>
      <c r="P144" s="68"/>
      <c r="Q144" s="68"/>
      <c r="R144" s="68"/>
      <c r="S144" s="144"/>
      <c r="T144" s="67"/>
      <c r="U144" s="66"/>
      <c r="V144" s="66"/>
      <c r="W144" s="65"/>
      <c r="X144" s="155">
        <f t="shared" si="36"/>
        <v>0</v>
      </c>
      <c r="Y144" s="31">
        <f t="shared" si="37"/>
        <v>0</v>
      </c>
      <c r="Z144" s="31">
        <f t="shared" si="38"/>
        <v>0</v>
      </c>
      <c r="AA144" s="31">
        <f t="shared" si="38"/>
        <v>0</v>
      </c>
      <c r="AB144" s="31">
        <f t="shared" si="38"/>
        <v>0</v>
      </c>
      <c r="AC144" s="42">
        <f t="shared" si="39"/>
        <v>0</v>
      </c>
      <c r="AD144" s="63"/>
      <c r="AE144" s="63"/>
      <c r="AF144" s="63"/>
      <c r="AG144" s="64"/>
      <c r="AH144" s="64"/>
      <c r="AI144" s="64"/>
      <c r="AJ144" s="63"/>
      <c r="AK144" s="63"/>
      <c r="AL144" s="63"/>
      <c r="AM144" s="64"/>
      <c r="AN144" s="64"/>
      <c r="AO144" s="64"/>
      <c r="AP144" s="63"/>
      <c r="AQ144" s="63"/>
      <c r="AR144" s="63"/>
      <c r="AS144" s="64"/>
      <c r="AT144" s="64"/>
      <c r="AU144" s="64"/>
      <c r="AV144" s="63"/>
      <c r="AW144" s="63"/>
      <c r="AX144" s="63"/>
      <c r="AY144" s="64"/>
      <c r="AZ144" s="64"/>
      <c r="BA144" s="64"/>
      <c r="BB144" s="69"/>
      <c r="BC144" s="69"/>
      <c r="BD144" s="69"/>
      <c r="BE144" s="64"/>
      <c r="BF144" s="64"/>
      <c r="BG144" s="64"/>
      <c r="BH144" s="69"/>
      <c r="BI144" s="69"/>
      <c r="BJ144" s="69"/>
      <c r="BK144" s="64"/>
      <c r="BL144" s="64"/>
      <c r="BM144" s="64"/>
      <c r="BN144" s="114"/>
      <c r="BO144" s="34" t="e">
        <f t="shared" si="40"/>
        <v>#DIV/0!</v>
      </c>
    </row>
    <row r="145" spans="1:67" ht="15.75" hidden="1" x14ac:dyDescent="0.25">
      <c r="A145" s="68">
        <v>59</v>
      </c>
      <c r="B145" s="68"/>
      <c r="C145" s="14"/>
      <c r="D145" s="14"/>
      <c r="E145" s="14"/>
      <c r="F145" s="14"/>
      <c r="G145" s="14"/>
      <c r="H145" s="249"/>
      <c r="I145" s="4" t="s">
        <v>37</v>
      </c>
      <c r="J145" s="28">
        <f t="shared" si="34"/>
        <v>0</v>
      </c>
      <c r="K145" s="41">
        <f t="shared" si="35"/>
        <v>0</v>
      </c>
      <c r="L145" s="29"/>
      <c r="M145" s="29"/>
      <c r="N145" s="29"/>
      <c r="O145" s="29"/>
      <c r="P145" s="68"/>
      <c r="Q145" s="68"/>
      <c r="R145" s="68"/>
      <c r="S145" s="144"/>
      <c r="T145" s="67"/>
      <c r="U145" s="66"/>
      <c r="V145" s="66"/>
      <c r="W145" s="65"/>
      <c r="X145" s="155">
        <f t="shared" si="36"/>
        <v>0</v>
      </c>
      <c r="Y145" s="31">
        <f t="shared" si="37"/>
        <v>0</v>
      </c>
      <c r="Z145" s="31">
        <f t="shared" si="38"/>
        <v>0</v>
      </c>
      <c r="AA145" s="31">
        <f t="shared" si="38"/>
        <v>0</v>
      </c>
      <c r="AB145" s="31">
        <f t="shared" si="38"/>
        <v>0</v>
      </c>
      <c r="AC145" s="42">
        <f t="shared" si="39"/>
        <v>0</v>
      </c>
      <c r="AD145" s="63"/>
      <c r="AE145" s="63"/>
      <c r="AF145" s="63"/>
      <c r="AG145" s="64"/>
      <c r="AH145" s="64"/>
      <c r="AI145" s="64"/>
      <c r="AJ145" s="63"/>
      <c r="AK145" s="63"/>
      <c r="AL145" s="63"/>
      <c r="AM145" s="64"/>
      <c r="AN145" s="64"/>
      <c r="AO145" s="64"/>
      <c r="AP145" s="63"/>
      <c r="AQ145" s="63"/>
      <c r="AR145" s="63"/>
      <c r="AS145" s="64"/>
      <c r="AT145" s="64"/>
      <c r="AU145" s="64"/>
      <c r="AV145" s="63"/>
      <c r="AW145" s="63"/>
      <c r="AX145" s="63"/>
      <c r="AY145" s="64"/>
      <c r="AZ145" s="64"/>
      <c r="BA145" s="64"/>
      <c r="BB145" s="69"/>
      <c r="BC145" s="69"/>
      <c r="BD145" s="69"/>
      <c r="BE145" s="64"/>
      <c r="BF145" s="64"/>
      <c r="BG145" s="64"/>
      <c r="BH145" s="69"/>
      <c r="BI145" s="69"/>
      <c r="BJ145" s="69"/>
      <c r="BK145" s="64"/>
      <c r="BL145" s="64"/>
      <c r="BM145" s="64"/>
      <c r="BN145" s="114"/>
      <c r="BO145" s="34" t="e">
        <f t="shared" si="40"/>
        <v>#DIV/0!</v>
      </c>
    </row>
    <row r="146" spans="1:67" ht="15.75" hidden="1" x14ac:dyDescent="0.25">
      <c r="A146" s="68">
        <v>60</v>
      </c>
      <c r="B146" s="68"/>
      <c r="C146" s="14"/>
      <c r="D146" s="14"/>
      <c r="E146" s="14"/>
      <c r="F146" s="14"/>
      <c r="G146" s="14"/>
      <c r="H146" s="249"/>
      <c r="I146" s="4" t="s">
        <v>37</v>
      </c>
      <c r="J146" s="28">
        <f t="shared" si="34"/>
        <v>0</v>
      </c>
      <c r="K146" s="41">
        <f t="shared" si="35"/>
        <v>0</v>
      </c>
      <c r="L146" s="29"/>
      <c r="M146" s="29"/>
      <c r="N146" s="29"/>
      <c r="O146" s="29"/>
      <c r="P146" s="68"/>
      <c r="Q146" s="68"/>
      <c r="R146" s="68"/>
      <c r="S146" s="144"/>
      <c r="T146" s="67"/>
      <c r="U146" s="66"/>
      <c r="V146" s="66"/>
      <c r="W146" s="65"/>
      <c r="X146" s="155">
        <f t="shared" si="36"/>
        <v>0</v>
      </c>
      <c r="Y146" s="31">
        <f t="shared" si="37"/>
        <v>0</v>
      </c>
      <c r="Z146" s="31">
        <f t="shared" si="38"/>
        <v>0</v>
      </c>
      <c r="AA146" s="31">
        <f t="shared" si="38"/>
        <v>0</v>
      </c>
      <c r="AB146" s="31">
        <f t="shared" si="38"/>
        <v>0</v>
      </c>
      <c r="AC146" s="42">
        <f t="shared" si="39"/>
        <v>0</v>
      </c>
      <c r="AD146" s="63"/>
      <c r="AE146" s="63"/>
      <c r="AF146" s="63"/>
      <c r="AG146" s="64"/>
      <c r="AH146" s="64"/>
      <c r="AI146" s="64"/>
      <c r="AJ146" s="63"/>
      <c r="AK146" s="63"/>
      <c r="AL146" s="63"/>
      <c r="AM146" s="64"/>
      <c r="AN146" s="64"/>
      <c r="AO146" s="64"/>
      <c r="AP146" s="63"/>
      <c r="AQ146" s="63"/>
      <c r="AR146" s="63"/>
      <c r="AS146" s="64"/>
      <c r="AT146" s="64"/>
      <c r="AU146" s="64"/>
      <c r="AV146" s="63"/>
      <c r="AW146" s="63"/>
      <c r="AX146" s="63"/>
      <c r="AY146" s="64"/>
      <c r="AZ146" s="64"/>
      <c r="BA146" s="64"/>
      <c r="BB146" s="69"/>
      <c r="BC146" s="69"/>
      <c r="BD146" s="69"/>
      <c r="BE146" s="64"/>
      <c r="BF146" s="64"/>
      <c r="BG146" s="64"/>
      <c r="BH146" s="69"/>
      <c r="BI146" s="69"/>
      <c r="BJ146" s="69"/>
      <c r="BK146" s="64"/>
      <c r="BL146" s="64"/>
      <c r="BM146" s="64"/>
      <c r="BN146" s="114"/>
      <c r="BO146" s="34" t="e">
        <f t="shared" si="40"/>
        <v>#DIV/0!</v>
      </c>
    </row>
    <row r="147" spans="1:67" ht="15.75" hidden="1" x14ac:dyDescent="0.25">
      <c r="A147" s="68">
        <v>61</v>
      </c>
      <c r="B147" s="68"/>
      <c r="C147" s="14"/>
      <c r="D147" s="14"/>
      <c r="E147" s="14"/>
      <c r="F147" s="14"/>
      <c r="G147" s="14"/>
      <c r="H147" s="249"/>
      <c r="I147" s="4" t="s">
        <v>37</v>
      </c>
      <c r="J147" s="28">
        <f t="shared" si="34"/>
        <v>0</v>
      </c>
      <c r="K147" s="41">
        <f t="shared" si="35"/>
        <v>0</v>
      </c>
      <c r="L147" s="29"/>
      <c r="M147" s="29"/>
      <c r="N147" s="29"/>
      <c r="O147" s="29"/>
      <c r="P147" s="68"/>
      <c r="Q147" s="68"/>
      <c r="R147" s="68"/>
      <c r="S147" s="144"/>
      <c r="T147" s="67"/>
      <c r="U147" s="66"/>
      <c r="V147" s="66"/>
      <c r="W147" s="65"/>
      <c r="X147" s="155">
        <f t="shared" si="36"/>
        <v>0</v>
      </c>
      <c r="Y147" s="31">
        <f t="shared" si="37"/>
        <v>0</v>
      </c>
      <c r="Z147" s="31">
        <f t="shared" si="38"/>
        <v>0</v>
      </c>
      <c r="AA147" s="31">
        <f t="shared" si="38"/>
        <v>0</v>
      </c>
      <c r="AB147" s="31">
        <f t="shared" si="38"/>
        <v>0</v>
      </c>
      <c r="AC147" s="42">
        <f t="shared" si="39"/>
        <v>0</v>
      </c>
      <c r="AD147" s="63"/>
      <c r="AE147" s="63"/>
      <c r="AF147" s="63"/>
      <c r="AG147" s="64"/>
      <c r="AH147" s="64"/>
      <c r="AI147" s="64"/>
      <c r="AJ147" s="63"/>
      <c r="AK147" s="63"/>
      <c r="AL147" s="63"/>
      <c r="AM147" s="64"/>
      <c r="AN147" s="64"/>
      <c r="AO147" s="64"/>
      <c r="AP147" s="63"/>
      <c r="AQ147" s="63"/>
      <c r="AR147" s="63"/>
      <c r="AS147" s="64"/>
      <c r="AT147" s="64"/>
      <c r="AU147" s="64"/>
      <c r="AV147" s="63"/>
      <c r="AW147" s="63"/>
      <c r="AX147" s="63"/>
      <c r="AY147" s="64"/>
      <c r="AZ147" s="64"/>
      <c r="BA147" s="64"/>
      <c r="BB147" s="69"/>
      <c r="BC147" s="69"/>
      <c r="BD147" s="69"/>
      <c r="BE147" s="64"/>
      <c r="BF147" s="64"/>
      <c r="BG147" s="64"/>
      <c r="BH147" s="69"/>
      <c r="BI147" s="69"/>
      <c r="BJ147" s="69"/>
      <c r="BK147" s="64"/>
      <c r="BL147" s="64"/>
      <c r="BM147" s="64"/>
      <c r="BN147" s="114"/>
      <c r="BO147" s="34" t="e">
        <f t="shared" si="40"/>
        <v>#DIV/0!</v>
      </c>
    </row>
    <row r="148" spans="1:67" ht="15.75" hidden="1" x14ac:dyDescent="0.25">
      <c r="A148" s="68">
        <v>62</v>
      </c>
      <c r="B148" s="68"/>
      <c r="C148" s="14"/>
      <c r="D148" s="14"/>
      <c r="E148" s="14"/>
      <c r="F148" s="14"/>
      <c r="G148" s="14"/>
      <c r="H148" s="249"/>
      <c r="I148" s="4" t="s">
        <v>37</v>
      </c>
      <c r="J148" s="28">
        <f t="shared" si="34"/>
        <v>0</v>
      </c>
      <c r="K148" s="41">
        <f t="shared" si="35"/>
        <v>0</v>
      </c>
      <c r="L148" s="29"/>
      <c r="M148" s="29"/>
      <c r="N148" s="29"/>
      <c r="O148" s="29"/>
      <c r="P148" s="68"/>
      <c r="Q148" s="68"/>
      <c r="R148" s="68"/>
      <c r="S148" s="144"/>
      <c r="T148" s="67"/>
      <c r="U148" s="66"/>
      <c r="V148" s="66"/>
      <c r="W148" s="65"/>
      <c r="X148" s="155">
        <f t="shared" si="36"/>
        <v>0</v>
      </c>
      <c r="Y148" s="31">
        <f t="shared" si="37"/>
        <v>0</v>
      </c>
      <c r="Z148" s="31">
        <f t="shared" si="38"/>
        <v>0</v>
      </c>
      <c r="AA148" s="31">
        <f t="shared" si="38"/>
        <v>0</v>
      </c>
      <c r="AB148" s="31">
        <f t="shared" si="38"/>
        <v>0</v>
      </c>
      <c r="AC148" s="42">
        <f t="shared" si="39"/>
        <v>0</v>
      </c>
      <c r="AD148" s="63"/>
      <c r="AE148" s="63"/>
      <c r="AF148" s="63"/>
      <c r="AG148" s="64"/>
      <c r="AH148" s="64"/>
      <c r="AI148" s="64"/>
      <c r="AJ148" s="63"/>
      <c r="AK148" s="63"/>
      <c r="AL148" s="63"/>
      <c r="AM148" s="64"/>
      <c r="AN148" s="64"/>
      <c r="AO148" s="64"/>
      <c r="AP148" s="63"/>
      <c r="AQ148" s="63"/>
      <c r="AR148" s="63"/>
      <c r="AS148" s="64"/>
      <c r="AT148" s="64"/>
      <c r="AU148" s="64"/>
      <c r="AV148" s="63"/>
      <c r="AW148" s="63"/>
      <c r="AX148" s="63"/>
      <c r="AY148" s="64"/>
      <c r="AZ148" s="64"/>
      <c r="BA148" s="64"/>
      <c r="BB148" s="69"/>
      <c r="BC148" s="69"/>
      <c r="BD148" s="69"/>
      <c r="BE148" s="64"/>
      <c r="BF148" s="64"/>
      <c r="BG148" s="64"/>
      <c r="BH148" s="69"/>
      <c r="BI148" s="69"/>
      <c r="BJ148" s="69"/>
      <c r="BK148" s="64"/>
      <c r="BL148" s="64"/>
      <c r="BM148" s="64"/>
      <c r="BN148" s="114"/>
      <c r="BO148" s="34" t="e">
        <f t="shared" si="40"/>
        <v>#DIV/0!</v>
      </c>
    </row>
    <row r="149" spans="1:67" ht="15.75" hidden="1" x14ac:dyDescent="0.25">
      <c r="A149" s="68">
        <v>63</v>
      </c>
      <c r="B149" s="68"/>
      <c r="C149" s="14"/>
      <c r="D149" s="14"/>
      <c r="E149" s="14"/>
      <c r="F149" s="14"/>
      <c r="G149" s="14"/>
      <c r="H149" s="249"/>
      <c r="I149" s="4" t="s">
        <v>37</v>
      </c>
      <c r="J149" s="28">
        <f t="shared" si="34"/>
        <v>0</v>
      </c>
      <c r="K149" s="41">
        <f t="shared" si="35"/>
        <v>0</v>
      </c>
      <c r="L149" s="29"/>
      <c r="M149" s="29"/>
      <c r="N149" s="29"/>
      <c r="O149" s="29"/>
      <c r="P149" s="68"/>
      <c r="Q149" s="68"/>
      <c r="R149" s="68"/>
      <c r="S149" s="144"/>
      <c r="T149" s="67"/>
      <c r="U149" s="66"/>
      <c r="V149" s="66"/>
      <c r="W149" s="65"/>
      <c r="X149" s="155">
        <f t="shared" si="36"/>
        <v>0</v>
      </c>
      <c r="Y149" s="31">
        <f t="shared" si="37"/>
        <v>0</v>
      </c>
      <c r="Z149" s="31">
        <f t="shared" si="38"/>
        <v>0</v>
      </c>
      <c r="AA149" s="31">
        <f t="shared" si="38"/>
        <v>0</v>
      </c>
      <c r="AB149" s="31">
        <f t="shared" si="38"/>
        <v>0</v>
      </c>
      <c r="AC149" s="42">
        <f t="shared" si="39"/>
        <v>0</v>
      </c>
      <c r="AD149" s="63"/>
      <c r="AE149" s="63"/>
      <c r="AF149" s="63"/>
      <c r="AG149" s="64"/>
      <c r="AH149" s="64"/>
      <c r="AI149" s="64"/>
      <c r="AJ149" s="63"/>
      <c r="AK149" s="63"/>
      <c r="AL149" s="63"/>
      <c r="AM149" s="64"/>
      <c r="AN149" s="64"/>
      <c r="AO149" s="64"/>
      <c r="AP149" s="63"/>
      <c r="AQ149" s="63"/>
      <c r="AR149" s="63"/>
      <c r="AS149" s="64"/>
      <c r="AT149" s="64"/>
      <c r="AU149" s="64"/>
      <c r="AV149" s="63"/>
      <c r="AW149" s="63"/>
      <c r="AX149" s="63"/>
      <c r="AY149" s="64"/>
      <c r="AZ149" s="64"/>
      <c r="BA149" s="64"/>
      <c r="BB149" s="69"/>
      <c r="BC149" s="69"/>
      <c r="BD149" s="69"/>
      <c r="BE149" s="64"/>
      <c r="BF149" s="64"/>
      <c r="BG149" s="64"/>
      <c r="BH149" s="69"/>
      <c r="BI149" s="69"/>
      <c r="BJ149" s="69"/>
      <c r="BK149" s="64"/>
      <c r="BL149" s="64"/>
      <c r="BM149" s="64"/>
      <c r="BN149" s="114"/>
      <c r="BO149" s="34" t="e">
        <f t="shared" si="40"/>
        <v>#DIV/0!</v>
      </c>
    </row>
    <row r="150" spans="1:67" ht="15.75" hidden="1" x14ac:dyDescent="0.25">
      <c r="A150" s="68">
        <v>64</v>
      </c>
      <c r="B150" s="68"/>
      <c r="C150" s="14"/>
      <c r="D150" s="14"/>
      <c r="E150" s="14"/>
      <c r="F150" s="14"/>
      <c r="G150" s="14"/>
      <c r="H150" s="249"/>
      <c r="I150" s="4" t="s">
        <v>37</v>
      </c>
      <c r="J150" s="28">
        <f t="shared" si="34"/>
        <v>0</v>
      </c>
      <c r="K150" s="41">
        <f t="shared" si="35"/>
        <v>0</v>
      </c>
      <c r="L150" s="29"/>
      <c r="M150" s="29"/>
      <c r="N150" s="29"/>
      <c r="O150" s="29"/>
      <c r="P150" s="68"/>
      <c r="Q150" s="68"/>
      <c r="R150" s="68"/>
      <c r="S150" s="144"/>
      <c r="T150" s="67"/>
      <c r="U150" s="66"/>
      <c r="V150" s="66"/>
      <c r="W150" s="65"/>
      <c r="X150" s="155">
        <f t="shared" si="36"/>
        <v>0</v>
      </c>
      <c r="Y150" s="31">
        <f t="shared" si="37"/>
        <v>0</v>
      </c>
      <c r="Z150" s="31">
        <f t="shared" si="38"/>
        <v>0</v>
      </c>
      <c r="AA150" s="31">
        <f t="shared" si="38"/>
        <v>0</v>
      </c>
      <c r="AB150" s="31">
        <f t="shared" si="38"/>
        <v>0</v>
      </c>
      <c r="AC150" s="42">
        <f t="shared" si="39"/>
        <v>0</v>
      </c>
      <c r="AD150" s="63"/>
      <c r="AE150" s="63"/>
      <c r="AF150" s="63"/>
      <c r="AG150" s="64"/>
      <c r="AH150" s="64"/>
      <c r="AI150" s="64"/>
      <c r="AJ150" s="63"/>
      <c r="AK150" s="63"/>
      <c r="AL150" s="63"/>
      <c r="AM150" s="64"/>
      <c r="AN150" s="64"/>
      <c r="AO150" s="64"/>
      <c r="AP150" s="63"/>
      <c r="AQ150" s="63"/>
      <c r="AR150" s="63"/>
      <c r="AS150" s="64"/>
      <c r="AT150" s="64"/>
      <c r="AU150" s="64"/>
      <c r="AV150" s="63"/>
      <c r="AW150" s="63"/>
      <c r="AX150" s="63"/>
      <c r="AY150" s="64"/>
      <c r="AZ150" s="64"/>
      <c r="BA150" s="64"/>
      <c r="BB150" s="69"/>
      <c r="BC150" s="69"/>
      <c r="BD150" s="69"/>
      <c r="BE150" s="64"/>
      <c r="BF150" s="64"/>
      <c r="BG150" s="64"/>
      <c r="BH150" s="69"/>
      <c r="BI150" s="69"/>
      <c r="BJ150" s="69"/>
      <c r="BK150" s="64"/>
      <c r="BL150" s="64"/>
      <c r="BM150" s="64"/>
      <c r="BN150" s="114"/>
      <c r="BO150" s="34" t="e">
        <f t="shared" si="40"/>
        <v>#DIV/0!</v>
      </c>
    </row>
    <row r="151" spans="1:67" ht="15.75" hidden="1" x14ac:dyDescent="0.25">
      <c r="A151" s="68">
        <v>65</v>
      </c>
      <c r="B151" s="68"/>
      <c r="C151" s="14"/>
      <c r="D151" s="14"/>
      <c r="E151" s="14"/>
      <c r="F151" s="14"/>
      <c r="G151" s="14"/>
      <c r="H151" s="249"/>
      <c r="I151" s="4" t="s">
        <v>37</v>
      </c>
      <c r="J151" s="28">
        <f t="shared" si="34"/>
        <v>0</v>
      </c>
      <c r="K151" s="41">
        <f t="shared" si="35"/>
        <v>0</v>
      </c>
      <c r="L151" s="29"/>
      <c r="M151" s="29"/>
      <c r="N151" s="29"/>
      <c r="O151" s="29"/>
      <c r="P151" s="68"/>
      <c r="Q151" s="68"/>
      <c r="R151" s="68"/>
      <c r="S151" s="144"/>
      <c r="T151" s="67"/>
      <c r="U151" s="66"/>
      <c r="V151" s="66"/>
      <c r="W151" s="65"/>
      <c r="X151" s="155">
        <f t="shared" si="36"/>
        <v>0</v>
      </c>
      <c r="Y151" s="31">
        <f t="shared" si="37"/>
        <v>0</v>
      </c>
      <c r="Z151" s="31">
        <f t="shared" si="38"/>
        <v>0</v>
      </c>
      <c r="AA151" s="31">
        <f t="shared" si="38"/>
        <v>0</v>
      </c>
      <c r="AB151" s="31">
        <f t="shared" si="38"/>
        <v>0</v>
      </c>
      <c r="AC151" s="42">
        <f t="shared" si="39"/>
        <v>0</v>
      </c>
      <c r="AD151" s="63"/>
      <c r="AE151" s="63"/>
      <c r="AF151" s="63"/>
      <c r="AG151" s="64"/>
      <c r="AH151" s="64"/>
      <c r="AI151" s="64"/>
      <c r="AJ151" s="63"/>
      <c r="AK151" s="63"/>
      <c r="AL151" s="63"/>
      <c r="AM151" s="64"/>
      <c r="AN151" s="64"/>
      <c r="AO151" s="64"/>
      <c r="AP151" s="63"/>
      <c r="AQ151" s="63"/>
      <c r="AR151" s="63"/>
      <c r="AS151" s="64"/>
      <c r="AT151" s="64"/>
      <c r="AU151" s="64"/>
      <c r="AV151" s="63"/>
      <c r="AW151" s="63"/>
      <c r="AX151" s="63"/>
      <c r="AY151" s="64"/>
      <c r="AZ151" s="64"/>
      <c r="BA151" s="64"/>
      <c r="BB151" s="69"/>
      <c r="BC151" s="69"/>
      <c r="BD151" s="69"/>
      <c r="BE151" s="64"/>
      <c r="BF151" s="64"/>
      <c r="BG151" s="64"/>
      <c r="BH151" s="69"/>
      <c r="BI151" s="69"/>
      <c r="BJ151" s="69"/>
      <c r="BK151" s="64"/>
      <c r="BL151" s="64"/>
      <c r="BM151" s="64"/>
      <c r="BN151" s="114"/>
      <c r="BO151" s="34" t="e">
        <f t="shared" si="40"/>
        <v>#DIV/0!</v>
      </c>
    </row>
    <row r="152" spans="1:67" ht="15.75" hidden="1" x14ac:dyDescent="0.25">
      <c r="A152" s="68">
        <v>66</v>
      </c>
      <c r="B152" s="68"/>
      <c r="C152" s="14"/>
      <c r="D152" s="14"/>
      <c r="E152" s="14"/>
      <c r="F152" s="14"/>
      <c r="G152" s="14"/>
      <c r="H152" s="249"/>
      <c r="I152" s="4" t="s">
        <v>37</v>
      </c>
      <c r="J152" s="28">
        <f t="shared" si="34"/>
        <v>0</v>
      </c>
      <c r="K152" s="41">
        <f t="shared" si="35"/>
        <v>0</v>
      </c>
      <c r="L152" s="29"/>
      <c r="M152" s="29"/>
      <c r="N152" s="29"/>
      <c r="O152" s="29"/>
      <c r="P152" s="68"/>
      <c r="Q152" s="68"/>
      <c r="R152" s="68"/>
      <c r="S152" s="144"/>
      <c r="T152" s="67"/>
      <c r="U152" s="66"/>
      <c r="V152" s="66"/>
      <c r="W152" s="65"/>
      <c r="X152" s="155">
        <f t="shared" si="36"/>
        <v>0</v>
      </c>
      <c r="Y152" s="31">
        <f t="shared" si="37"/>
        <v>0</v>
      </c>
      <c r="Z152" s="31">
        <f t="shared" si="38"/>
        <v>0</v>
      </c>
      <c r="AA152" s="31">
        <f t="shared" si="38"/>
        <v>0</v>
      </c>
      <c r="AB152" s="31">
        <f t="shared" si="38"/>
        <v>0</v>
      </c>
      <c r="AC152" s="42">
        <f t="shared" si="39"/>
        <v>0</v>
      </c>
      <c r="AD152" s="63"/>
      <c r="AE152" s="63"/>
      <c r="AF152" s="63"/>
      <c r="AG152" s="64"/>
      <c r="AH152" s="64"/>
      <c r="AI152" s="64"/>
      <c r="AJ152" s="63"/>
      <c r="AK152" s="63"/>
      <c r="AL152" s="63"/>
      <c r="AM152" s="64"/>
      <c r="AN152" s="64"/>
      <c r="AO152" s="64"/>
      <c r="AP152" s="63"/>
      <c r="AQ152" s="63"/>
      <c r="AR152" s="63"/>
      <c r="AS152" s="64"/>
      <c r="AT152" s="64"/>
      <c r="AU152" s="64"/>
      <c r="AV152" s="63"/>
      <c r="AW152" s="63"/>
      <c r="AX152" s="63"/>
      <c r="AY152" s="64"/>
      <c r="AZ152" s="64"/>
      <c r="BA152" s="64"/>
      <c r="BB152" s="69"/>
      <c r="BC152" s="69"/>
      <c r="BD152" s="69"/>
      <c r="BE152" s="64"/>
      <c r="BF152" s="64"/>
      <c r="BG152" s="64"/>
      <c r="BH152" s="69"/>
      <c r="BI152" s="69"/>
      <c r="BJ152" s="69"/>
      <c r="BK152" s="64"/>
      <c r="BL152" s="64"/>
      <c r="BM152" s="64"/>
      <c r="BN152" s="114"/>
      <c r="BO152" s="34" t="e">
        <f t="shared" si="40"/>
        <v>#DIV/0!</v>
      </c>
    </row>
    <row r="153" spans="1:67" ht="15.75" hidden="1" x14ac:dyDescent="0.25">
      <c r="A153" s="68">
        <v>67</v>
      </c>
      <c r="B153" s="68"/>
      <c r="C153" s="14"/>
      <c r="D153" s="14"/>
      <c r="E153" s="14"/>
      <c r="F153" s="14"/>
      <c r="G153" s="14"/>
      <c r="H153" s="249"/>
      <c r="I153" s="4" t="s">
        <v>37</v>
      </c>
      <c r="J153" s="28">
        <f t="shared" si="34"/>
        <v>0</v>
      </c>
      <c r="K153" s="41">
        <f t="shared" si="35"/>
        <v>0</v>
      </c>
      <c r="L153" s="29"/>
      <c r="M153" s="29"/>
      <c r="N153" s="29"/>
      <c r="O153" s="29"/>
      <c r="P153" s="68"/>
      <c r="Q153" s="68"/>
      <c r="R153" s="68"/>
      <c r="S153" s="144"/>
      <c r="T153" s="67"/>
      <c r="U153" s="66"/>
      <c r="V153" s="66"/>
      <c r="W153" s="65"/>
      <c r="X153" s="155">
        <f t="shared" si="36"/>
        <v>0</v>
      </c>
      <c r="Y153" s="31">
        <f t="shared" si="37"/>
        <v>0</v>
      </c>
      <c r="Z153" s="31">
        <f t="shared" si="38"/>
        <v>0</v>
      </c>
      <c r="AA153" s="31">
        <f t="shared" si="38"/>
        <v>0</v>
      </c>
      <c r="AB153" s="31">
        <f t="shared" si="38"/>
        <v>0</v>
      </c>
      <c r="AC153" s="42">
        <f t="shared" si="39"/>
        <v>0</v>
      </c>
      <c r="AD153" s="63"/>
      <c r="AE153" s="63"/>
      <c r="AF153" s="63"/>
      <c r="AG153" s="64"/>
      <c r="AH153" s="64"/>
      <c r="AI153" s="64"/>
      <c r="AJ153" s="63"/>
      <c r="AK153" s="63"/>
      <c r="AL153" s="63"/>
      <c r="AM153" s="64"/>
      <c r="AN153" s="64"/>
      <c r="AO153" s="64"/>
      <c r="AP153" s="63"/>
      <c r="AQ153" s="63"/>
      <c r="AR153" s="63"/>
      <c r="AS153" s="64"/>
      <c r="AT153" s="64"/>
      <c r="AU153" s="64"/>
      <c r="AV153" s="63"/>
      <c r="AW153" s="63"/>
      <c r="AX153" s="63"/>
      <c r="AY153" s="64"/>
      <c r="AZ153" s="64"/>
      <c r="BA153" s="64"/>
      <c r="BB153" s="69"/>
      <c r="BC153" s="69"/>
      <c r="BD153" s="69"/>
      <c r="BE153" s="64"/>
      <c r="BF153" s="64"/>
      <c r="BG153" s="64"/>
      <c r="BH153" s="69"/>
      <c r="BI153" s="69"/>
      <c r="BJ153" s="69"/>
      <c r="BK153" s="64"/>
      <c r="BL153" s="64"/>
      <c r="BM153" s="64"/>
      <c r="BN153" s="114"/>
      <c r="BO153" s="34" t="e">
        <f t="shared" si="40"/>
        <v>#DIV/0!</v>
      </c>
    </row>
    <row r="154" spans="1:67" ht="15.75" hidden="1" x14ac:dyDescent="0.25">
      <c r="A154" s="68">
        <v>68</v>
      </c>
      <c r="B154" s="68"/>
      <c r="C154" s="68"/>
      <c r="D154" s="14"/>
      <c r="E154" s="14"/>
      <c r="F154" s="14"/>
      <c r="G154" s="14"/>
      <c r="H154" s="249"/>
      <c r="I154" s="117" t="s">
        <v>40</v>
      </c>
      <c r="J154" s="85">
        <f>SUM(J155:J167)</f>
        <v>0</v>
      </c>
      <c r="K154" s="105">
        <f>J154*36</f>
        <v>0</v>
      </c>
      <c r="L154" s="106"/>
      <c r="M154" s="106"/>
      <c r="N154" s="106"/>
      <c r="O154" s="106"/>
      <c r="P154" s="125"/>
      <c r="Q154" s="125"/>
      <c r="R154" s="125"/>
      <c r="S154" s="148"/>
      <c r="T154" s="174"/>
      <c r="U154" s="126"/>
      <c r="V154" s="126"/>
      <c r="W154" s="175"/>
      <c r="X154" s="155"/>
      <c r="Y154" s="31"/>
      <c r="Z154" s="31"/>
      <c r="AA154" s="31"/>
      <c r="AB154" s="31"/>
      <c r="AC154" s="4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125"/>
      <c r="BO154" s="86"/>
    </row>
    <row r="155" spans="1:67" ht="15.75" hidden="1" x14ac:dyDescent="0.25">
      <c r="A155" s="68">
        <v>69</v>
      </c>
      <c r="B155" s="68"/>
      <c r="C155" s="14"/>
      <c r="D155" s="14"/>
      <c r="E155" s="14"/>
      <c r="F155" s="14"/>
      <c r="G155" s="14"/>
      <c r="H155" s="249"/>
      <c r="I155" s="4" t="s">
        <v>37</v>
      </c>
      <c r="J155" s="28">
        <f t="shared" ref="J155:J167" si="41">L155+M155+N155+O155+P155+Q155+R155+S155</f>
        <v>0</v>
      </c>
      <c r="K155" s="41">
        <f t="shared" ref="K155:K167" si="42">J155*36</f>
        <v>0</v>
      </c>
      <c r="L155" s="29"/>
      <c r="M155" s="29"/>
      <c r="N155" s="29"/>
      <c r="O155" s="29"/>
      <c r="P155" s="68"/>
      <c r="Q155" s="68"/>
      <c r="R155" s="68"/>
      <c r="S155" s="144"/>
      <c r="T155" s="67"/>
      <c r="U155" s="66"/>
      <c r="V155" s="66"/>
      <c r="W155" s="65"/>
      <c r="X155" s="155">
        <f t="shared" ref="X155:X167" si="43">Y155+Y155*0.1</f>
        <v>0</v>
      </c>
      <c r="Y155" s="31">
        <f t="shared" ref="Y155:Y167" si="44">SUM(Z155:AB155)</f>
        <v>0</v>
      </c>
      <c r="Z155" s="31">
        <f t="shared" ref="Z155:AB167" si="45">AD155+AG155+AJ155+AM155+AP155+AS155+AV155+AY155+BB155+BE155+BH155+BK155</f>
        <v>0</v>
      </c>
      <c r="AA155" s="31">
        <f t="shared" si="45"/>
        <v>0</v>
      </c>
      <c r="AB155" s="31">
        <f t="shared" si="45"/>
        <v>0</v>
      </c>
      <c r="AC155" s="42">
        <f t="shared" ref="AC155:AC167" si="46">K155-X155</f>
        <v>0</v>
      </c>
      <c r="AD155" s="63"/>
      <c r="AE155" s="63"/>
      <c r="AF155" s="63"/>
      <c r="AG155" s="64"/>
      <c r="AH155" s="64"/>
      <c r="AI155" s="64"/>
      <c r="AJ155" s="63"/>
      <c r="AK155" s="63"/>
      <c r="AL155" s="63"/>
      <c r="AM155" s="64"/>
      <c r="AN155" s="64"/>
      <c r="AO155" s="64"/>
      <c r="AP155" s="63"/>
      <c r="AQ155" s="63"/>
      <c r="AR155" s="63"/>
      <c r="AS155" s="64"/>
      <c r="AT155" s="64"/>
      <c r="AU155" s="64"/>
      <c r="AV155" s="63"/>
      <c r="AW155" s="63"/>
      <c r="AX155" s="63"/>
      <c r="AY155" s="64"/>
      <c r="AZ155" s="64"/>
      <c r="BA155" s="64"/>
      <c r="BB155" s="69"/>
      <c r="BC155" s="69"/>
      <c r="BD155" s="69"/>
      <c r="BE155" s="64"/>
      <c r="BF155" s="64"/>
      <c r="BG155" s="64"/>
      <c r="BH155" s="69"/>
      <c r="BI155" s="69"/>
      <c r="BJ155" s="69"/>
      <c r="BK155" s="64"/>
      <c r="BL155" s="64"/>
      <c r="BM155" s="64"/>
      <c r="BN155" s="114"/>
      <c r="BO155" s="34" t="e">
        <f t="shared" ref="BO155:BO167" si="47">Y155/K155*100</f>
        <v>#DIV/0!</v>
      </c>
    </row>
    <row r="156" spans="1:67" ht="15.75" hidden="1" x14ac:dyDescent="0.25">
      <c r="A156" s="68">
        <v>70</v>
      </c>
      <c r="B156" s="68"/>
      <c r="C156" s="14"/>
      <c r="D156" s="14"/>
      <c r="E156" s="14"/>
      <c r="F156" s="14"/>
      <c r="G156" s="14"/>
      <c r="H156" s="249"/>
      <c r="I156" s="4" t="s">
        <v>37</v>
      </c>
      <c r="J156" s="28">
        <f t="shared" si="41"/>
        <v>0</v>
      </c>
      <c r="K156" s="41">
        <f t="shared" si="42"/>
        <v>0</v>
      </c>
      <c r="L156" s="29"/>
      <c r="M156" s="29"/>
      <c r="N156" s="29"/>
      <c r="O156" s="29"/>
      <c r="P156" s="68"/>
      <c r="Q156" s="68"/>
      <c r="R156" s="68"/>
      <c r="S156" s="144"/>
      <c r="T156" s="67"/>
      <c r="U156" s="66"/>
      <c r="V156" s="66"/>
      <c r="W156" s="65"/>
      <c r="X156" s="155">
        <f t="shared" si="43"/>
        <v>0</v>
      </c>
      <c r="Y156" s="31">
        <f t="shared" si="44"/>
        <v>0</v>
      </c>
      <c r="Z156" s="31">
        <f t="shared" si="45"/>
        <v>0</v>
      </c>
      <c r="AA156" s="31">
        <f t="shared" si="45"/>
        <v>0</v>
      </c>
      <c r="AB156" s="31">
        <f t="shared" si="45"/>
        <v>0</v>
      </c>
      <c r="AC156" s="42">
        <f t="shared" si="46"/>
        <v>0</v>
      </c>
      <c r="AD156" s="63"/>
      <c r="AE156" s="63"/>
      <c r="AF156" s="63"/>
      <c r="AG156" s="64"/>
      <c r="AH156" s="64"/>
      <c r="AI156" s="64"/>
      <c r="AJ156" s="63"/>
      <c r="AK156" s="63"/>
      <c r="AL156" s="63"/>
      <c r="AM156" s="64"/>
      <c r="AN156" s="64"/>
      <c r="AO156" s="64"/>
      <c r="AP156" s="63"/>
      <c r="AQ156" s="63"/>
      <c r="AR156" s="63"/>
      <c r="AS156" s="64"/>
      <c r="AT156" s="64"/>
      <c r="AU156" s="64"/>
      <c r="AV156" s="63"/>
      <c r="AW156" s="63"/>
      <c r="AX156" s="63"/>
      <c r="AY156" s="64"/>
      <c r="AZ156" s="64"/>
      <c r="BA156" s="64"/>
      <c r="BB156" s="69"/>
      <c r="BC156" s="69"/>
      <c r="BD156" s="69"/>
      <c r="BE156" s="64"/>
      <c r="BF156" s="64"/>
      <c r="BG156" s="64"/>
      <c r="BH156" s="69"/>
      <c r="BI156" s="69"/>
      <c r="BJ156" s="69"/>
      <c r="BK156" s="64"/>
      <c r="BL156" s="64"/>
      <c r="BM156" s="64"/>
      <c r="BN156" s="114"/>
      <c r="BO156" s="34" t="e">
        <f t="shared" si="47"/>
        <v>#DIV/0!</v>
      </c>
    </row>
    <row r="157" spans="1:67" ht="15.75" hidden="1" x14ac:dyDescent="0.25">
      <c r="A157" s="68">
        <v>71</v>
      </c>
      <c r="B157" s="68"/>
      <c r="C157" s="14"/>
      <c r="D157" s="14"/>
      <c r="E157" s="14"/>
      <c r="F157" s="14"/>
      <c r="G157" s="14"/>
      <c r="H157" s="249"/>
      <c r="I157" s="4" t="s">
        <v>37</v>
      </c>
      <c r="J157" s="28">
        <f t="shared" si="41"/>
        <v>0</v>
      </c>
      <c r="K157" s="41">
        <f t="shared" si="42"/>
        <v>0</v>
      </c>
      <c r="L157" s="29"/>
      <c r="M157" s="29"/>
      <c r="N157" s="29"/>
      <c r="O157" s="29"/>
      <c r="P157" s="68"/>
      <c r="Q157" s="68"/>
      <c r="R157" s="68"/>
      <c r="S157" s="144"/>
      <c r="T157" s="67"/>
      <c r="U157" s="66"/>
      <c r="V157" s="66"/>
      <c r="W157" s="65"/>
      <c r="X157" s="155">
        <f t="shared" si="43"/>
        <v>0</v>
      </c>
      <c r="Y157" s="31">
        <f t="shared" si="44"/>
        <v>0</v>
      </c>
      <c r="Z157" s="31">
        <f t="shared" si="45"/>
        <v>0</v>
      </c>
      <c r="AA157" s="31">
        <f t="shared" si="45"/>
        <v>0</v>
      </c>
      <c r="AB157" s="31">
        <f t="shared" si="45"/>
        <v>0</v>
      </c>
      <c r="AC157" s="42">
        <f t="shared" si="46"/>
        <v>0</v>
      </c>
      <c r="AD157" s="63"/>
      <c r="AE157" s="63"/>
      <c r="AF157" s="63"/>
      <c r="AG157" s="64"/>
      <c r="AH157" s="64"/>
      <c r="AI157" s="64"/>
      <c r="AJ157" s="63"/>
      <c r="AK157" s="63"/>
      <c r="AL157" s="63"/>
      <c r="AM157" s="64"/>
      <c r="AN157" s="64"/>
      <c r="AO157" s="64"/>
      <c r="AP157" s="63"/>
      <c r="AQ157" s="63"/>
      <c r="AR157" s="63"/>
      <c r="AS157" s="64"/>
      <c r="AT157" s="64"/>
      <c r="AU157" s="64"/>
      <c r="AV157" s="63"/>
      <c r="AW157" s="63"/>
      <c r="AX157" s="63"/>
      <c r="AY157" s="64"/>
      <c r="AZ157" s="64"/>
      <c r="BA157" s="64"/>
      <c r="BB157" s="69"/>
      <c r="BC157" s="69"/>
      <c r="BD157" s="69"/>
      <c r="BE157" s="64"/>
      <c r="BF157" s="64"/>
      <c r="BG157" s="64"/>
      <c r="BH157" s="69"/>
      <c r="BI157" s="69"/>
      <c r="BJ157" s="69"/>
      <c r="BK157" s="64"/>
      <c r="BL157" s="64"/>
      <c r="BM157" s="64"/>
      <c r="BN157" s="114"/>
      <c r="BO157" s="34" t="e">
        <f t="shared" si="47"/>
        <v>#DIV/0!</v>
      </c>
    </row>
    <row r="158" spans="1:67" ht="15.75" hidden="1" x14ac:dyDescent="0.25">
      <c r="A158" s="68">
        <v>72</v>
      </c>
      <c r="B158" s="68"/>
      <c r="C158" s="14"/>
      <c r="D158" s="14"/>
      <c r="E158" s="14"/>
      <c r="F158" s="14"/>
      <c r="G158" s="14"/>
      <c r="H158" s="249"/>
      <c r="I158" s="4" t="s">
        <v>37</v>
      </c>
      <c r="J158" s="28">
        <f t="shared" si="41"/>
        <v>0</v>
      </c>
      <c r="K158" s="41">
        <f t="shared" si="42"/>
        <v>0</v>
      </c>
      <c r="L158" s="29"/>
      <c r="M158" s="29"/>
      <c r="N158" s="29"/>
      <c r="O158" s="29"/>
      <c r="P158" s="68"/>
      <c r="Q158" s="68"/>
      <c r="R158" s="68"/>
      <c r="S158" s="144"/>
      <c r="T158" s="67"/>
      <c r="U158" s="66"/>
      <c r="V158" s="66"/>
      <c r="W158" s="65"/>
      <c r="X158" s="155">
        <f t="shared" si="43"/>
        <v>0</v>
      </c>
      <c r="Y158" s="31">
        <f t="shared" si="44"/>
        <v>0</v>
      </c>
      <c r="Z158" s="31">
        <f t="shared" si="45"/>
        <v>0</v>
      </c>
      <c r="AA158" s="31">
        <f t="shared" si="45"/>
        <v>0</v>
      </c>
      <c r="AB158" s="31">
        <f t="shared" si="45"/>
        <v>0</v>
      </c>
      <c r="AC158" s="42">
        <f t="shared" si="46"/>
        <v>0</v>
      </c>
      <c r="AD158" s="63"/>
      <c r="AE158" s="63"/>
      <c r="AF158" s="63"/>
      <c r="AG158" s="64"/>
      <c r="AH158" s="64"/>
      <c r="AI158" s="64"/>
      <c r="AJ158" s="63"/>
      <c r="AK158" s="63"/>
      <c r="AL158" s="63"/>
      <c r="AM158" s="64"/>
      <c r="AN158" s="64"/>
      <c r="AO158" s="64"/>
      <c r="AP158" s="63"/>
      <c r="AQ158" s="63"/>
      <c r="AR158" s="63"/>
      <c r="AS158" s="64"/>
      <c r="AT158" s="64"/>
      <c r="AU158" s="64"/>
      <c r="AV158" s="63"/>
      <c r="AW158" s="63"/>
      <c r="AX158" s="63"/>
      <c r="AY158" s="64"/>
      <c r="AZ158" s="64"/>
      <c r="BA158" s="64"/>
      <c r="BB158" s="69"/>
      <c r="BC158" s="69"/>
      <c r="BD158" s="69"/>
      <c r="BE158" s="64"/>
      <c r="BF158" s="64"/>
      <c r="BG158" s="64"/>
      <c r="BH158" s="69"/>
      <c r="BI158" s="69"/>
      <c r="BJ158" s="69"/>
      <c r="BK158" s="64"/>
      <c r="BL158" s="64"/>
      <c r="BM158" s="64"/>
      <c r="BN158" s="114"/>
      <c r="BO158" s="34" t="e">
        <f t="shared" si="47"/>
        <v>#DIV/0!</v>
      </c>
    </row>
    <row r="159" spans="1:67" ht="15.75" hidden="1" x14ac:dyDescent="0.25">
      <c r="A159" s="68">
        <v>73</v>
      </c>
      <c r="B159" s="68"/>
      <c r="C159" s="14"/>
      <c r="D159" s="14"/>
      <c r="E159" s="14"/>
      <c r="F159" s="14"/>
      <c r="G159" s="14"/>
      <c r="H159" s="249"/>
      <c r="I159" s="4" t="s">
        <v>37</v>
      </c>
      <c r="J159" s="28">
        <f t="shared" si="41"/>
        <v>0</v>
      </c>
      <c r="K159" s="41">
        <f t="shared" si="42"/>
        <v>0</v>
      </c>
      <c r="L159" s="29"/>
      <c r="M159" s="29"/>
      <c r="N159" s="29"/>
      <c r="O159" s="29"/>
      <c r="P159" s="68"/>
      <c r="Q159" s="68"/>
      <c r="R159" s="68"/>
      <c r="S159" s="144"/>
      <c r="T159" s="67"/>
      <c r="U159" s="66"/>
      <c r="V159" s="66"/>
      <c r="W159" s="65"/>
      <c r="X159" s="155">
        <f t="shared" si="43"/>
        <v>0</v>
      </c>
      <c r="Y159" s="31">
        <f t="shared" si="44"/>
        <v>0</v>
      </c>
      <c r="Z159" s="31">
        <f t="shared" si="45"/>
        <v>0</v>
      </c>
      <c r="AA159" s="31">
        <f t="shared" si="45"/>
        <v>0</v>
      </c>
      <c r="AB159" s="31">
        <f t="shared" si="45"/>
        <v>0</v>
      </c>
      <c r="AC159" s="42">
        <f t="shared" si="46"/>
        <v>0</v>
      </c>
      <c r="AD159" s="63"/>
      <c r="AE159" s="63"/>
      <c r="AF159" s="63"/>
      <c r="AG159" s="64"/>
      <c r="AH159" s="64"/>
      <c r="AI159" s="64"/>
      <c r="AJ159" s="63"/>
      <c r="AK159" s="63"/>
      <c r="AL159" s="63"/>
      <c r="AM159" s="64"/>
      <c r="AN159" s="64"/>
      <c r="AO159" s="64"/>
      <c r="AP159" s="63"/>
      <c r="AQ159" s="63"/>
      <c r="AR159" s="63"/>
      <c r="AS159" s="64"/>
      <c r="AT159" s="64"/>
      <c r="AU159" s="64"/>
      <c r="AV159" s="63"/>
      <c r="AW159" s="63"/>
      <c r="AX159" s="63"/>
      <c r="AY159" s="64"/>
      <c r="AZ159" s="64"/>
      <c r="BA159" s="64"/>
      <c r="BB159" s="69"/>
      <c r="BC159" s="69"/>
      <c r="BD159" s="69"/>
      <c r="BE159" s="64"/>
      <c r="BF159" s="64"/>
      <c r="BG159" s="64"/>
      <c r="BH159" s="69"/>
      <c r="BI159" s="69"/>
      <c r="BJ159" s="69"/>
      <c r="BK159" s="64"/>
      <c r="BL159" s="64"/>
      <c r="BM159" s="64"/>
      <c r="BN159" s="114"/>
      <c r="BO159" s="34" t="e">
        <f t="shared" si="47"/>
        <v>#DIV/0!</v>
      </c>
    </row>
    <row r="160" spans="1:67" ht="15.75" hidden="1" x14ac:dyDescent="0.25">
      <c r="A160" s="68">
        <v>74</v>
      </c>
      <c r="B160" s="68"/>
      <c r="C160" s="14"/>
      <c r="D160" s="14"/>
      <c r="E160" s="14"/>
      <c r="F160" s="14"/>
      <c r="G160" s="14"/>
      <c r="H160" s="249"/>
      <c r="I160" s="4" t="s">
        <v>37</v>
      </c>
      <c r="J160" s="28">
        <f t="shared" si="41"/>
        <v>0</v>
      </c>
      <c r="K160" s="41">
        <f t="shared" si="42"/>
        <v>0</v>
      </c>
      <c r="L160" s="29"/>
      <c r="M160" s="29"/>
      <c r="N160" s="29"/>
      <c r="O160" s="29"/>
      <c r="P160" s="68"/>
      <c r="Q160" s="68"/>
      <c r="R160" s="68"/>
      <c r="S160" s="144"/>
      <c r="T160" s="67"/>
      <c r="U160" s="66"/>
      <c r="V160" s="66"/>
      <c r="W160" s="65"/>
      <c r="X160" s="155">
        <f t="shared" si="43"/>
        <v>0</v>
      </c>
      <c r="Y160" s="31">
        <f t="shared" si="44"/>
        <v>0</v>
      </c>
      <c r="Z160" s="31">
        <f t="shared" si="45"/>
        <v>0</v>
      </c>
      <c r="AA160" s="31">
        <f t="shared" si="45"/>
        <v>0</v>
      </c>
      <c r="AB160" s="31">
        <f t="shared" si="45"/>
        <v>0</v>
      </c>
      <c r="AC160" s="42">
        <f t="shared" si="46"/>
        <v>0</v>
      </c>
      <c r="AD160" s="63"/>
      <c r="AE160" s="63"/>
      <c r="AF160" s="63"/>
      <c r="AG160" s="64"/>
      <c r="AH160" s="64"/>
      <c r="AI160" s="64"/>
      <c r="AJ160" s="63"/>
      <c r="AK160" s="63"/>
      <c r="AL160" s="63"/>
      <c r="AM160" s="64"/>
      <c r="AN160" s="64"/>
      <c r="AO160" s="64"/>
      <c r="AP160" s="63"/>
      <c r="AQ160" s="63"/>
      <c r="AR160" s="63"/>
      <c r="AS160" s="64"/>
      <c r="AT160" s="64"/>
      <c r="AU160" s="64"/>
      <c r="AV160" s="63"/>
      <c r="AW160" s="63"/>
      <c r="AX160" s="63"/>
      <c r="AY160" s="64"/>
      <c r="AZ160" s="64"/>
      <c r="BA160" s="64"/>
      <c r="BB160" s="69"/>
      <c r="BC160" s="69"/>
      <c r="BD160" s="69"/>
      <c r="BE160" s="64"/>
      <c r="BF160" s="64"/>
      <c r="BG160" s="64"/>
      <c r="BH160" s="69"/>
      <c r="BI160" s="69"/>
      <c r="BJ160" s="69"/>
      <c r="BK160" s="64"/>
      <c r="BL160" s="64"/>
      <c r="BM160" s="64"/>
      <c r="BN160" s="114"/>
      <c r="BO160" s="34" t="e">
        <f t="shared" si="47"/>
        <v>#DIV/0!</v>
      </c>
    </row>
    <row r="161" spans="1:67" ht="15.75" hidden="1" x14ac:dyDescent="0.25">
      <c r="A161" s="68">
        <v>75</v>
      </c>
      <c r="B161" s="68"/>
      <c r="C161" s="14"/>
      <c r="D161" s="14"/>
      <c r="E161" s="14"/>
      <c r="F161" s="14"/>
      <c r="G161" s="14"/>
      <c r="H161" s="249"/>
      <c r="I161" s="4" t="s">
        <v>37</v>
      </c>
      <c r="J161" s="28">
        <f t="shared" si="41"/>
        <v>0</v>
      </c>
      <c r="K161" s="41">
        <f t="shared" si="42"/>
        <v>0</v>
      </c>
      <c r="L161" s="29"/>
      <c r="M161" s="29"/>
      <c r="N161" s="29"/>
      <c r="O161" s="29"/>
      <c r="P161" s="68"/>
      <c r="Q161" s="68"/>
      <c r="R161" s="68"/>
      <c r="S161" s="144"/>
      <c r="T161" s="67"/>
      <c r="U161" s="66"/>
      <c r="V161" s="66"/>
      <c r="W161" s="65"/>
      <c r="X161" s="155">
        <f t="shared" si="43"/>
        <v>0</v>
      </c>
      <c r="Y161" s="31">
        <f t="shared" si="44"/>
        <v>0</v>
      </c>
      <c r="Z161" s="31">
        <f t="shared" si="45"/>
        <v>0</v>
      </c>
      <c r="AA161" s="31">
        <f t="shared" si="45"/>
        <v>0</v>
      </c>
      <c r="AB161" s="31">
        <f t="shared" si="45"/>
        <v>0</v>
      </c>
      <c r="AC161" s="42">
        <f t="shared" si="46"/>
        <v>0</v>
      </c>
      <c r="AD161" s="63"/>
      <c r="AE161" s="63"/>
      <c r="AF161" s="63"/>
      <c r="AG161" s="64"/>
      <c r="AH161" s="64"/>
      <c r="AI161" s="64"/>
      <c r="AJ161" s="63"/>
      <c r="AK161" s="63"/>
      <c r="AL161" s="63"/>
      <c r="AM161" s="64"/>
      <c r="AN161" s="64"/>
      <c r="AO161" s="64"/>
      <c r="AP161" s="63"/>
      <c r="AQ161" s="63"/>
      <c r="AR161" s="63"/>
      <c r="AS161" s="64"/>
      <c r="AT161" s="64"/>
      <c r="AU161" s="64"/>
      <c r="AV161" s="63"/>
      <c r="AW161" s="63"/>
      <c r="AX161" s="63"/>
      <c r="AY161" s="64"/>
      <c r="AZ161" s="64"/>
      <c r="BA161" s="64"/>
      <c r="BB161" s="69"/>
      <c r="BC161" s="69"/>
      <c r="BD161" s="69"/>
      <c r="BE161" s="64"/>
      <c r="BF161" s="64"/>
      <c r="BG161" s="64"/>
      <c r="BH161" s="69"/>
      <c r="BI161" s="69"/>
      <c r="BJ161" s="69"/>
      <c r="BK161" s="64"/>
      <c r="BL161" s="64"/>
      <c r="BM161" s="64"/>
      <c r="BN161" s="114"/>
      <c r="BO161" s="34" t="e">
        <f t="shared" si="47"/>
        <v>#DIV/0!</v>
      </c>
    </row>
    <row r="162" spans="1:67" ht="15.75" hidden="1" x14ac:dyDescent="0.25">
      <c r="A162" s="68">
        <v>76</v>
      </c>
      <c r="B162" s="68"/>
      <c r="C162" s="14"/>
      <c r="D162" s="14"/>
      <c r="E162" s="14"/>
      <c r="F162" s="14"/>
      <c r="G162" s="14"/>
      <c r="H162" s="249"/>
      <c r="I162" s="4" t="s">
        <v>37</v>
      </c>
      <c r="J162" s="28">
        <f t="shared" si="41"/>
        <v>0</v>
      </c>
      <c r="K162" s="41">
        <f t="shared" si="42"/>
        <v>0</v>
      </c>
      <c r="L162" s="29"/>
      <c r="M162" s="29"/>
      <c r="N162" s="29"/>
      <c r="O162" s="29"/>
      <c r="P162" s="68"/>
      <c r="Q162" s="68"/>
      <c r="R162" s="68"/>
      <c r="S162" s="144"/>
      <c r="T162" s="67"/>
      <c r="U162" s="66"/>
      <c r="V162" s="66"/>
      <c r="W162" s="65"/>
      <c r="X162" s="155">
        <f t="shared" si="43"/>
        <v>0</v>
      </c>
      <c r="Y162" s="31">
        <f t="shared" si="44"/>
        <v>0</v>
      </c>
      <c r="Z162" s="31">
        <f t="shared" si="45"/>
        <v>0</v>
      </c>
      <c r="AA162" s="31">
        <f t="shared" si="45"/>
        <v>0</v>
      </c>
      <c r="AB162" s="31">
        <f t="shared" si="45"/>
        <v>0</v>
      </c>
      <c r="AC162" s="42">
        <f t="shared" si="46"/>
        <v>0</v>
      </c>
      <c r="AD162" s="63"/>
      <c r="AE162" s="63"/>
      <c r="AF162" s="63"/>
      <c r="AG162" s="64"/>
      <c r="AH162" s="64"/>
      <c r="AI162" s="64"/>
      <c r="AJ162" s="63"/>
      <c r="AK162" s="63"/>
      <c r="AL162" s="63"/>
      <c r="AM162" s="64"/>
      <c r="AN162" s="64"/>
      <c r="AO162" s="64"/>
      <c r="AP162" s="63"/>
      <c r="AQ162" s="63"/>
      <c r="AR162" s="63"/>
      <c r="AS162" s="64"/>
      <c r="AT162" s="64"/>
      <c r="AU162" s="64"/>
      <c r="AV162" s="63"/>
      <c r="AW162" s="63"/>
      <c r="AX162" s="63"/>
      <c r="AY162" s="64"/>
      <c r="AZ162" s="64"/>
      <c r="BA162" s="64"/>
      <c r="BB162" s="69"/>
      <c r="BC162" s="69"/>
      <c r="BD162" s="69"/>
      <c r="BE162" s="64"/>
      <c r="BF162" s="64"/>
      <c r="BG162" s="64"/>
      <c r="BH162" s="69"/>
      <c r="BI162" s="69"/>
      <c r="BJ162" s="69"/>
      <c r="BK162" s="64"/>
      <c r="BL162" s="64"/>
      <c r="BM162" s="64"/>
      <c r="BN162" s="114"/>
      <c r="BO162" s="34" t="e">
        <f t="shared" si="47"/>
        <v>#DIV/0!</v>
      </c>
    </row>
    <row r="163" spans="1:67" ht="15.75" hidden="1" x14ac:dyDescent="0.25">
      <c r="A163" s="68">
        <v>77</v>
      </c>
      <c r="B163" s="68"/>
      <c r="C163" s="14"/>
      <c r="D163" s="14"/>
      <c r="E163" s="14"/>
      <c r="F163" s="14"/>
      <c r="G163" s="14"/>
      <c r="H163" s="249"/>
      <c r="I163" s="4" t="s">
        <v>37</v>
      </c>
      <c r="J163" s="28">
        <f t="shared" si="41"/>
        <v>0</v>
      </c>
      <c r="K163" s="41">
        <f t="shared" si="42"/>
        <v>0</v>
      </c>
      <c r="L163" s="29"/>
      <c r="M163" s="29"/>
      <c r="N163" s="29"/>
      <c r="O163" s="29"/>
      <c r="P163" s="68"/>
      <c r="Q163" s="68"/>
      <c r="R163" s="68"/>
      <c r="S163" s="144"/>
      <c r="T163" s="67"/>
      <c r="U163" s="66"/>
      <c r="V163" s="66"/>
      <c r="W163" s="65"/>
      <c r="X163" s="155">
        <f t="shared" si="43"/>
        <v>0</v>
      </c>
      <c r="Y163" s="31">
        <f t="shared" si="44"/>
        <v>0</v>
      </c>
      <c r="Z163" s="31">
        <f t="shared" si="45"/>
        <v>0</v>
      </c>
      <c r="AA163" s="31">
        <f t="shared" si="45"/>
        <v>0</v>
      </c>
      <c r="AB163" s="31">
        <f t="shared" si="45"/>
        <v>0</v>
      </c>
      <c r="AC163" s="42">
        <f t="shared" si="46"/>
        <v>0</v>
      </c>
      <c r="AD163" s="63"/>
      <c r="AE163" s="63"/>
      <c r="AF163" s="63"/>
      <c r="AG163" s="64"/>
      <c r="AH163" s="64"/>
      <c r="AI163" s="64"/>
      <c r="AJ163" s="63"/>
      <c r="AK163" s="63"/>
      <c r="AL163" s="63"/>
      <c r="AM163" s="64"/>
      <c r="AN163" s="64"/>
      <c r="AO163" s="64"/>
      <c r="AP163" s="63"/>
      <c r="AQ163" s="63"/>
      <c r="AR163" s="63"/>
      <c r="AS163" s="64"/>
      <c r="AT163" s="64"/>
      <c r="AU163" s="64"/>
      <c r="AV163" s="63"/>
      <c r="AW163" s="63"/>
      <c r="AX163" s="63"/>
      <c r="AY163" s="64"/>
      <c r="AZ163" s="64"/>
      <c r="BA163" s="64"/>
      <c r="BB163" s="69"/>
      <c r="BC163" s="69"/>
      <c r="BD163" s="69"/>
      <c r="BE163" s="64"/>
      <c r="BF163" s="64"/>
      <c r="BG163" s="64"/>
      <c r="BH163" s="69"/>
      <c r="BI163" s="69"/>
      <c r="BJ163" s="69"/>
      <c r="BK163" s="64"/>
      <c r="BL163" s="64"/>
      <c r="BM163" s="64"/>
      <c r="BN163" s="114"/>
      <c r="BO163" s="34" t="e">
        <f t="shared" si="47"/>
        <v>#DIV/0!</v>
      </c>
    </row>
    <row r="164" spans="1:67" ht="15.75" hidden="1" x14ac:dyDescent="0.25">
      <c r="A164" s="68">
        <v>78</v>
      </c>
      <c r="B164" s="68"/>
      <c r="C164" s="14"/>
      <c r="D164" s="14"/>
      <c r="E164" s="14"/>
      <c r="F164" s="14"/>
      <c r="G164" s="14"/>
      <c r="H164" s="249"/>
      <c r="I164" s="4" t="s">
        <v>37</v>
      </c>
      <c r="J164" s="28">
        <f t="shared" si="41"/>
        <v>0</v>
      </c>
      <c r="K164" s="41">
        <f t="shared" si="42"/>
        <v>0</v>
      </c>
      <c r="L164" s="29"/>
      <c r="M164" s="29"/>
      <c r="N164" s="29"/>
      <c r="O164" s="29"/>
      <c r="P164" s="68"/>
      <c r="Q164" s="68"/>
      <c r="R164" s="68"/>
      <c r="S164" s="144"/>
      <c r="T164" s="67"/>
      <c r="U164" s="66"/>
      <c r="V164" s="66"/>
      <c r="W164" s="65"/>
      <c r="X164" s="155">
        <f t="shared" si="43"/>
        <v>0</v>
      </c>
      <c r="Y164" s="31">
        <f t="shared" si="44"/>
        <v>0</v>
      </c>
      <c r="Z164" s="31">
        <f t="shared" si="45"/>
        <v>0</v>
      </c>
      <c r="AA164" s="31">
        <f t="shared" si="45"/>
        <v>0</v>
      </c>
      <c r="AB164" s="31">
        <f t="shared" si="45"/>
        <v>0</v>
      </c>
      <c r="AC164" s="42">
        <f t="shared" si="46"/>
        <v>0</v>
      </c>
      <c r="AD164" s="63"/>
      <c r="AE164" s="63"/>
      <c r="AF164" s="63"/>
      <c r="AG164" s="64"/>
      <c r="AH164" s="64"/>
      <c r="AI164" s="64"/>
      <c r="AJ164" s="63"/>
      <c r="AK164" s="63"/>
      <c r="AL164" s="63"/>
      <c r="AM164" s="64"/>
      <c r="AN164" s="64"/>
      <c r="AO164" s="64"/>
      <c r="AP164" s="63"/>
      <c r="AQ164" s="63"/>
      <c r="AR164" s="63"/>
      <c r="AS164" s="64"/>
      <c r="AT164" s="64"/>
      <c r="AU164" s="64"/>
      <c r="AV164" s="63"/>
      <c r="AW164" s="63"/>
      <c r="AX164" s="63"/>
      <c r="AY164" s="64"/>
      <c r="AZ164" s="64"/>
      <c r="BA164" s="64"/>
      <c r="BB164" s="69"/>
      <c r="BC164" s="69"/>
      <c r="BD164" s="69"/>
      <c r="BE164" s="64"/>
      <c r="BF164" s="64"/>
      <c r="BG164" s="64"/>
      <c r="BH164" s="69"/>
      <c r="BI164" s="69"/>
      <c r="BJ164" s="69"/>
      <c r="BK164" s="64"/>
      <c r="BL164" s="64"/>
      <c r="BM164" s="64"/>
      <c r="BN164" s="114"/>
      <c r="BO164" s="34" t="e">
        <f t="shared" si="47"/>
        <v>#DIV/0!</v>
      </c>
    </row>
    <row r="165" spans="1:67" ht="15.75" hidden="1" x14ac:dyDescent="0.25">
      <c r="A165" s="68">
        <v>79</v>
      </c>
      <c r="B165" s="68"/>
      <c r="C165" s="14"/>
      <c r="D165" s="14"/>
      <c r="E165" s="14"/>
      <c r="F165" s="14"/>
      <c r="G165" s="14"/>
      <c r="H165" s="249"/>
      <c r="I165" s="4" t="s">
        <v>37</v>
      </c>
      <c r="J165" s="28">
        <f t="shared" si="41"/>
        <v>0</v>
      </c>
      <c r="K165" s="41">
        <f t="shared" si="42"/>
        <v>0</v>
      </c>
      <c r="L165" s="29"/>
      <c r="M165" s="29"/>
      <c r="N165" s="29"/>
      <c r="O165" s="29"/>
      <c r="P165" s="68"/>
      <c r="Q165" s="68"/>
      <c r="R165" s="68"/>
      <c r="S165" s="144"/>
      <c r="T165" s="67"/>
      <c r="U165" s="66"/>
      <c r="V165" s="66"/>
      <c r="W165" s="65"/>
      <c r="X165" s="155">
        <f t="shared" si="43"/>
        <v>0</v>
      </c>
      <c r="Y165" s="31">
        <f t="shared" si="44"/>
        <v>0</v>
      </c>
      <c r="Z165" s="31">
        <f t="shared" si="45"/>
        <v>0</v>
      </c>
      <c r="AA165" s="31">
        <f t="shared" si="45"/>
        <v>0</v>
      </c>
      <c r="AB165" s="31">
        <f t="shared" si="45"/>
        <v>0</v>
      </c>
      <c r="AC165" s="42">
        <f t="shared" si="46"/>
        <v>0</v>
      </c>
      <c r="AD165" s="63"/>
      <c r="AE165" s="63"/>
      <c r="AF165" s="63"/>
      <c r="AG165" s="64"/>
      <c r="AH165" s="64"/>
      <c r="AI165" s="64"/>
      <c r="AJ165" s="63"/>
      <c r="AK165" s="63"/>
      <c r="AL165" s="63"/>
      <c r="AM165" s="64"/>
      <c r="AN165" s="64"/>
      <c r="AO165" s="64"/>
      <c r="AP165" s="63"/>
      <c r="AQ165" s="63"/>
      <c r="AR165" s="63"/>
      <c r="AS165" s="64"/>
      <c r="AT165" s="64"/>
      <c r="AU165" s="64"/>
      <c r="AV165" s="63"/>
      <c r="AW165" s="63"/>
      <c r="AX165" s="63"/>
      <c r="AY165" s="64"/>
      <c r="AZ165" s="64"/>
      <c r="BA165" s="64"/>
      <c r="BB165" s="69"/>
      <c r="BC165" s="69"/>
      <c r="BD165" s="69"/>
      <c r="BE165" s="64"/>
      <c r="BF165" s="64"/>
      <c r="BG165" s="64"/>
      <c r="BH165" s="69"/>
      <c r="BI165" s="69"/>
      <c r="BJ165" s="69"/>
      <c r="BK165" s="64"/>
      <c r="BL165" s="64"/>
      <c r="BM165" s="64"/>
      <c r="BN165" s="114"/>
      <c r="BO165" s="34" t="e">
        <f t="shared" si="47"/>
        <v>#DIV/0!</v>
      </c>
    </row>
    <row r="166" spans="1:67" ht="15.75" hidden="1" x14ac:dyDescent="0.25">
      <c r="A166" s="68">
        <v>80</v>
      </c>
      <c r="B166" s="68"/>
      <c r="C166" s="14"/>
      <c r="D166" s="14"/>
      <c r="E166" s="14"/>
      <c r="F166" s="14"/>
      <c r="G166" s="14"/>
      <c r="H166" s="249"/>
      <c r="I166" s="4" t="s">
        <v>37</v>
      </c>
      <c r="J166" s="28">
        <f t="shared" si="41"/>
        <v>0</v>
      </c>
      <c r="K166" s="41">
        <f t="shared" si="42"/>
        <v>0</v>
      </c>
      <c r="L166" s="29"/>
      <c r="M166" s="29"/>
      <c r="N166" s="29"/>
      <c r="O166" s="29"/>
      <c r="P166" s="68"/>
      <c r="Q166" s="68"/>
      <c r="R166" s="68"/>
      <c r="S166" s="144"/>
      <c r="T166" s="67"/>
      <c r="U166" s="66"/>
      <c r="V166" s="66"/>
      <c r="W166" s="65"/>
      <c r="X166" s="155">
        <f t="shared" si="43"/>
        <v>0</v>
      </c>
      <c r="Y166" s="31">
        <f t="shared" si="44"/>
        <v>0</v>
      </c>
      <c r="Z166" s="31">
        <f t="shared" si="45"/>
        <v>0</v>
      </c>
      <c r="AA166" s="31">
        <f t="shared" si="45"/>
        <v>0</v>
      </c>
      <c r="AB166" s="31">
        <f t="shared" si="45"/>
        <v>0</v>
      </c>
      <c r="AC166" s="42">
        <f t="shared" si="46"/>
        <v>0</v>
      </c>
      <c r="AD166" s="63"/>
      <c r="AE166" s="63"/>
      <c r="AF166" s="63"/>
      <c r="AG166" s="64"/>
      <c r="AH166" s="64"/>
      <c r="AI166" s="64"/>
      <c r="AJ166" s="63"/>
      <c r="AK166" s="63"/>
      <c r="AL166" s="63"/>
      <c r="AM166" s="64"/>
      <c r="AN166" s="64"/>
      <c r="AO166" s="64"/>
      <c r="AP166" s="63"/>
      <c r="AQ166" s="63"/>
      <c r="AR166" s="63"/>
      <c r="AS166" s="64"/>
      <c r="AT166" s="64"/>
      <c r="AU166" s="64"/>
      <c r="AV166" s="63"/>
      <c r="AW166" s="63"/>
      <c r="AX166" s="63"/>
      <c r="AY166" s="64"/>
      <c r="AZ166" s="64"/>
      <c r="BA166" s="64"/>
      <c r="BB166" s="69"/>
      <c r="BC166" s="69"/>
      <c r="BD166" s="69"/>
      <c r="BE166" s="64"/>
      <c r="BF166" s="64"/>
      <c r="BG166" s="64"/>
      <c r="BH166" s="69"/>
      <c r="BI166" s="69"/>
      <c r="BJ166" s="69"/>
      <c r="BK166" s="64"/>
      <c r="BL166" s="64"/>
      <c r="BM166" s="64"/>
      <c r="BN166" s="114"/>
      <c r="BO166" s="34" t="e">
        <f t="shared" si="47"/>
        <v>#DIV/0!</v>
      </c>
    </row>
    <row r="167" spans="1:67" ht="15.75" hidden="1" x14ac:dyDescent="0.25">
      <c r="A167" s="68">
        <v>81</v>
      </c>
      <c r="B167" s="68"/>
      <c r="C167" s="14"/>
      <c r="D167" s="14"/>
      <c r="E167" s="14"/>
      <c r="F167" s="14"/>
      <c r="G167" s="14"/>
      <c r="H167" s="249"/>
      <c r="I167" s="4" t="s">
        <v>37</v>
      </c>
      <c r="J167" s="28">
        <f t="shared" si="41"/>
        <v>0</v>
      </c>
      <c r="K167" s="41">
        <f t="shared" si="42"/>
        <v>0</v>
      </c>
      <c r="L167" s="29"/>
      <c r="M167" s="29"/>
      <c r="N167" s="29"/>
      <c r="O167" s="29"/>
      <c r="P167" s="68"/>
      <c r="Q167" s="68"/>
      <c r="R167" s="68"/>
      <c r="S167" s="144"/>
      <c r="T167" s="67"/>
      <c r="U167" s="66"/>
      <c r="V167" s="66"/>
      <c r="W167" s="65"/>
      <c r="X167" s="155">
        <f t="shared" si="43"/>
        <v>0</v>
      </c>
      <c r="Y167" s="31">
        <f t="shared" si="44"/>
        <v>0</v>
      </c>
      <c r="Z167" s="31">
        <f t="shared" si="45"/>
        <v>0</v>
      </c>
      <c r="AA167" s="31">
        <f t="shared" si="45"/>
        <v>0</v>
      </c>
      <c r="AB167" s="31">
        <f t="shared" si="45"/>
        <v>0</v>
      </c>
      <c r="AC167" s="42">
        <f t="shared" si="46"/>
        <v>0</v>
      </c>
      <c r="AD167" s="63"/>
      <c r="AE167" s="63"/>
      <c r="AF167" s="63"/>
      <c r="AG167" s="64"/>
      <c r="AH167" s="64"/>
      <c r="AI167" s="64"/>
      <c r="AJ167" s="63"/>
      <c r="AK167" s="63"/>
      <c r="AL167" s="63"/>
      <c r="AM167" s="64"/>
      <c r="AN167" s="64"/>
      <c r="AO167" s="64"/>
      <c r="AP167" s="63"/>
      <c r="AQ167" s="63"/>
      <c r="AR167" s="63"/>
      <c r="AS167" s="64"/>
      <c r="AT167" s="64"/>
      <c r="AU167" s="64"/>
      <c r="AV167" s="63"/>
      <c r="AW167" s="63"/>
      <c r="AX167" s="63"/>
      <c r="AY167" s="64"/>
      <c r="AZ167" s="64"/>
      <c r="BA167" s="64"/>
      <c r="BB167" s="69"/>
      <c r="BC167" s="69"/>
      <c r="BD167" s="69"/>
      <c r="BE167" s="64"/>
      <c r="BF167" s="64"/>
      <c r="BG167" s="64"/>
      <c r="BH167" s="69"/>
      <c r="BI167" s="69"/>
      <c r="BJ167" s="69"/>
      <c r="BK167" s="64"/>
      <c r="BL167" s="64"/>
      <c r="BM167" s="64"/>
      <c r="BN167" s="114"/>
      <c r="BO167" s="34" t="e">
        <f t="shared" si="47"/>
        <v>#DIV/0!</v>
      </c>
    </row>
    <row r="168" spans="1:67" ht="15.75" hidden="1" x14ac:dyDescent="0.25">
      <c r="A168" s="68">
        <v>82</v>
      </c>
      <c r="B168" s="68"/>
      <c r="C168" s="68"/>
      <c r="D168" s="14"/>
      <c r="E168" s="14"/>
      <c r="F168" s="14"/>
      <c r="G168" s="14"/>
      <c r="H168" s="249"/>
      <c r="I168" s="117" t="s">
        <v>41</v>
      </c>
      <c r="J168" s="85">
        <f>SUM(J169:J181)</f>
        <v>0</v>
      </c>
      <c r="K168" s="105">
        <f>J168*36</f>
        <v>0</v>
      </c>
      <c r="L168" s="106"/>
      <c r="M168" s="106"/>
      <c r="N168" s="106"/>
      <c r="O168" s="106"/>
      <c r="P168" s="125"/>
      <c r="Q168" s="125"/>
      <c r="R168" s="125"/>
      <c r="S168" s="148"/>
      <c r="T168" s="174"/>
      <c r="U168" s="126"/>
      <c r="V168" s="126"/>
      <c r="W168" s="175"/>
      <c r="X168" s="155"/>
      <c r="Y168" s="31"/>
      <c r="Z168" s="31"/>
      <c r="AA168" s="31"/>
      <c r="AB168" s="31"/>
      <c r="AC168" s="4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125"/>
      <c r="BO168" s="86"/>
    </row>
    <row r="169" spans="1:67" ht="15.75" hidden="1" x14ac:dyDescent="0.25">
      <c r="A169" s="68">
        <v>83</v>
      </c>
      <c r="B169" s="68"/>
      <c r="C169" s="14"/>
      <c r="D169" s="14"/>
      <c r="E169" s="14"/>
      <c r="F169" s="14"/>
      <c r="G169" s="14"/>
      <c r="H169" s="249"/>
      <c r="I169" s="4" t="s">
        <v>37</v>
      </c>
      <c r="J169" s="28">
        <f t="shared" ref="J169:J181" si="48">L169+M169+N169+O169+P169+Q169+R169+S169</f>
        <v>0</v>
      </c>
      <c r="K169" s="41">
        <f t="shared" ref="K169:K181" si="49">J169*36</f>
        <v>0</v>
      </c>
      <c r="L169" s="29"/>
      <c r="M169" s="29"/>
      <c r="N169" s="29"/>
      <c r="O169" s="29"/>
      <c r="P169" s="68"/>
      <c r="Q169" s="68"/>
      <c r="R169" s="68"/>
      <c r="S169" s="144"/>
      <c r="T169" s="67"/>
      <c r="U169" s="66"/>
      <c r="V169" s="66"/>
      <c r="W169" s="65"/>
      <c r="X169" s="155">
        <f t="shared" ref="X169:X181" si="50">Y169+Y169*0.1</f>
        <v>0</v>
      </c>
      <c r="Y169" s="31">
        <f t="shared" ref="Y169:Y181" si="51">SUM(Z169:AB169)</f>
        <v>0</v>
      </c>
      <c r="Z169" s="31">
        <f t="shared" ref="Z169:AB181" si="52">AD169+AG169+AJ169+AM169+AP169+AS169+AV169+AY169+BB169+BE169+BH169+BK169</f>
        <v>0</v>
      </c>
      <c r="AA169" s="31">
        <f t="shared" si="52"/>
        <v>0</v>
      </c>
      <c r="AB169" s="31">
        <f t="shared" si="52"/>
        <v>0</v>
      </c>
      <c r="AC169" s="42">
        <f t="shared" ref="AC169:AC181" si="53">K169-X169</f>
        <v>0</v>
      </c>
      <c r="AD169" s="63"/>
      <c r="AE169" s="63"/>
      <c r="AF169" s="63"/>
      <c r="AG169" s="64"/>
      <c r="AH169" s="64"/>
      <c r="AI169" s="64"/>
      <c r="AJ169" s="63"/>
      <c r="AK169" s="63"/>
      <c r="AL169" s="63"/>
      <c r="AM169" s="64"/>
      <c r="AN169" s="64"/>
      <c r="AO169" s="64"/>
      <c r="AP169" s="63"/>
      <c r="AQ169" s="63"/>
      <c r="AR169" s="63"/>
      <c r="AS169" s="64"/>
      <c r="AT169" s="64"/>
      <c r="AU169" s="64"/>
      <c r="AV169" s="63"/>
      <c r="AW169" s="63"/>
      <c r="AX169" s="63"/>
      <c r="AY169" s="64"/>
      <c r="AZ169" s="64"/>
      <c r="BA169" s="64"/>
      <c r="BB169" s="69"/>
      <c r="BC169" s="69"/>
      <c r="BD169" s="69"/>
      <c r="BE169" s="64"/>
      <c r="BF169" s="64"/>
      <c r="BG169" s="64"/>
      <c r="BH169" s="69"/>
      <c r="BI169" s="69"/>
      <c r="BJ169" s="69"/>
      <c r="BK169" s="64"/>
      <c r="BL169" s="64"/>
      <c r="BM169" s="64"/>
      <c r="BN169" s="114"/>
      <c r="BO169" s="34" t="e">
        <f t="shared" ref="BO169:BO181" si="54">Y169/K169*100</f>
        <v>#DIV/0!</v>
      </c>
    </row>
    <row r="170" spans="1:67" ht="15.75" hidden="1" x14ac:dyDescent="0.25">
      <c r="A170" s="68">
        <v>84</v>
      </c>
      <c r="B170" s="68"/>
      <c r="C170" s="14"/>
      <c r="D170" s="14"/>
      <c r="E170" s="14"/>
      <c r="F170" s="14"/>
      <c r="G170" s="14"/>
      <c r="H170" s="249"/>
      <c r="I170" s="4" t="s">
        <v>37</v>
      </c>
      <c r="J170" s="28">
        <f t="shared" si="48"/>
        <v>0</v>
      </c>
      <c r="K170" s="41">
        <f t="shared" si="49"/>
        <v>0</v>
      </c>
      <c r="L170" s="29"/>
      <c r="M170" s="29"/>
      <c r="N170" s="29"/>
      <c r="O170" s="29"/>
      <c r="P170" s="68"/>
      <c r="Q170" s="68"/>
      <c r="R170" s="68"/>
      <c r="S170" s="144"/>
      <c r="T170" s="67"/>
      <c r="U170" s="66"/>
      <c r="V170" s="66"/>
      <c r="W170" s="65"/>
      <c r="X170" s="155">
        <f t="shared" si="50"/>
        <v>0</v>
      </c>
      <c r="Y170" s="31">
        <f t="shared" si="51"/>
        <v>0</v>
      </c>
      <c r="Z170" s="31">
        <f t="shared" si="52"/>
        <v>0</v>
      </c>
      <c r="AA170" s="31">
        <f t="shared" si="52"/>
        <v>0</v>
      </c>
      <c r="AB170" s="31">
        <f t="shared" si="52"/>
        <v>0</v>
      </c>
      <c r="AC170" s="42">
        <f t="shared" si="53"/>
        <v>0</v>
      </c>
      <c r="AD170" s="63"/>
      <c r="AE170" s="63"/>
      <c r="AF170" s="63"/>
      <c r="AG170" s="64"/>
      <c r="AH170" s="64"/>
      <c r="AI170" s="64"/>
      <c r="AJ170" s="63"/>
      <c r="AK170" s="63"/>
      <c r="AL170" s="63"/>
      <c r="AM170" s="64"/>
      <c r="AN170" s="64"/>
      <c r="AO170" s="64"/>
      <c r="AP170" s="63"/>
      <c r="AQ170" s="63"/>
      <c r="AR170" s="63"/>
      <c r="AS170" s="64"/>
      <c r="AT170" s="64"/>
      <c r="AU170" s="64"/>
      <c r="AV170" s="63"/>
      <c r="AW170" s="63"/>
      <c r="AX170" s="63"/>
      <c r="AY170" s="64"/>
      <c r="AZ170" s="64"/>
      <c r="BA170" s="64"/>
      <c r="BB170" s="69"/>
      <c r="BC170" s="69"/>
      <c r="BD170" s="69"/>
      <c r="BE170" s="64"/>
      <c r="BF170" s="64"/>
      <c r="BG170" s="64"/>
      <c r="BH170" s="69"/>
      <c r="BI170" s="69"/>
      <c r="BJ170" s="69"/>
      <c r="BK170" s="64"/>
      <c r="BL170" s="64"/>
      <c r="BM170" s="64"/>
      <c r="BN170" s="114"/>
      <c r="BO170" s="34" t="e">
        <f t="shared" si="54"/>
        <v>#DIV/0!</v>
      </c>
    </row>
    <row r="171" spans="1:67" ht="15.75" hidden="1" x14ac:dyDescent="0.25">
      <c r="A171" s="68">
        <v>85</v>
      </c>
      <c r="B171" s="68"/>
      <c r="C171" s="14"/>
      <c r="D171" s="14"/>
      <c r="E171" s="14"/>
      <c r="F171" s="14"/>
      <c r="G171" s="14"/>
      <c r="H171" s="249"/>
      <c r="I171" s="4" t="s">
        <v>37</v>
      </c>
      <c r="J171" s="28">
        <f t="shared" si="48"/>
        <v>0</v>
      </c>
      <c r="K171" s="41">
        <f t="shared" si="49"/>
        <v>0</v>
      </c>
      <c r="L171" s="29"/>
      <c r="M171" s="29"/>
      <c r="N171" s="29"/>
      <c r="O171" s="29"/>
      <c r="P171" s="68"/>
      <c r="Q171" s="68"/>
      <c r="R171" s="68"/>
      <c r="S171" s="144"/>
      <c r="T171" s="67"/>
      <c r="U171" s="66"/>
      <c r="V171" s="66"/>
      <c r="W171" s="65"/>
      <c r="X171" s="155">
        <f t="shared" si="50"/>
        <v>0</v>
      </c>
      <c r="Y171" s="31">
        <f t="shared" si="51"/>
        <v>0</v>
      </c>
      <c r="Z171" s="31">
        <f t="shared" si="52"/>
        <v>0</v>
      </c>
      <c r="AA171" s="31">
        <f t="shared" si="52"/>
        <v>0</v>
      </c>
      <c r="AB171" s="31">
        <f t="shared" si="52"/>
        <v>0</v>
      </c>
      <c r="AC171" s="42">
        <f t="shared" si="53"/>
        <v>0</v>
      </c>
      <c r="AD171" s="63"/>
      <c r="AE171" s="63"/>
      <c r="AF171" s="63"/>
      <c r="AG171" s="64"/>
      <c r="AH171" s="64"/>
      <c r="AI171" s="64"/>
      <c r="AJ171" s="63"/>
      <c r="AK171" s="63"/>
      <c r="AL171" s="63"/>
      <c r="AM171" s="64"/>
      <c r="AN171" s="64"/>
      <c r="AO171" s="64"/>
      <c r="AP171" s="63"/>
      <c r="AQ171" s="63"/>
      <c r="AR171" s="63"/>
      <c r="AS171" s="64"/>
      <c r="AT171" s="64"/>
      <c r="AU171" s="64"/>
      <c r="AV171" s="63"/>
      <c r="AW171" s="63"/>
      <c r="AX171" s="63"/>
      <c r="AY171" s="64"/>
      <c r="AZ171" s="64"/>
      <c r="BA171" s="64"/>
      <c r="BB171" s="69"/>
      <c r="BC171" s="69"/>
      <c r="BD171" s="69"/>
      <c r="BE171" s="64"/>
      <c r="BF171" s="64"/>
      <c r="BG171" s="64"/>
      <c r="BH171" s="69"/>
      <c r="BI171" s="69"/>
      <c r="BJ171" s="69"/>
      <c r="BK171" s="64"/>
      <c r="BL171" s="64"/>
      <c r="BM171" s="64"/>
      <c r="BN171" s="114"/>
      <c r="BO171" s="34" t="e">
        <f t="shared" si="54"/>
        <v>#DIV/0!</v>
      </c>
    </row>
    <row r="172" spans="1:67" ht="15.75" hidden="1" x14ac:dyDescent="0.25">
      <c r="A172" s="68">
        <v>86</v>
      </c>
      <c r="B172" s="68"/>
      <c r="C172" s="14"/>
      <c r="D172" s="14"/>
      <c r="E172" s="14"/>
      <c r="F172" s="14"/>
      <c r="G172" s="14"/>
      <c r="H172" s="249"/>
      <c r="I172" s="4" t="s">
        <v>37</v>
      </c>
      <c r="J172" s="28">
        <f t="shared" si="48"/>
        <v>0</v>
      </c>
      <c r="K172" s="41">
        <f t="shared" si="49"/>
        <v>0</v>
      </c>
      <c r="L172" s="29"/>
      <c r="M172" s="29"/>
      <c r="N172" s="29"/>
      <c r="O172" s="29"/>
      <c r="P172" s="68"/>
      <c r="Q172" s="68"/>
      <c r="R172" s="68"/>
      <c r="S172" s="144"/>
      <c r="T172" s="67"/>
      <c r="U172" s="66"/>
      <c r="V172" s="66"/>
      <c r="W172" s="65"/>
      <c r="X172" s="155">
        <f t="shared" si="50"/>
        <v>0</v>
      </c>
      <c r="Y172" s="31">
        <f t="shared" si="51"/>
        <v>0</v>
      </c>
      <c r="Z172" s="31">
        <f t="shared" si="52"/>
        <v>0</v>
      </c>
      <c r="AA172" s="31">
        <f t="shared" si="52"/>
        <v>0</v>
      </c>
      <c r="AB172" s="31">
        <f t="shared" si="52"/>
        <v>0</v>
      </c>
      <c r="AC172" s="42">
        <f t="shared" si="53"/>
        <v>0</v>
      </c>
      <c r="AD172" s="63"/>
      <c r="AE172" s="63"/>
      <c r="AF172" s="63"/>
      <c r="AG172" s="64"/>
      <c r="AH172" s="64"/>
      <c r="AI172" s="64"/>
      <c r="AJ172" s="63"/>
      <c r="AK172" s="63"/>
      <c r="AL172" s="63"/>
      <c r="AM172" s="64"/>
      <c r="AN172" s="64"/>
      <c r="AO172" s="64"/>
      <c r="AP172" s="63"/>
      <c r="AQ172" s="63"/>
      <c r="AR172" s="63"/>
      <c r="AS172" s="64"/>
      <c r="AT172" s="64"/>
      <c r="AU172" s="64"/>
      <c r="AV172" s="63"/>
      <c r="AW172" s="63"/>
      <c r="AX172" s="63"/>
      <c r="AY172" s="64"/>
      <c r="AZ172" s="64"/>
      <c r="BA172" s="64"/>
      <c r="BB172" s="69"/>
      <c r="BC172" s="69"/>
      <c r="BD172" s="69"/>
      <c r="BE172" s="64"/>
      <c r="BF172" s="64"/>
      <c r="BG172" s="64"/>
      <c r="BH172" s="69"/>
      <c r="BI172" s="69"/>
      <c r="BJ172" s="69"/>
      <c r="BK172" s="64"/>
      <c r="BL172" s="64"/>
      <c r="BM172" s="64"/>
      <c r="BN172" s="114"/>
      <c r="BO172" s="34" t="e">
        <f t="shared" si="54"/>
        <v>#DIV/0!</v>
      </c>
    </row>
    <row r="173" spans="1:67" ht="15.75" hidden="1" x14ac:dyDescent="0.25">
      <c r="A173" s="68">
        <v>87</v>
      </c>
      <c r="B173" s="68"/>
      <c r="C173" s="14"/>
      <c r="D173" s="14"/>
      <c r="E173" s="14"/>
      <c r="F173" s="14"/>
      <c r="G173" s="14"/>
      <c r="H173" s="249"/>
      <c r="I173" s="4" t="s">
        <v>37</v>
      </c>
      <c r="J173" s="28">
        <f t="shared" si="48"/>
        <v>0</v>
      </c>
      <c r="K173" s="41">
        <f t="shared" si="49"/>
        <v>0</v>
      </c>
      <c r="L173" s="29"/>
      <c r="M173" s="29"/>
      <c r="N173" s="29"/>
      <c r="O173" s="29"/>
      <c r="P173" s="68"/>
      <c r="Q173" s="68"/>
      <c r="R173" s="68"/>
      <c r="S173" s="144"/>
      <c r="T173" s="67"/>
      <c r="U173" s="66"/>
      <c r="V173" s="66"/>
      <c r="W173" s="65"/>
      <c r="X173" s="155">
        <f t="shared" si="50"/>
        <v>0</v>
      </c>
      <c r="Y173" s="31">
        <f t="shared" si="51"/>
        <v>0</v>
      </c>
      <c r="Z173" s="31">
        <f t="shared" si="52"/>
        <v>0</v>
      </c>
      <c r="AA173" s="31">
        <f t="shared" si="52"/>
        <v>0</v>
      </c>
      <c r="AB173" s="31">
        <f t="shared" si="52"/>
        <v>0</v>
      </c>
      <c r="AC173" s="42">
        <f t="shared" si="53"/>
        <v>0</v>
      </c>
      <c r="AD173" s="63"/>
      <c r="AE173" s="63"/>
      <c r="AF173" s="63"/>
      <c r="AG173" s="64"/>
      <c r="AH173" s="64"/>
      <c r="AI173" s="64"/>
      <c r="AJ173" s="63"/>
      <c r="AK173" s="63"/>
      <c r="AL173" s="63"/>
      <c r="AM173" s="64"/>
      <c r="AN173" s="64"/>
      <c r="AO173" s="64"/>
      <c r="AP173" s="63"/>
      <c r="AQ173" s="63"/>
      <c r="AR173" s="63"/>
      <c r="AS173" s="64"/>
      <c r="AT173" s="64"/>
      <c r="AU173" s="64"/>
      <c r="AV173" s="63"/>
      <c r="AW173" s="63"/>
      <c r="AX173" s="63"/>
      <c r="AY173" s="64"/>
      <c r="AZ173" s="64"/>
      <c r="BA173" s="64"/>
      <c r="BB173" s="69"/>
      <c r="BC173" s="69"/>
      <c r="BD173" s="69"/>
      <c r="BE173" s="64"/>
      <c r="BF173" s="64"/>
      <c r="BG173" s="64"/>
      <c r="BH173" s="69"/>
      <c r="BI173" s="69"/>
      <c r="BJ173" s="69"/>
      <c r="BK173" s="64"/>
      <c r="BL173" s="64"/>
      <c r="BM173" s="64"/>
      <c r="BN173" s="114"/>
      <c r="BO173" s="34" t="e">
        <f t="shared" si="54"/>
        <v>#DIV/0!</v>
      </c>
    </row>
    <row r="174" spans="1:67" ht="15.75" hidden="1" x14ac:dyDescent="0.25">
      <c r="A174" s="68">
        <v>88</v>
      </c>
      <c r="B174" s="68"/>
      <c r="C174" s="14"/>
      <c r="D174" s="14"/>
      <c r="E174" s="14"/>
      <c r="F174" s="14"/>
      <c r="G174" s="14"/>
      <c r="H174" s="249"/>
      <c r="I174" s="4" t="s">
        <v>37</v>
      </c>
      <c r="J174" s="28">
        <f t="shared" si="48"/>
        <v>0</v>
      </c>
      <c r="K174" s="41">
        <f t="shared" si="49"/>
        <v>0</v>
      </c>
      <c r="L174" s="29"/>
      <c r="M174" s="29"/>
      <c r="N174" s="29"/>
      <c r="O174" s="29"/>
      <c r="P174" s="68"/>
      <c r="Q174" s="68"/>
      <c r="R174" s="68"/>
      <c r="S174" s="144"/>
      <c r="T174" s="67"/>
      <c r="U174" s="66"/>
      <c r="V174" s="66"/>
      <c r="W174" s="65"/>
      <c r="X174" s="155">
        <f t="shared" si="50"/>
        <v>0</v>
      </c>
      <c r="Y174" s="31">
        <f t="shared" si="51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42">
        <f t="shared" si="53"/>
        <v>0</v>
      </c>
      <c r="AD174" s="63"/>
      <c r="AE174" s="63"/>
      <c r="AF174" s="63"/>
      <c r="AG174" s="64"/>
      <c r="AH174" s="64"/>
      <c r="AI174" s="64"/>
      <c r="AJ174" s="63"/>
      <c r="AK174" s="63"/>
      <c r="AL174" s="63"/>
      <c r="AM174" s="64"/>
      <c r="AN174" s="64"/>
      <c r="AO174" s="64"/>
      <c r="AP174" s="63"/>
      <c r="AQ174" s="63"/>
      <c r="AR174" s="63"/>
      <c r="AS174" s="64"/>
      <c r="AT174" s="64"/>
      <c r="AU174" s="64"/>
      <c r="AV174" s="63"/>
      <c r="AW174" s="63"/>
      <c r="AX174" s="63"/>
      <c r="AY174" s="64"/>
      <c r="AZ174" s="64"/>
      <c r="BA174" s="64"/>
      <c r="BB174" s="69"/>
      <c r="BC174" s="69"/>
      <c r="BD174" s="69"/>
      <c r="BE174" s="64"/>
      <c r="BF174" s="64"/>
      <c r="BG174" s="64"/>
      <c r="BH174" s="69"/>
      <c r="BI174" s="69"/>
      <c r="BJ174" s="69"/>
      <c r="BK174" s="64"/>
      <c r="BL174" s="64"/>
      <c r="BM174" s="64"/>
      <c r="BN174" s="114"/>
      <c r="BO174" s="34" t="e">
        <f t="shared" si="54"/>
        <v>#DIV/0!</v>
      </c>
    </row>
    <row r="175" spans="1:67" ht="15.75" hidden="1" x14ac:dyDescent="0.25">
      <c r="A175" s="68">
        <v>89</v>
      </c>
      <c r="B175" s="68"/>
      <c r="C175" s="14"/>
      <c r="D175" s="14"/>
      <c r="E175" s="14"/>
      <c r="F175" s="14"/>
      <c r="G175" s="14"/>
      <c r="H175" s="249"/>
      <c r="I175" s="4" t="s">
        <v>37</v>
      </c>
      <c r="J175" s="28">
        <f t="shared" si="48"/>
        <v>0</v>
      </c>
      <c r="K175" s="41">
        <f t="shared" si="49"/>
        <v>0</v>
      </c>
      <c r="L175" s="29"/>
      <c r="M175" s="29"/>
      <c r="N175" s="29"/>
      <c r="O175" s="29"/>
      <c r="P175" s="68"/>
      <c r="Q175" s="68"/>
      <c r="R175" s="68"/>
      <c r="S175" s="144"/>
      <c r="T175" s="67"/>
      <c r="U175" s="66"/>
      <c r="V175" s="66"/>
      <c r="W175" s="65"/>
      <c r="X175" s="155">
        <f t="shared" si="50"/>
        <v>0</v>
      </c>
      <c r="Y175" s="31">
        <f t="shared" si="51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42">
        <f t="shared" si="53"/>
        <v>0</v>
      </c>
      <c r="AD175" s="63"/>
      <c r="AE175" s="63"/>
      <c r="AF175" s="63"/>
      <c r="AG175" s="64"/>
      <c r="AH175" s="64"/>
      <c r="AI175" s="64"/>
      <c r="AJ175" s="63"/>
      <c r="AK175" s="63"/>
      <c r="AL175" s="63"/>
      <c r="AM175" s="64"/>
      <c r="AN175" s="64"/>
      <c r="AO175" s="64"/>
      <c r="AP175" s="63"/>
      <c r="AQ175" s="63"/>
      <c r="AR175" s="63"/>
      <c r="AS175" s="64"/>
      <c r="AT175" s="64"/>
      <c r="AU175" s="64"/>
      <c r="AV175" s="63"/>
      <c r="AW175" s="63"/>
      <c r="AX175" s="63"/>
      <c r="AY175" s="64"/>
      <c r="AZ175" s="64"/>
      <c r="BA175" s="64"/>
      <c r="BB175" s="69"/>
      <c r="BC175" s="69"/>
      <c r="BD175" s="69"/>
      <c r="BE175" s="64"/>
      <c r="BF175" s="64"/>
      <c r="BG175" s="64"/>
      <c r="BH175" s="69"/>
      <c r="BI175" s="69"/>
      <c r="BJ175" s="69"/>
      <c r="BK175" s="64"/>
      <c r="BL175" s="64"/>
      <c r="BM175" s="64"/>
      <c r="BN175" s="114"/>
      <c r="BO175" s="34" t="e">
        <f t="shared" si="54"/>
        <v>#DIV/0!</v>
      </c>
    </row>
    <row r="176" spans="1:67" ht="15.75" hidden="1" x14ac:dyDescent="0.25">
      <c r="A176" s="68">
        <v>90</v>
      </c>
      <c r="B176" s="68"/>
      <c r="C176" s="14"/>
      <c r="D176" s="14"/>
      <c r="E176" s="14"/>
      <c r="F176" s="14"/>
      <c r="G176" s="14"/>
      <c r="H176" s="249"/>
      <c r="I176" s="4" t="s">
        <v>37</v>
      </c>
      <c r="J176" s="28">
        <f t="shared" si="48"/>
        <v>0</v>
      </c>
      <c r="K176" s="41">
        <f t="shared" si="49"/>
        <v>0</v>
      </c>
      <c r="L176" s="29"/>
      <c r="M176" s="29"/>
      <c r="N176" s="29"/>
      <c r="O176" s="29"/>
      <c r="P176" s="68"/>
      <c r="Q176" s="68"/>
      <c r="R176" s="68"/>
      <c r="S176" s="144"/>
      <c r="T176" s="67"/>
      <c r="U176" s="66"/>
      <c r="V176" s="66"/>
      <c r="W176" s="65"/>
      <c r="X176" s="155">
        <f t="shared" si="50"/>
        <v>0</v>
      </c>
      <c r="Y176" s="31">
        <f t="shared" si="51"/>
        <v>0</v>
      </c>
      <c r="Z176" s="31">
        <f t="shared" si="52"/>
        <v>0</v>
      </c>
      <c r="AA176" s="31">
        <f t="shared" si="52"/>
        <v>0</v>
      </c>
      <c r="AB176" s="31">
        <f t="shared" si="52"/>
        <v>0</v>
      </c>
      <c r="AC176" s="42">
        <f t="shared" si="53"/>
        <v>0</v>
      </c>
      <c r="AD176" s="63"/>
      <c r="AE176" s="63"/>
      <c r="AF176" s="63"/>
      <c r="AG176" s="64"/>
      <c r="AH176" s="64"/>
      <c r="AI176" s="64"/>
      <c r="AJ176" s="63"/>
      <c r="AK176" s="63"/>
      <c r="AL176" s="63"/>
      <c r="AM176" s="64"/>
      <c r="AN176" s="64"/>
      <c r="AO176" s="64"/>
      <c r="AP176" s="63"/>
      <c r="AQ176" s="63"/>
      <c r="AR176" s="63"/>
      <c r="AS176" s="64"/>
      <c r="AT176" s="64"/>
      <c r="AU176" s="64"/>
      <c r="AV176" s="63"/>
      <c r="AW176" s="63"/>
      <c r="AX176" s="63"/>
      <c r="AY176" s="64"/>
      <c r="AZ176" s="64"/>
      <c r="BA176" s="64"/>
      <c r="BB176" s="69"/>
      <c r="BC176" s="69"/>
      <c r="BD176" s="69"/>
      <c r="BE176" s="64"/>
      <c r="BF176" s="64"/>
      <c r="BG176" s="64"/>
      <c r="BH176" s="69"/>
      <c r="BI176" s="69"/>
      <c r="BJ176" s="69"/>
      <c r="BK176" s="64"/>
      <c r="BL176" s="64"/>
      <c r="BM176" s="64"/>
      <c r="BN176" s="114"/>
      <c r="BO176" s="34" t="e">
        <f t="shared" si="54"/>
        <v>#DIV/0!</v>
      </c>
    </row>
    <row r="177" spans="1:67" ht="15.75" hidden="1" x14ac:dyDescent="0.25">
      <c r="A177" s="68">
        <v>91</v>
      </c>
      <c r="B177" s="68"/>
      <c r="C177" s="14"/>
      <c r="D177" s="14"/>
      <c r="E177" s="14"/>
      <c r="F177" s="14"/>
      <c r="G177" s="14"/>
      <c r="H177" s="249"/>
      <c r="I177" s="4" t="s">
        <v>37</v>
      </c>
      <c r="J177" s="28">
        <f t="shared" si="48"/>
        <v>0</v>
      </c>
      <c r="K177" s="41">
        <f t="shared" si="49"/>
        <v>0</v>
      </c>
      <c r="L177" s="29"/>
      <c r="M177" s="29"/>
      <c r="N177" s="29"/>
      <c r="O177" s="29"/>
      <c r="P177" s="68"/>
      <c r="Q177" s="68"/>
      <c r="R177" s="68"/>
      <c r="S177" s="144"/>
      <c r="T177" s="67"/>
      <c r="U177" s="66"/>
      <c r="V177" s="66"/>
      <c r="W177" s="65"/>
      <c r="X177" s="155">
        <f t="shared" si="50"/>
        <v>0</v>
      </c>
      <c r="Y177" s="31">
        <f t="shared" si="51"/>
        <v>0</v>
      </c>
      <c r="Z177" s="31">
        <f t="shared" si="52"/>
        <v>0</v>
      </c>
      <c r="AA177" s="31">
        <f t="shared" si="52"/>
        <v>0</v>
      </c>
      <c r="AB177" s="31">
        <f t="shared" si="52"/>
        <v>0</v>
      </c>
      <c r="AC177" s="42">
        <f t="shared" si="53"/>
        <v>0</v>
      </c>
      <c r="AD177" s="63"/>
      <c r="AE177" s="63"/>
      <c r="AF177" s="63"/>
      <c r="AG177" s="64"/>
      <c r="AH177" s="64"/>
      <c r="AI177" s="64"/>
      <c r="AJ177" s="63"/>
      <c r="AK177" s="63"/>
      <c r="AL177" s="63"/>
      <c r="AM177" s="64"/>
      <c r="AN177" s="64"/>
      <c r="AO177" s="64"/>
      <c r="AP177" s="63"/>
      <c r="AQ177" s="63"/>
      <c r="AR177" s="63"/>
      <c r="AS177" s="64"/>
      <c r="AT177" s="64"/>
      <c r="AU177" s="64"/>
      <c r="AV177" s="63"/>
      <c r="AW177" s="63"/>
      <c r="AX177" s="63"/>
      <c r="AY177" s="64"/>
      <c r="AZ177" s="64"/>
      <c r="BA177" s="64"/>
      <c r="BB177" s="69"/>
      <c r="BC177" s="69"/>
      <c r="BD177" s="69"/>
      <c r="BE177" s="64"/>
      <c r="BF177" s="64"/>
      <c r="BG177" s="64"/>
      <c r="BH177" s="69"/>
      <c r="BI177" s="69"/>
      <c r="BJ177" s="69"/>
      <c r="BK177" s="64"/>
      <c r="BL177" s="64"/>
      <c r="BM177" s="64"/>
      <c r="BN177" s="114"/>
      <c r="BO177" s="34" t="e">
        <f t="shared" si="54"/>
        <v>#DIV/0!</v>
      </c>
    </row>
    <row r="178" spans="1:67" ht="15.75" hidden="1" x14ac:dyDescent="0.25">
      <c r="A178" s="68">
        <v>92</v>
      </c>
      <c r="B178" s="68"/>
      <c r="C178" s="14"/>
      <c r="D178" s="14"/>
      <c r="E178" s="14"/>
      <c r="F178" s="14"/>
      <c r="G178" s="14"/>
      <c r="H178" s="249"/>
      <c r="I178" s="4" t="s">
        <v>37</v>
      </c>
      <c r="J178" s="28">
        <f t="shared" si="48"/>
        <v>0</v>
      </c>
      <c r="K178" s="41">
        <f t="shared" si="49"/>
        <v>0</v>
      </c>
      <c r="L178" s="29"/>
      <c r="M178" s="29"/>
      <c r="N178" s="29"/>
      <c r="O178" s="29"/>
      <c r="P178" s="68"/>
      <c r="Q178" s="68"/>
      <c r="R178" s="68"/>
      <c r="S178" s="144"/>
      <c r="T178" s="67"/>
      <c r="U178" s="66"/>
      <c r="V178" s="66"/>
      <c r="W178" s="65"/>
      <c r="X178" s="155">
        <f t="shared" si="50"/>
        <v>0</v>
      </c>
      <c r="Y178" s="31">
        <f t="shared" si="51"/>
        <v>0</v>
      </c>
      <c r="Z178" s="31">
        <f t="shared" si="52"/>
        <v>0</v>
      </c>
      <c r="AA178" s="31">
        <f t="shared" si="52"/>
        <v>0</v>
      </c>
      <c r="AB178" s="31">
        <f t="shared" si="52"/>
        <v>0</v>
      </c>
      <c r="AC178" s="42">
        <f t="shared" si="53"/>
        <v>0</v>
      </c>
      <c r="AD178" s="63"/>
      <c r="AE178" s="63"/>
      <c r="AF178" s="63"/>
      <c r="AG178" s="64"/>
      <c r="AH178" s="64"/>
      <c r="AI178" s="64"/>
      <c r="AJ178" s="63"/>
      <c r="AK178" s="63"/>
      <c r="AL178" s="63"/>
      <c r="AM178" s="64"/>
      <c r="AN178" s="64"/>
      <c r="AO178" s="64"/>
      <c r="AP178" s="63"/>
      <c r="AQ178" s="63"/>
      <c r="AR178" s="63"/>
      <c r="AS178" s="64"/>
      <c r="AT178" s="64"/>
      <c r="AU178" s="64"/>
      <c r="AV178" s="63"/>
      <c r="AW178" s="63"/>
      <c r="AX178" s="63"/>
      <c r="AY178" s="64"/>
      <c r="AZ178" s="64"/>
      <c r="BA178" s="64"/>
      <c r="BB178" s="69"/>
      <c r="BC178" s="69"/>
      <c r="BD178" s="69"/>
      <c r="BE178" s="64"/>
      <c r="BF178" s="64"/>
      <c r="BG178" s="64"/>
      <c r="BH178" s="69"/>
      <c r="BI178" s="69"/>
      <c r="BJ178" s="69"/>
      <c r="BK178" s="64"/>
      <c r="BL178" s="64"/>
      <c r="BM178" s="64"/>
      <c r="BN178" s="114"/>
      <c r="BO178" s="34" t="e">
        <f t="shared" si="54"/>
        <v>#DIV/0!</v>
      </c>
    </row>
    <row r="179" spans="1:67" ht="15.75" hidden="1" x14ac:dyDescent="0.25">
      <c r="A179" s="68">
        <v>93</v>
      </c>
      <c r="B179" s="68"/>
      <c r="C179" s="14"/>
      <c r="D179" s="14"/>
      <c r="E179" s="14"/>
      <c r="F179" s="14"/>
      <c r="G179" s="14"/>
      <c r="H179" s="249"/>
      <c r="I179" s="4" t="s">
        <v>37</v>
      </c>
      <c r="J179" s="28">
        <f t="shared" si="48"/>
        <v>0</v>
      </c>
      <c r="K179" s="41">
        <f t="shared" si="49"/>
        <v>0</v>
      </c>
      <c r="L179" s="29"/>
      <c r="M179" s="29"/>
      <c r="N179" s="29"/>
      <c r="O179" s="29"/>
      <c r="P179" s="68"/>
      <c r="Q179" s="68"/>
      <c r="R179" s="68"/>
      <c r="S179" s="144"/>
      <c r="T179" s="67"/>
      <c r="U179" s="66"/>
      <c r="V179" s="66"/>
      <c r="W179" s="65"/>
      <c r="X179" s="155">
        <f t="shared" si="50"/>
        <v>0</v>
      </c>
      <c r="Y179" s="31">
        <f t="shared" si="51"/>
        <v>0</v>
      </c>
      <c r="Z179" s="31">
        <f t="shared" si="52"/>
        <v>0</v>
      </c>
      <c r="AA179" s="31">
        <f t="shared" si="52"/>
        <v>0</v>
      </c>
      <c r="AB179" s="31">
        <f t="shared" si="52"/>
        <v>0</v>
      </c>
      <c r="AC179" s="42">
        <f t="shared" si="53"/>
        <v>0</v>
      </c>
      <c r="AD179" s="63"/>
      <c r="AE179" s="63"/>
      <c r="AF179" s="63"/>
      <c r="AG179" s="64"/>
      <c r="AH179" s="64"/>
      <c r="AI179" s="64"/>
      <c r="AJ179" s="63"/>
      <c r="AK179" s="63"/>
      <c r="AL179" s="63"/>
      <c r="AM179" s="64"/>
      <c r="AN179" s="64"/>
      <c r="AO179" s="64"/>
      <c r="AP179" s="63"/>
      <c r="AQ179" s="63"/>
      <c r="AR179" s="63"/>
      <c r="AS179" s="64"/>
      <c r="AT179" s="64"/>
      <c r="AU179" s="64"/>
      <c r="AV179" s="63"/>
      <c r="AW179" s="63"/>
      <c r="AX179" s="63"/>
      <c r="AY179" s="64"/>
      <c r="AZ179" s="64"/>
      <c r="BA179" s="64"/>
      <c r="BB179" s="69"/>
      <c r="BC179" s="69"/>
      <c r="BD179" s="69"/>
      <c r="BE179" s="64"/>
      <c r="BF179" s="64"/>
      <c r="BG179" s="64"/>
      <c r="BH179" s="69"/>
      <c r="BI179" s="69"/>
      <c r="BJ179" s="69"/>
      <c r="BK179" s="64"/>
      <c r="BL179" s="64"/>
      <c r="BM179" s="64"/>
      <c r="BN179" s="114"/>
      <c r="BO179" s="34" t="e">
        <f t="shared" si="54"/>
        <v>#DIV/0!</v>
      </c>
    </row>
    <row r="180" spans="1:67" ht="15.75" hidden="1" x14ac:dyDescent="0.25">
      <c r="A180" s="68">
        <v>94</v>
      </c>
      <c r="B180" s="68"/>
      <c r="C180" s="14"/>
      <c r="D180" s="14"/>
      <c r="E180" s="14"/>
      <c r="F180" s="14"/>
      <c r="G180" s="14"/>
      <c r="H180" s="249"/>
      <c r="I180" s="4" t="s">
        <v>37</v>
      </c>
      <c r="J180" s="28">
        <f t="shared" si="48"/>
        <v>0</v>
      </c>
      <c r="K180" s="41">
        <f t="shared" si="49"/>
        <v>0</v>
      </c>
      <c r="L180" s="29"/>
      <c r="M180" s="29"/>
      <c r="N180" s="29"/>
      <c r="O180" s="29"/>
      <c r="P180" s="68"/>
      <c r="Q180" s="68"/>
      <c r="R180" s="68"/>
      <c r="S180" s="144"/>
      <c r="T180" s="67"/>
      <c r="U180" s="66"/>
      <c r="V180" s="66"/>
      <c r="W180" s="65"/>
      <c r="X180" s="155">
        <f t="shared" si="50"/>
        <v>0</v>
      </c>
      <c r="Y180" s="31">
        <f t="shared" si="51"/>
        <v>0</v>
      </c>
      <c r="Z180" s="31">
        <f t="shared" si="52"/>
        <v>0</v>
      </c>
      <c r="AA180" s="31">
        <f t="shared" si="52"/>
        <v>0</v>
      </c>
      <c r="AB180" s="31">
        <f t="shared" si="52"/>
        <v>0</v>
      </c>
      <c r="AC180" s="42">
        <f t="shared" si="53"/>
        <v>0</v>
      </c>
      <c r="AD180" s="63"/>
      <c r="AE180" s="63"/>
      <c r="AF180" s="63"/>
      <c r="AG180" s="64"/>
      <c r="AH180" s="64"/>
      <c r="AI180" s="64"/>
      <c r="AJ180" s="63"/>
      <c r="AK180" s="63"/>
      <c r="AL180" s="63"/>
      <c r="AM180" s="64"/>
      <c r="AN180" s="64"/>
      <c r="AO180" s="64"/>
      <c r="AP180" s="63"/>
      <c r="AQ180" s="63"/>
      <c r="AR180" s="63"/>
      <c r="AS180" s="64"/>
      <c r="AT180" s="64"/>
      <c r="AU180" s="64"/>
      <c r="AV180" s="63"/>
      <c r="AW180" s="63"/>
      <c r="AX180" s="63"/>
      <c r="AY180" s="64"/>
      <c r="AZ180" s="64"/>
      <c r="BA180" s="64"/>
      <c r="BB180" s="69"/>
      <c r="BC180" s="69"/>
      <c r="BD180" s="69"/>
      <c r="BE180" s="64"/>
      <c r="BF180" s="64"/>
      <c r="BG180" s="64"/>
      <c r="BH180" s="69"/>
      <c r="BI180" s="69"/>
      <c r="BJ180" s="69"/>
      <c r="BK180" s="64"/>
      <c r="BL180" s="64"/>
      <c r="BM180" s="64"/>
      <c r="BN180" s="114"/>
      <c r="BO180" s="34" t="e">
        <f t="shared" si="54"/>
        <v>#DIV/0!</v>
      </c>
    </row>
    <row r="181" spans="1:67" ht="15.75" hidden="1" x14ac:dyDescent="0.25">
      <c r="A181" s="68">
        <v>95</v>
      </c>
      <c r="B181" s="29"/>
      <c r="C181" s="14"/>
      <c r="D181" s="14"/>
      <c r="E181" s="14"/>
      <c r="F181" s="14"/>
      <c r="G181" s="14"/>
      <c r="H181" s="249"/>
      <c r="I181" s="4" t="s">
        <v>37</v>
      </c>
      <c r="J181" s="28">
        <f t="shared" si="48"/>
        <v>0</v>
      </c>
      <c r="K181" s="41">
        <f t="shared" si="49"/>
        <v>0</v>
      </c>
      <c r="L181" s="29"/>
      <c r="M181" s="29"/>
      <c r="N181" s="29"/>
      <c r="O181" s="29"/>
      <c r="P181" s="68"/>
      <c r="Q181" s="68"/>
      <c r="R181" s="68"/>
      <c r="S181" s="144"/>
      <c r="T181" s="67"/>
      <c r="U181" s="66"/>
      <c r="V181" s="66"/>
      <c r="W181" s="65"/>
      <c r="X181" s="155">
        <f t="shared" si="50"/>
        <v>0</v>
      </c>
      <c r="Y181" s="31">
        <f t="shared" si="51"/>
        <v>0</v>
      </c>
      <c r="Z181" s="31">
        <f t="shared" si="52"/>
        <v>0</v>
      </c>
      <c r="AA181" s="31">
        <f t="shared" si="52"/>
        <v>0</v>
      </c>
      <c r="AB181" s="31">
        <f t="shared" si="52"/>
        <v>0</v>
      </c>
      <c r="AC181" s="42">
        <f t="shared" si="53"/>
        <v>0</v>
      </c>
      <c r="AD181" s="63"/>
      <c r="AE181" s="63"/>
      <c r="AF181" s="63"/>
      <c r="AG181" s="64"/>
      <c r="AH181" s="64"/>
      <c r="AI181" s="64"/>
      <c r="AJ181" s="63"/>
      <c r="AK181" s="63"/>
      <c r="AL181" s="63"/>
      <c r="AM181" s="64"/>
      <c r="AN181" s="64"/>
      <c r="AO181" s="64"/>
      <c r="AP181" s="63"/>
      <c r="AQ181" s="63"/>
      <c r="AR181" s="63"/>
      <c r="AS181" s="64"/>
      <c r="AT181" s="64"/>
      <c r="AU181" s="64"/>
      <c r="AV181" s="63"/>
      <c r="AW181" s="63"/>
      <c r="AX181" s="63"/>
      <c r="AY181" s="64"/>
      <c r="AZ181" s="64"/>
      <c r="BA181" s="64"/>
      <c r="BB181" s="69"/>
      <c r="BC181" s="69"/>
      <c r="BD181" s="69"/>
      <c r="BE181" s="64"/>
      <c r="BF181" s="64"/>
      <c r="BG181" s="64"/>
      <c r="BH181" s="69"/>
      <c r="BI181" s="69"/>
      <c r="BJ181" s="69"/>
      <c r="BK181" s="64"/>
      <c r="BL181" s="64"/>
      <c r="BM181" s="64"/>
      <c r="BN181" s="114"/>
      <c r="BO181" s="34" t="e">
        <f t="shared" si="54"/>
        <v>#DIV/0!</v>
      </c>
    </row>
    <row r="182" spans="1:67" ht="15.75" x14ac:dyDescent="0.25">
      <c r="A182" s="191"/>
      <c r="B182" s="191"/>
      <c r="C182" s="130"/>
      <c r="D182" s="130"/>
      <c r="E182" s="130"/>
      <c r="F182" s="130" t="s">
        <v>144</v>
      </c>
      <c r="G182" s="130"/>
      <c r="H182" s="130"/>
      <c r="I182" s="127" t="s">
        <v>28</v>
      </c>
      <c r="J182" s="128">
        <v>15</v>
      </c>
      <c r="K182" s="129">
        <f>SUM(K183:K185)</f>
        <v>720</v>
      </c>
      <c r="L182" s="130"/>
      <c r="M182" s="130"/>
      <c r="N182" s="130"/>
      <c r="O182" s="130"/>
      <c r="P182" s="131"/>
      <c r="Q182" s="131"/>
      <c r="R182" s="131"/>
      <c r="S182" s="149"/>
      <c r="T182" s="176"/>
      <c r="U182" s="132"/>
      <c r="V182" s="132"/>
      <c r="W182" s="177"/>
      <c r="X182" s="158"/>
      <c r="Y182" s="134"/>
      <c r="Z182" s="134"/>
      <c r="AA182" s="134"/>
      <c r="AB182" s="134"/>
      <c r="AC182" s="133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1"/>
      <c r="BO182" s="135"/>
    </row>
    <row r="183" spans="1:67" ht="15.75" x14ac:dyDescent="0.25">
      <c r="A183" s="68">
        <v>54</v>
      </c>
      <c r="B183" s="25"/>
      <c r="C183" s="14"/>
      <c r="D183" s="14"/>
      <c r="E183" s="14"/>
      <c r="F183" s="192" t="s">
        <v>123</v>
      </c>
      <c r="G183" s="14"/>
      <c r="H183" s="249"/>
      <c r="I183" s="4" t="s">
        <v>29</v>
      </c>
      <c r="J183" s="28">
        <v>5</v>
      </c>
      <c r="K183" s="41">
        <f>J183*36</f>
        <v>180</v>
      </c>
      <c r="L183" s="36"/>
      <c r="M183" s="36"/>
      <c r="N183" s="36"/>
      <c r="O183" s="36"/>
      <c r="P183" s="29">
        <v>5</v>
      </c>
      <c r="Q183" s="29"/>
      <c r="R183" s="29"/>
      <c r="S183" s="138"/>
      <c r="T183" s="170"/>
      <c r="U183" s="30">
        <v>5</v>
      </c>
      <c r="V183" s="37"/>
      <c r="W183" s="171"/>
      <c r="X183" s="159">
        <f>J183/1.5</f>
        <v>3.3333333333333335</v>
      </c>
      <c r="Y183" s="31">
        <f>SUM(Z183:AB183)</f>
        <v>0</v>
      </c>
      <c r="Z183" s="31">
        <f>AD183+AG183+AJ183+AM183+AP183+AS183+AV183+AY183+BB183+BE183+BH183+BK183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42">
        <f>K183-X183</f>
        <v>176.66666666666666</v>
      </c>
      <c r="AD183" s="32"/>
      <c r="AE183" s="32"/>
      <c r="AF183" s="32"/>
      <c r="AG183" s="33"/>
      <c r="AH183" s="33"/>
      <c r="AI183" s="33"/>
      <c r="AJ183" s="32"/>
      <c r="AK183" s="32"/>
      <c r="AL183" s="32"/>
      <c r="AM183" s="33"/>
      <c r="AN183" s="33"/>
      <c r="AO183" s="33"/>
      <c r="AP183" s="32"/>
      <c r="AQ183" s="32"/>
      <c r="AR183" s="32"/>
      <c r="AS183" s="33"/>
      <c r="AT183" s="33"/>
      <c r="AU183" s="33"/>
      <c r="AV183" s="32"/>
      <c r="AW183" s="32"/>
      <c r="AX183" s="32"/>
      <c r="AY183" s="33"/>
      <c r="AZ183" s="33"/>
      <c r="BA183" s="33"/>
      <c r="BB183" s="31"/>
      <c r="BC183" s="31"/>
      <c r="BD183" s="31"/>
      <c r="BE183" s="33"/>
      <c r="BF183" s="33"/>
      <c r="BG183" s="33"/>
      <c r="BH183" s="31"/>
      <c r="BI183" s="31"/>
      <c r="BJ183" s="31"/>
      <c r="BK183" s="33"/>
      <c r="BL183" s="33"/>
      <c r="BM183" s="33"/>
      <c r="BN183" s="114"/>
      <c r="BO183" s="34"/>
    </row>
    <row r="184" spans="1:67" ht="31.5" x14ac:dyDescent="0.25">
      <c r="A184" s="68">
        <v>55</v>
      </c>
      <c r="B184" s="25"/>
      <c r="C184" s="14"/>
      <c r="D184" s="14"/>
      <c r="E184" s="14"/>
      <c r="F184" s="192" t="s">
        <v>121</v>
      </c>
      <c r="G184" s="14"/>
      <c r="H184" s="249"/>
      <c r="I184" s="4" t="s">
        <v>30</v>
      </c>
      <c r="J184" s="33">
        <v>10</v>
      </c>
      <c r="K184" s="29">
        <f>J184*36</f>
        <v>360</v>
      </c>
      <c r="L184" s="36"/>
      <c r="M184" s="36"/>
      <c r="N184" s="36"/>
      <c r="O184" s="36"/>
      <c r="P184" s="29"/>
      <c r="Q184" s="29">
        <v>10</v>
      </c>
      <c r="R184" s="29"/>
      <c r="S184" s="138"/>
      <c r="T184" s="170"/>
      <c r="U184" s="30">
        <v>6</v>
      </c>
      <c r="V184" s="37"/>
      <c r="W184" s="171"/>
      <c r="X184" s="159">
        <f>J184/1.5</f>
        <v>6.666666666666667</v>
      </c>
      <c r="Y184" s="31">
        <f>SUM(Z184:AB184)</f>
        <v>0</v>
      </c>
      <c r="Z184" s="31">
        <f t="shared" ref="Z184:AB185" si="55">AD184+AG184+AJ184+AM184+AP184+AS184+AV184+AY184+BB184+BE184+BH184+BK184</f>
        <v>0</v>
      </c>
      <c r="AA184" s="31">
        <f t="shared" si="55"/>
        <v>0</v>
      </c>
      <c r="AB184" s="31">
        <f t="shared" si="55"/>
        <v>0</v>
      </c>
      <c r="AC184" s="42">
        <f>K184-X184</f>
        <v>353.33333333333331</v>
      </c>
      <c r="AD184" s="32">
        <v>0</v>
      </c>
      <c r="AE184" s="32">
        <v>0</v>
      </c>
      <c r="AF184" s="32"/>
      <c r="AG184" s="33">
        <v>0</v>
      </c>
      <c r="AH184" s="33">
        <v>0</v>
      </c>
      <c r="AI184" s="33"/>
      <c r="AJ184" s="32">
        <v>0</v>
      </c>
      <c r="AK184" s="32">
        <v>0</v>
      </c>
      <c r="AL184" s="32"/>
      <c r="AM184" s="33">
        <v>0</v>
      </c>
      <c r="AN184" s="33">
        <v>0</v>
      </c>
      <c r="AO184" s="33"/>
      <c r="AP184" s="32">
        <v>0</v>
      </c>
      <c r="AQ184" s="32">
        <v>0</v>
      </c>
      <c r="AR184" s="32"/>
      <c r="AS184" s="33">
        <v>0</v>
      </c>
      <c r="AT184" s="33">
        <v>0</v>
      </c>
      <c r="AU184" s="33"/>
      <c r="AV184" s="32">
        <v>0</v>
      </c>
      <c r="AW184" s="32">
        <v>0</v>
      </c>
      <c r="AX184" s="32"/>
      <c r="AY184" s="33">
        <v>0</v>
      </c>
      <c r="AZ184" s="33">
        <v>0</v>
      </c>
      <c r="BA184" s="33"/>
      <c r="BB184" s="31"/>
      <c r="BC184" s="31"/>
      <c r="BD184" s="31"/>
      <c r="BE184" s="33"/>
      <c r="BF184" s="33"/>
      <c r="BG184" s="33"/>
      <c r="BH184" s="31"/>
      <c r="BI184" s="31"/>
      <c r="BJ184" s="31"/>
      <c r="BK184" s="33"/>
      <c r="BL184" s="33"/>
      <c r="BM184" s="33"/>
      <c r="BN184" s="114"/>
      <c r="BO184" s="34"/>
    </row>
    <row r="185" spans="1:67" ht="31.5" x14ac:dyDescent="0.25">
      <c r="A185" s="68">
        <v>56</v>
      </c>
      <c r="B185" s="25"/>
      <c r="C185" s="14"/>
      <c r="D185" s="14"/>
      <c r="E185" s="104" t="s">
        <v>51</v>
      </c>
      <c r="F185" s="192" t="s">
        <v>122</v>
      </c>
      <c r="G185" s="104" t="s">
        <v>51</v>
      </c>
      <c r="H185" s="251"/>
      <c r="I185" s="4" t="s">
        <v>31</v>
      </c>
      <c r="J185" s="33">
        <v>5</v>
      </c>
      <c r="K185" s="29">
        <f>J185*36</f>
        <v>180</v>
      </c>
      <c r="L185" s="36"/>
      <c r="M185" s="36"/>
      <c r="N185" s="36"/>
      <c r="O185" s="36"/>
      <c r="P185" s="36"/>
      <c r="Q185" s="36"/>
      <c r="R185" s="29"/>
      <c r="S185" s="138">
        <v>5</v>
      </c>
      <c r="T185" s="170" t="s">
        <v>32</v>
      </c>
      <c r="U185" s="30">
        <v>8</v>
      </c>
      <c r="V185" s="30"/>
      <c r="W185" s="171" t="s">
        <v>32</v>
      </c>
      <c r="X185" s="159">
        <f>J185/1.5</f>
        <v>3.3333333333333335</v>
      </c>
      <c r="Y185" s="31">
        <f>SUM(Z185:AB185)</f>
        <v>0</v>
      </c>
      <c r="Z185" s="31">
        <f t="shared" si="55"/>
        <v>0</v>
      </c>
      <c r="AA185" s="31">
        <f t="shared" si="55"/>
        <v>0</v>
      </c>
      <c r="AB185" s="31">
        <f t="shared" si="55"/>
        <v>0</v>
      </c>
      <c r="AC185" s="42">
        <f>K185-X185</f>
        <v>176.66666666666666</v>
      </c>
      <c r="AD185" s="32"/>
      <c r="AE185" s="32"/>
      <c r="AF185" s="32"/>
      <c r="AG185" s="33"/>
      <c r="AH185" s="33"/>
      <c r="AI185" s="33"/>
      <c r="AJ185" s="32"/>
      <c r="AK185" s="32"/>
      <c r="AL185" s="32"/>
      <c r="AM185" s="33"/>
      <c r="AN185" s="33"/>
      <c r="AO185" s="33"/>
      <c r="AP185" s="32"/>
      <c r="AQ185" s="32"/>
      <c r="AR185" s="32"/>
      <c r="AS185" s="33"/>
      <c r="AT185" s="33"/>
      <c r="AU185" s="33"/>
      <c r="AV185" s="32"/>
      <c r="AW185" s="32"/>
      <c r="AX185" s="32"/>
      <c r="AY185" s="33"/>
      <c r="AZ185" s="33"/>
      <c r="BA185" s="33"/>
      <c r="BB185" s="31"/>
      <c r="BC185" s="31"/>
      <c r="BD185" s="31"/>
      <c r="BE185" s="33"/>
      <c r="BF185" s="33"/>
      <c r="BG185" s="33"/>
      <c r="BH185" s="31"/>
      <c r="BI185" s="31"/>
      <c r="BJ185" s="31"/>
      <c r="BK185" s="33"/>
      <c r="BL185" s="33"/>
      <c r="BM185" s="33"/>
      <c r="BN185" s="114"/>
      <c r="BO185" s="34"/>
    </row>
    <row r="186" spans="1:67" ht="15.75" x14ac:dyDescent="0.25">
      <c r="A186" s="191"/>
      <c r="B186" s="191"/>
      <c r="C186" s="130"/>
      <c r="D186" s="130"/>
      <c r="E186" s="130"/>
      <c r="F186" s="130" t="s">
        <v>145</v>
      </c>
      <c r="G186" s="130"/>
      <c r="H186" s="130"/>
      <c r="I186" s="127" t="s">
        <v>33</v>
      </c>
      <c r="J186" s="128">
        <f>SUM(J187)</f>
        <v>6</v>
      </c>
      <c r="K186" s="129">
        <f>SUM(K187)</f>
        <v>216</v>
      </c>
      <c r="L186" s="130"/>
      <c r="M186" s="130"/>
      <c r="N186" s="130"/>
      <c r="O186" s="130"/>
      <c r="P186" s="131"/>
      <c r="Q186" s="131"/>
      <c r="R186" s="131"/>
      <c r="S186" s="149"/>
      <c r="T186" s="176"/>
      <c r="U186" s="132"/>
      <c r="V186" s="132"/>
      <c r="W186" s="177"/>
      <c r="X186" s="158"/>
      <c r="Y186" s="134"/>
      <c r="Z186" s="134"/>
      <c r="AA186" s="134"/>
      <c r="AB186" s="134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1"/>
      <c r="BO186" s="135"/>
    </row>
    <row r="187" spans="1:67" ht="32.25" thickBot="1" x14ac:dyDescent="0.3">
      <c r="A187" s="68">
        <v>57</v>
      </c>
      <c r="B187" s="25"/>
      <c r="C187" s="14"/>
      <c r="D187" s="14"/>
      <c r="E187" s="104" t="s">
        <v>51</v>
      </c>
      <c r="F187" s="192" t="s">
        <v>124</v>
      </c>
      <c r="G187" s="104" t="s">
        <v>51</v>
      </c>
      <c r="H187" s="251"/>
      <c r="I187" s="4" t="s">
        <v>34</v>
      </c>
      <c r="J187" s="33">
        <f>L187+M187+N187+O187+P187+Q187+R187+S187</f>
        <v>6</v>
      </c>
      <c r="K187" s="29">
        <f>J187*36</f>
        <v>216</v>
      </c>
      <c r="L187" s="29"/>
      <c r="M187" s="29"/>
      <c r="N187" s="29"/>
      <c r="O187" s="29"/>
      <c r="P187" s="29"/>
      <c r="Q187" s="29"/>
      <c r="R187" s="29"/>
      <c r="S187" s="138">
        <v>6</v>
      </c>
      <c r="T187" s="38"/>
      <c r="U187" s="39"/>
      <c r="V187" s="39" t="s">
        <v>32</v>
      </c>
      <c r="W187" s="40" t="s">
        <v>32</v>
      </c>
      <c r="X187" s="155">
        <f>J187</f>
        <v>6</v>
      </c>
      <c r="Y187" s="31">
        <f>SUM(Z187:AB187)</f>
        <v>0</v>
      </c>
      <c r="Z187" s="31">
        <f>AD187+AG187+AJ187+AM187+AP187+AS187+AV187+AY187+BB187+BE187+BH187+BK187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42">
        <f>K187-X187</f>
        <v>210</v>
      </c>
      <c r="AD187" s="32">
        <v>0</v>
      </c>
      <c r="AE187" s="32">
        <v>0</v>
      </c>
      <c r="AF187" s="32"/>
      <c r="AG187" s="33">
        <v>0</v>
      </c>
      <c r="AH187" s="33">
        <v>0</v>
      </c>
      <c r="AI187" s="33"/>
      <c r="AJ187" s="32">
        <v>0</v>
      </c>
      <c r="AK187" s="32">
        <v>0</v>
      </c>
      <c r="AL187" s="32"/>
      <c r="AM187" s="33">
        <v>0</v>
      </c>
      <c r="AN187" s="33">
        <v>0</v>
      </c>
      <c r="AO187" s="33"/>
      <c r="AP187" s="32">
        <v>0</v>
      </c>
      <c r="AQ187" s="32">
        <v>0</v>
      </c>
      <c r="AR187" s="32"/>
      <c r="AS187" s="33">
        <v>0</v>
      </c>
      <c r="AT187" s="33">
        <v>0</v>
      </c>
      <c r="AU187" s="33"/>
      <c r="AV187" s="32">
        <v>0</v>
      </c>
      <c r="AW187" s="32">
        <v>0</v>
      </c>
      <c r="AX187" s="32"/>
      <c r="AY187" s="33">
        <v>0</v>
      </c>
      <c r="AZ187" s="33">
        <v>0</v>
      </c>
      <c r="BA187" s="33"/>
      <c r="BB187" s="31"/>
      <c r="BC187" s="31"/>
      <c r="BD187" s="31"/>
      <c r="BE187" s="33"/>
      <c r="BF187" s="33"/>
      <c r="BG187" s="33"/>
      <c r="BH187" s="31"/>
      <c r="BI187" s="31"/>
      <c r="BJ187" s="31"/>
      <c r="BK187" s="33"/>
      <c r="BL187" s="33"/>
      <c r="BM187" s="33"/>
      <c r="BN187" s="114"/>
      <c r="BO187" s="34">
        <f>Y187/K187*100</f>
        <v>0</v>
      </c>
    </row>
    <row r="188" spans="1:67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35">
        <f>SUM(J2+J35+J182+J186)</f>
        <v>87</v>
      </c>
      <c r="K188" s="35">
        <f>J188*36</f>
        <v>3132</v>
      </c>
      <c r="L188" s="25"/>
      <c r="M188" s="25"/>
      <c r="N188" s="25"/>
      <c r="O188" s="25"/>
      <c r="P188" s="25"/>
      <c r="Q188" s="25"/>
      <c r="R188" s="25"/>
      <c r="S188" s="25"/>
      <c r="T188" s="160"/>
      <c r="U188" s="160"/>
      <c r="V188" s="160"/>
      <c r="W188" s="16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</sheetData>
  <mergeCells count="488">
    <mergeCell ref="BK71:BK75"/>
    <mergeCell ref="BL71:BL75"/>
    <mergeCell ref="BM71:BM75"/>
    <mergeCell ref="BO71:BO75"/>
    <mergeCell ref="BN71:BN75"/>
    <mergeCell ref="D4:D9"/>
    <mergeCell ref="E4:E9"/>
    <mergeCell ref="F4:F9"/>
    <mergeCell ref="G4:G9"/>
    <mergeCell ref="J4:J9"/>
    <mergeCell ref="K4:K9"/>
    <mergeCell ref="AI71:AI75"/>
    <mergeCell ref="AH71:AH75"/>
    <mergeCell ref="AG71:AG75"/>
    <mergeCell ref="AF71:AF75"/>
    <mergeCell ref="AE71:AE75"/>
    <mergeCell ref="AD71:AD75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AD4:AD9"/>
    <mergeCell ref="AE4:AE9"/>
    <mergeCell ref="AF4:AF9"/>
    <mergeCell ref="AG4:AG9"/>
    <mergeCell ref="AH4:AH9"/>
    <mergeCell ref="AI4:AI9"/>
    <mergeCell ref="X4:X9"/>
    <mergeCell ref="Y4:Y9"/>
    <mergeCell ref="Z4:Z9"/>
    <mergeCell ref="AA4:AA9"/>
    <mergeCell ref="AB4:AB9"/>
    <mergeCell ref="AC4:AC9"/>
    <mergeCell ref="AP4:AP9"/>
    <mergeCell ref="AQ4:AQ9"/>
    <mergeCell ref="AR4:AR9"/>
    <mergeCell ref="AS4:AS9"/>
    <mergeCell ref="AT4:AT9"/>
    <mergeCell ref="AU4:AU9"/>
    <mergeCell ref="AJ4:AJ9"/>
    <mergeCell ref="AK4:AK9"/>
    <mergeCell ref="AL4:AL9"/>
    <mergeCell ref="AM4:AM9"/>
    <mergeCell ref="AN4:AN9"/>
    <mergeCell ref="AO4:AO9"/>
    <mergeCell ref="BD4:BD9"/>
    <mergeCell ref="BE4:BE9"/>
    <mergeCell ref="BF4:BF9"/>
    <mergeCell ref="BG4:BG9"/>
    <mergeCell ref="AV4:AV9"/>
    <mergeCell ref="AW4:AW9"/>
    <mergeCell ref="AX4:AX9"/>
    <mergeCell ref="AY4:AY9"/>
    <mergeCell ref="AZ4:AZ9"/>
    <mergeCell ref="BA4:BA9"/>
    <mergeCell ref="K23:K24"/>
    <mergeCell ref="L23:L24"/>
    <mergeCell ref="M23:M24"/>
    <mergeCell ref="N23:N24"/>
    <mergeCell ref="O23:O24"/>
    <mergeCell ref="P23:P24"/>
    <mergeCell ref="BN4:BN9"/>
    <mergeCell ref="BO4:BO9"/>
    <mergeCell ref="A23:A24"/>
    <mergeCell ref="B23:B24"/>
    <mergeCell ref="C23:C24"/>
    <mergeCell ref="D23:D24"/>
    <mergeCell ref="E23:E24"/>
    <mergeCell ref="F23:F24"/>
    <mergeCell ref="G23:G24"/>
    <mergeCell ref="J23:J24"/>
    <mergeCell ref="BH4:BH9"/>
    <mergeCell ref="BI4:BI9"/>
    <mergeCell ref="BJ4:BJ9"/>
    <mergeCell ref="BK4:BK9"/>
    <mergeCell ref="BL4:BL9"/>
    <mergeCell ref="BM4:BM9"/>
    <mergeCell ref="BB4:BB9"/>
    <mergeCell ref="BC4:BC9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BM23:BM24"/>
    <mergeCell ref="BN23:BN24"/>
    <mergeCell ref="BO23:BO24"/>
    <mergeCell ref="A25:A26"/>
    <mergeCell ref="B25:B26"/>
    <mergeCell ref="C25:C26"/>
    <mergeCell ref="D25:D26"/>
    <mergeCell ref="E25:E26"/>
    <mergeCell ref="F25:F26"/>
    <mergeCell ref="G25:G26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O25:BO26"/>
    <mergeCell ref="A27:A28"/>
    <mergeCell ref="B27:B28"/>
    <mergeCell ref="C27:C28"/>
    <mergeCell ref="D27:D28"/>
    <mergeCell ref="E27:E28"/>
    <mergeCell ref="F27:F28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G27:G28"/>
    <mergeCell ref="J27:J28"/>
    <mergeCell ref="K27:K28"/>
    <mergeCell ref="L27:L28"/>
    <mergeCell ref="M27:M28"/>
    <mergeCell ref="N27:N28"/>
    <mergeCell ref="BL25:BL26"/>
    <mergeCell ref="BM25:BM26"/>
    <mergeCell ref="BN25:BN26"/>
    <mergeCell ref="AY25:AY26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K27:BK28"/>
    <mergeCell ref="BL27:BL28"/>
    <mergeCell ref="BM27:BM28"/>
    <mergeCell ref="BN27:BN28"/>
    <mergeCell ref="BO27:BO28"/>
    <mergeCell ref="A44:A54"/>
    <mergeCell ref="B44:B54"/>
    <mergeCell ref="C44:C54"/>
    <mergeCell ref="D44:D54"/>
    <mergeCell ref="E44:E54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S27:AS28"/>
    <mergeCell ref="AT27:AT28"/>
    <mergeCell ref="N44:N54"/>
    <mergeCell ref="O44:O54"/>
    <mergeCell ref="P44:P54"/>
    <mergeCell ref="Q44:Q54"/>
    <mergeCell ref="R44:R54"/>
    <mergeCell ref="S44:S54"/>
    <mergeCell ref="F44:F54"/>
    <mergeCell ref="G44:G54"/>
    <mergeCell ref="J44:J54"/>
    <mergeCell ref="K44:K54"/>
    <mergeCell ref="L44:L54"/>
    <mergeCell ref="M44:M54"/>
    <mergeCell ref="Z44:Z54"/>
    <mergeCell ref="AA44:AA54"/>
    <mergeCell ref="AB44:AB54"/>
    <mergeCell ref="AC44:AC54"/>
    <mergeCell ref="AD44:AD54"/>
    <mergeCell ref="AE44:AE54"/>
    <mergeCell ref="T44:T54"/>
    <mergeCell ref="U44:U54"/>
    <mergeCell ref="V44:V54"/>
    <mergeCell ref="W44:W54"/>
    <mergeCell ref="X44:X54"/>
    <mergeCell ref="Y44:Y54"/>
    <mergeCell ref="AL44:AL54"/>
    <mergeCell ref="AM44:AM54"/>
    <mergeCell ref="AN44:AN54"/>
    <mergeCell ref="AO44:AO54"/>
    <mergeCell ref="AP44:AP54"/>
    <mergeCell ref="AQ44:AQ54"/>
    <mergeCell ref="AF44:AF54"/>
    <mergeCell ref="AG44:AG54"/>
    <mergeCell ref="AH44:AH54"/>
    <mergeCell ref="AI44:AI54"/>
    <mergeCell ref="AJ44:AJ54"/>
    <mergeCell ref="AK44:AK54"/>
    <mergeCell ref="BM44:BM54"/>
    <mergeCell ref="BN44:BN54"/>
    <mergeCell ref="BO44:BO54"/>
    <mergeCell ref="BD44:BD54"/>
    <mergeCell ref="BE44:BE54"/>
    <mergeCell ref="BF44:BF54"/>
    <mergeCell ref="BG44:BG54"/>
    <mergeCell ref="BH44:BH54"/>
    <mergeCell ref="BI44:BI54"/>
    <mergeCell ref="AM71:AM75"/>
    <mergeCell ref="AN71:AN75"/>
    <mergeCell ref="AO71:AO75"/>
    <mergeCell ref="AP71:AP75"/>
    <mergeCell ref="AQ71:AQ75"/>
    <mergeCell ref="AR71:AR75"/>
    <mergeCell ref="BJ44:BJ54"/>
    <mergeCell ref="BK44:BK54"/>
    <mergeCell ref="BL44:BL54"/>
    <mergeCell ref="AX44:AX54"/>
    <mergeCell ref="AY44:AY54"/>
    <mergeCell ref="AZ44:AZ54"/>
    <mergeCell ref="BA44:BA54"/>
    <mergeCell ref="BB44:BB54"/>
    <mergeCell ref="BC44:BC54"/>
    <mergeCell ref="AR44:AR54"/>
    <mergeCell ref="AS44:AS54"/>
    <mergeCell ref="AT44:AT54"/>
    <mergeCell ref="AU44:AU54"/>
    <mergeCell ref="AV44:AV54"/>
    <mergeCell ref="AW44:AW54"/>
    <mergeCell ref="BH71:BH75"/>
    <mergeCell ref="BI71:BI75"/>
    <mergeCell ref="BJ71:BJ75"/>
    <mergeCell ref="BB71:BB75"/>
    <mergeCell ref="BC71:BC75"/>
    <mergeCell ref="BD71:BD75"/>
    <mergeCell ref="BE71:BE75"/>
    <mergeCell ref="BF71:BF75"/>
    <mergeCell ref="BG71:BG75"/>
    <mergeCell ref="K71:K75"/>
    <mergeCell ref="L71:L75"/>
    <mergeCell ref="M71:M75"/>
    <mergeCell ref="N71:N75"/>
    <mergeCell ref="O71:O75"/>
    <mergeCell ref="P71:P75"/>
    <mergeCell ref="AS71:AS75"/>
    <mergeCell ref="AT71:AT75"/>
    <mergeCell ref="AU71:AU75"/>
    <mergeCell ref="AV71:AV75"/>
    <mergeCell ref="AW71:AW75"/>
    <mergeCell ref="AX71:AX75"/>
    <mergeCell ref="AY71:AY75"/>
    <mergeCell ref="AZ71:AZ75"/>
    <mergeCell ref="BA71:BA75"/>
    <mergeCell ref="AJ71:AJ75"/>
    <mergeCell ref="AK71:AK75"/>
    <mergeCell ref="AL71:AL75"/>
    <mergeCell ref="A71:A75"/>
    <mergeCell ref="B71:B75"/>
    <mergeCell ref="C71:C75"/>
    <mergeCell ref="D71:D75"/>
    <mergeCell ref="E71:E75"/>
    <mergeCell ref="F71:F75"/>
    <mergeCell ref="G71:G75"/>
    <mergeCell ref="J71:J75"/>
    <mergeCell ref="W71:W75"/>
    <mergeCell ref="Q71:Q75"/>
    <mergeCell ref="R71:R75"/>
    <mergeCell ref="S71:S75"/>
    <mergeCell ref="T71:T75"/>
    <mergeCell ref="U71:U75"/>
    <mergeCell ref="V71:V75"/>
    <mergeCell ref="G77:G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F77: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AU77:AU78"/>
    <mergeCell ref="AV77:AV78"/>
    <mergeCell ref="AW77:AW78"/>
    <mergeCell ref="AX77:AX78"/>
    <mergeCell ref="AM77:AM78"/>
    <mergeCell ref="AN77:AN78"/>
    <mergeCell ref="AO77:AO78"/>
    <mergeCell ref="AP77:AP78"/>
    <mergeCell ref="AQ77:AQ78"/>
    <mergeCell ref="AR77:AR78"/>
    <mergeCell ref="BK77:BK78"/>
    <mergeCell ref="BL77:BL78"/>
    <mergeCell ref="BM77:BM78"/>
    <mergeCell ref="BN77:BN78"/>
    <mergeCell ref="BO77:BO78"/>
    <mergeCell ref="A79:A81"/>
    <mergeCell ref="B79:B81"/>
    <mergeCell ref="C79:C81"/>
    <mergeCell ref="D79:D81"/>
    <mergeCell ref="E79:E81"/>
    <mergeCell ref="BE77:BE78"/>
    <mergeCell ref="BF77:BF78"/>
    <mergeCell ref="BG77:BG78"/>
    <mergeCell ref="BH77:BH78"/>
    <mergeCell ref="BI77:BI78"/>
    <mergeCell ref="BJ77:BJ78"/>
    <mergeCell ref="AY77:AY78"/>
    <mergeCell ref="AZ77:AZ78"/>
    <mergeCell ref="BA77:BA78"/>
    <mergeCell ref="BB77:BB78"/>
    <mergeCell ref="BC77:BC78"/>
    <mergeCell ref="BD77:BD78"/>
    <mergeCell ref="AS77:AS78"/>
    <mergeCell ref="AT77:AT78"/>
    <mergeCell ref="A82:A86"/>
    <mergeCell ref="B82:B86"/>
    <mergeCell ref="C82:C86"/>
    <mergeCell ref="D82:D86"/>
    <mergeCell ref="E82:E86"/>
    <mergeCell ref="F82:F86"/>
    <mergeCell ref="N79:N81"/>
    <mergeCell ref="O79:O81"/>
    <mergeCell ref="P79:P81"/>
    <mergeCell ref="F79:F81"/>
    <mergeCell ref="G79:G81"/>
    <mergeCell ref="J79:J81"/>
    <mergeCell ref="K79:K81"/>
    <mergeCell ref="L79:L81"/>
    <mergeCell ref="M79:M81"/>
    <mergeCell ref="G82:G86"/>
    <mergeCell ref="J82:J86"/>
    <mergeCell ref="K82:K86"/>
    <mergeCell ref="L82:L86"/>
    <mergeCell ref="M82:M86"/>
    <mergeCell ref="N82:N86"/>
    <mergeCell ref="T79:T81"/>
    <mergeCell ref="U79:U81"/>
    <mergeCell ref="V79:V81"/>
    <mergeCell ref="U82:U86"/>
    <mergeCell ref="V82:V86"/>
    <mergeCell ref="W82:W86"/>
    <mergeCell ref="O82:O86"/>
    <mergeCell ref="P82:P86"/>
    <mergeCell ref="Q82:Q86"/>
    <mergeCell ref="R82:R86"/>
    <mergeCell ref="S82:S86"/>
    <mergeCell ref="T82:T86"/>
    <mergeCell ref="W79:W81"/>
    <mergeCell ref="Q79:Q81"/>
    <mergeCell ref="R79:R81"/>
    <mergeCell ref="S79:S81"/>
  </mergeCells>
  <conditionalFormatting sqref="U11:U14 U90 U182 U64 U136:U148 U150:U162 U164:U176 U77 U79 U104:U120 U102 U32:U34 U27 U43:U58 U20 U22:U23">
    <cfRule type="expression" dxfId="2305" priority="542" stopIfTrue="1">
      <formula>AND(INDEX($M11:$T11,1,$V11)=0, $V11&gt;0)</formula>
    </cfRule>
  </conditionalFormatting>
  <conditionalFormatting sqref="W11:W14 W90 W182 W64 W136:W148 W150:W162 W164:W176 W77 W79 W104:W120 W102 W32:W34 W27 W43:W58 W20 W22:W23">
    <cfRule type="expression" dxfId="2304" priority="543" stopIfTrue="1">
      <formula>AND(INDEX($M11:$T11,1,$X11)=0, $X11&gt;0)</formula>
    </cfRule>
  </conditionalFormatting>
  <conditionalFormatting sqref="AD90:AF90 AD64:AF64 AD79:AF81 AD104:AF106 AD102:AF102 AD86:AF86 AD11:AF14 AD32:AF34 AD17:AF17 AD27:AF27 AD43:AF58 AD20:AF20 AD22:AF23 AD76:AF77">
    <cfRule type="expression" dxfId="2303" priority="544">
      <formula>AND(NOT(ISBLANK($M11)),ISBLANK($AE11),ISBLANK($AF11),ISBLANK($AG11))</formula>
    </cfRule>
  </conditionalFormatting>
  <conditionalFormatting sqref="AG90:AI90 AG64:AI64 AG79:AI81 AG104:AI106 AG102:AI102 AG86:AI86 AG11:AI14 AG17:AI17 AG27:AI27 AG43:AI58 AG32:AI34 AG20:AI20 AG22:AI23 AG76:AI77">
    <cfRule type="expression" dxfId="2302" priority="545">
      <formula>AND(NOT(ISBLANK($N11)),ISBLANK($AH11),ISBLANK($AI11),ISBLANK($AJ11))</formula>
    </cfRule>
  </conditionalFormatting>
  <conditionalFormatting sqref="AJ90:AL90 AJ64:AL64 AJ79:AL81 AJ104:AL106 AJ102:AL102 AJ86:AL86 AJ11:AL14 AJ17:AL17 AJ27:AL27 AJ43:AL58 AJ32:AL34 AJ20:AL20 AJ22:AL23 AJ76:AL77">
    <cfRule type="expression" dxfId="2301" priority="546">
      <formula>AND(NOT(ISBLANK($O11)),ISBLANK($AK11),ISBLANK($AL11),ISBLANK($AM11))</formula>
    </cfRule>
  </conditionalFormatting>
  <conditionalFormatting sqref="AM90:AO90 AM64:AO64 AM77:AO77 AM79:AO81 AM104:AO106 AM102:AO102 AM86:AO86 AM11:AO14 AM32:AO34 AM17:AO17 AM43:AO58 AM20:AO20 AM22:AO23">
    <cfRule type="expression" dxfId="2300" priority="547">
      <formula>AND(NOT(ISBLANK($P11)),ISBLANK($AN11),ISBLANK($AO11),ISBLANK($AP11))</formula>
    </cfRule>
  </conditionalFormatting>
  <conditionalFormatting sqref="AP90:AR90 AP64:AR64 AP77:AR77 AP79:AR81 AP104:AR106 AP102:AR102 AP86:AR86 AP11:AR14 AP32:AR34 AP17:AR17 AP27:AR27 AP43:AR58 AP20:AR20 AP22:AR23">
    <cfRule type="expression" dxfId="2299" priority="548">
      <formula>AND(NOT(ISBLANK($Q11)),ISBLANK($AQ11),ISBLANK($AR11),ISBLANK($AS11))</formula>
    </cfRule>
  </conditionalFormatting>
  <conditionalFormatting sqref="AS90:AU90 AS64:AU64 AS77:AU77 AS79:AU81 AS104:AU106 AS102:AU102 AS86:AU86 AS11:AU14 AS32:AU34 AS17:AU17 AS27:AU27 AS43:AU58 AS20:AU20 AS22:AU23">
    <cfRule type="expression" dxfId="2298" priority="549">
      <formula>AND(NOT(ISBLANK($R11)),ISBLANK($AT11),ISBLANK($AU11),ISBLANK($AV11))</formula>
    </cfRule>
  </conditionalFormatting>
  <conditionalFormatting sqref="AV90:AX90 AV64:AX64 AV77:AX77 AV79:AX81 AV104:AX106 AV102:AX102 AV86:AX86 AV11:AX14 AV32:AX34 AV17:AX17 AV27:AX27 AV43:AX58 AV20:AX20 AV22:AX23">
    <cfRule type="expression" dxfId="2297" priority="550">
      <formula>AND(NOT(ISBLANK($S11)),ISBLANK($AW11),ISBLANK($AX11),ISBLANK($AY11))</formula>
    </cfRule>
  </conditionalFormatting>
  <conditionalFormatting sqref="AY90:BA90 AY64:BA64 AY77:BA77 AY79:BA81 AY104:BA106 AY102:BA102 AY86:BA86 AY11:BA14 AY32:BA34 AY17:BA17 AY27:BA27 AY43:BA58 AY20:BA20 AY22:BA23">
    <cfRule type="expression" dxfId="2296" priority="551">
      <formula>AND(NOT(ISBLANK($T11)),ISBLANK($AZ11),ISBLANK($BA11),ISBLANK($BB11))</formula>
    </cfRule>
  </conditionalFormatting>
  <conditionalFormatting sqref="W90 W64 W77 W79 W104:W106 W102 W11:W14 W32:W34 W17 W43:W58 W20 W22:W23">
    <cfRule type="expression" dxfId="2295" priority="552">
      <formula>AND(NOT(ISBLANK($X11)),ISBLANK($U11),ISBLANK($V11),ISBLANK($W11))</formula>
    </cfRule>
  </conditionalFormatting>
  <conditionalFormatting sqref="AC3 AC32:AC34">
    <cfRule type="expression" dxfId="2294" priority="569">
      <formula>"&lt;=0.5*$E$17"</formula>
    </cfRule>
    <cfRule type="expression" dxfId="2293" priority="570">
      <formula>"&gt;=0,5*$E$17"</formula>
    </cfRule>
  </conditionalFormatting>
  <conditionalFormatting sqref="Y3 AD3:BM3 AO27 AM27 AQ44:AQ50 BB44:BM50 AJ44:AL50 AF44:AF50 AD32:BM34">
    <cfRule type="expression" dxfId="2292" priority="571" stopIfTrue="1">
      <formula>MOD(Y3,2)&lt;&gt;0</formula>
    </cfRule>
  </conditionalFormatting>
  <conditionalFormatting sqref="U3">
    <cfRule type="expression" dxfId="2291" priority="572" stopIfTrue="1">
      <formula>AND(INDEX($M3:$T3,1,$V3)=0, $V3&gt;0)</formula>
    </cfRule>
  </conditionalFormatting>
  <conditionalFormatting sqref="V3 V90 V182 V64 V136:V148 V150:V162 V164:V176 V77 V79 V104:V120 V102 V32:V34 V43:V58 V20 V22:V23">
    <cfRule type="expression" dxfId="2290" priority="573" stopIfTrue="1">
      <formula>AND(INDEX($M3:$T3,1,$W3)=0, $W3&gt;0)</formula>
    </cfRule>
  </conditionalFormatting>
  <conditionalFormatting sqref="W3">
    <cfRule type="expression" dxfId="2289" priority="574" stopIfTrue="1">
      <formula>AND(INDEX($M3:$T3,1,$X3)=0, $X3&gt;0)</formula>
    </cfRule>
  </conditionalFormatting>
  <conditionalFormatting sqref="AD4:AF10">
    <cfRule type="expression" dxfId="2288" priority="568">
      <formula>AND(NOT(ISBLANK($M4)),ISBLANK($AE4),ISBLANK($AF4),ISBLANK($AG4))</formula>
    </cfRule>
  </conditionalFormatting>
  <conditionalFormatting sqref="AG4:AI10">
    <cfRule type="expression" dxfId="2287" priority="567">
      <formula>AND(NOT(ISBLANK($N4)),ISBLANK($AH4),ISBLANK($AI4),ISBLANK($AJ4))</formula>
    </cfRule>
  </conditionalFormatting>
  <conditionalFormatting sqref="AK4:AK10">
    <cfRule type="expression" dxfId="2286" priority="566">
      <formula>AND(NOT(ISBLANK($O4)),ISBLANK($AK4),ISBLANK($AL4),ISBLANK($AM4))</formula>
    </cfRule>
  </conditionalFormatting>
  <conditionalFormatting sqref="AN4:AN10">
    <cfRule type="expression" dxfId="2285" priority="565">
      <formula>AND(NOT(ISBLANK($P4)),ISBLANK($AN4),ISBLANK($AO4),ISBLANK($AP4))</formula>
    </cfRule>
  </conditionalFormatting>
  <conditionalFormatting sqref="AP4:AR10">
    <cfRule type="expression" dxfId="2284" priority="564">
      <formula>AND(NOT(ISBLANK($Q4)),ISBLANK($AQ4),ISBLANK($AR4),ISBLANK($AS4))</formula>
    </cfRule>
  </conditionalFormatting>
  <conditionalFormatting sqref="AS4:AU10">
    <cfRule type="expression" dxfId="2283" priority="563">
      <formula>AND(NOT(ISBLANK($R4)),ISBLANK($AT4),ISBLANK($AU4),ISBLANK($AV4))</formula>
    </cfRule>
  </conditionalFormatting>
  <conditionalFormatting sqref="AV4:AX10">
    <cfRule type="expression" dxfId="2282" priority="562">
      <formula>AND(NOT(ISBLANK($S4)),ISBLANK($AW4),ISBLANK($AX4),ISBLANK($AY4))</formula>
    </cfRule>
  </conditionalFormatting>
  <conditionalFormatting sqref="AY4:BA10">
    <cfRule type="expression" dxfId="2281" priority="561">
      <formula>AND(NOT(ISBLANK($T4)),ISBLANK($AZ4),ISBLANK($BA4),ISBLANK($BB4))</formula>
    </cfRule>
  </conditionalFormatting>
  <conditionalFormatting sqref="W4:W10">
    <cfRule type="expression" dxfId="2280" priority="560">
      <formula>AND(NOT(ISBLANK($X4)),ISBLANK($U4),ISBLANK($V4),ISBLANK($W4))</formula>
    </cfRule>
  </conditionalFormatting>
  <conditionalFormatting sqref="AC11:AC14">
    <cfRule type="expression" dxfId="2279" priority="556">
      <formula>"&lt;=0.5*$E$17"</formula>
    </cfRule>
    <cfRule type="expression" dxfId="2278" priority="557">
      <formula>"&gt;=0,5*$E$17"</formula>
    </cfRule>
  </conditionalFormatting>
  <conditionalFormatting sqref="AD11:BM14 AD17 AF17 AJ17:AL17 AP17:AR17 AV17:AX17 Y11:Y14">
    <cfRule type="expression" dxfId="2277" priority="558" stopIfTrue="1">
      <formula>MOD(Y11,2)&lt;&gt;0</formula>
    </cfRule>
  </conditionalFormatting>
  <conditionalFormatting sqref="V11:V13">
    <cfRule type="expression" dxfId="2276" priority="559" stopIfTrue="1">
      <formula>AND(INDEX($M11:$T11,1,$W11)=0, $W11&gt;0)</formula>
    </cfRule>
  </conditionalFormatting>
  <conditionalFormatting sqref="AC17">
    <cfRule type="expression" dxfId="2275" priority="553">
      <formula>"&lt;=0.5*$E$17"</formula>
    </cfRule>
    <cfRule type="expression" dxfId="2274" priority="554">
      <formula>"&gt;=0,5*$E$17"</formula>
    </cfRule>
  </conditionalFormatting>
  <conditionalFormatting sqref="Y17">
    <cfRule type="expression" dxfId="2273" priority="555" stopIfTrue="1">
      <formula>MOD(Y17,2)&lt;&gt;0</formula>
    </cfRule>
  </conditionalFormatting>
  <conditionalFormatting sqref="AC25 AC27 AC20 AC22:AC23">
    <cfRule type="expression" dxfId="2272" priority="536">
      <formula>"&lt;=0.5*$E$17"</formula>
    </cfRule>
    <cfRule type="expression" dxfId="2271" priority="537">
      <formula>"&gt;=0,5*$E$17"</formula>
    </cfRule>
  </conditionalFormatting>
  <conditionalFormatting sqref="AD25:BM25 AD27:AL27 AP27:BM27 AN27 Y20 AD20:BM20 AD22:BM23 Y22">
    <cfRule type="expression" dxfId="2270" priority="538" stopIfTrue="1">
      <formula>MOD(Y20,2)&lt;&gt;0</formula>
    </cfRule>
  </conditionalFormatting>
  <conditionalFormatting sqref="U25">
    <cfRule type="expression" dxfId="2269" priority="539" stopIfTrue="1">
      <formula>AND(INDEX($M25:$T25,1,$V25)=0, $V25&gt;0)</formula>
    </cfRule>
  </conditionalFormatting>
  <conditionalFormatting sqref="V25">
    <cfRule type="expression" dxfId="2268" priority="540" stopIfTrue="1">
      <formula>AND(INDEX($M25:$T25,1,$W25)=0, $W25&gt;0)</formula>
    </cfRule>
  </conditionalFormatting>
  <conditionalFormatting sqref="W25">
    <cfRule type="expression" dxfId="2267" priority="541" stopIfTrue="1">
      <formula>AND(INDEX($M25:$T25,1,$X25)=0, $X25&gt;0)</formula>
    </cfRule>
  </conditionalFormatting>
  <conditionalFormatting sqref="AD25:AF25">
    <cfRule type="expression" dxfId="2266" priority="535">
      <formula>AND(NOT(ISBLANK($M25)),ISBLANK($AE25),ISBLANK($AF25),ISBLANK($AG25))</formula>
    </cfRule>
  </conditionalFormatting>
  <conditionalFormatting sqref="AG25:AI25">
    <cfRule type="expression" dxfId="2265" priority="534">
      <formula>AND(NOT(ISBLANK($N25)),ISBLANK($AH25),ISBLANK($AI25),ISBLANK($AJ25))</formula>
    </cfRule>
  </conditionalFormatting>
  <conditionalFormatting sqref="AJ25:AL25">
    <cfRule type="expression" dxfId="2264" priority="533">
      <formula>AND(NOT(ISBLANK($O25)),ISBLANK($AK25),ISBLANK($AL25),ISBLANK($AM25))</formula>
    </cfRule>
  </conditionalFormatting>
  <conditionalFormatting sqref="AM25:AO25">
    <cfRule type="expression" dxfId="2263" priority="532">
      <formula>AND(NOT(ISBLANK($P25)),ISBLANK($AN25),ISBLANK($AO25),ISBLANK($AP25))</formula>
    </cfRule>
  </conditionalFormatting>
  <conditionalFormatting sqref="AP25:AR25">
    <cfRule type="expression" dxfId="2262" priority="531">
      <formula>AND(NOT(ISBLANK($Q25)),ISBLANK($AQ25),ISBLANK($AR25),ISBLANK($AS25))</formula>
    </cfRule>
  </conditionalFormatting>
  <conditionalFormatting sqref="AS25:AU25">
    <cfRule type="expression" dxfId="2261" priority="530">
      <formula>AND(NOT(ISBLANK($R25)),ISBLANK($AT25),ISBLANK($AU25),ISBLANK($AV25))</formula>
    </cfRule>
  </conditionalFormatting>
  <conditionalFormatting sqref="AV25:AX25">
    <cfRule type="expression" dxfId="2260" priority="529">
      <formula>AND(NOT(ISBLANK($S25)),ISBLANK($AW25),ISBLANK($AX25),ISBLANK($AY25))</formula>
    </cfRule>
  </conditionalFormatting>
  <conditionalFormatting sqref="AY25:BA25">
    <cfRule type="expression" dxfId="2259" priority="528">
      <formula>AND(NOT(ISBLANK($T25)),ISBLANK($AZ25),ISBLANK($BA25),ISBLANK($BB25))</formula>
    </cfRule>
  </conditionalFormatting>
  <conditionalFormatting sqref="W25">
    <cfRule type="expression" dxfId="2258" priority="527">
      <formula>AND(NOT(ISBLANK($X25)),ISBLANK($U25),ISBLANK($V25),ISBLANK($W25))</formula>
    </cfRule>
  </conditionalFormatting>
  <conditionalFormatting sqref="AC29:AC31">
    <cfRule type="expression" dxfId="2257" priority="521">
      <formula>"&lt;=0.5*$E$17"</formula>
    </cfRule>
    <cfRule type="expression" dxfId="2256" priority="522">
      <formula>"&gt;=0,5*$E$17"</formula>
    </cfRule>
  </conditionalFormatting>
  <conditionalFormatting sqref="AD29:BM31">
    <cfRule type="expression" dxfId="2255" priority="523" stopIfTrue="1">
      <formula>MOD(AD29,2)&lt;&gt;0</formula>
    </cfRule>
  </conditionalFormatting>
  <conditionalFormatting sqref="U29:U31">
    <cfRule type="expression" dxfId="2254" priority="524" stopIfTrue="1">
      <formula>AND(INDEX($M29:$T29,1,$V29)=0, $V29&gt;0)</formula>
    </cfRule>
  </conditionalFormatting>
  <conditionalFormatting sqref="V29:V31">
    <cfRule type="expression" dxfId="2253" priority="525" stopIfTrue="1">
      <formula>AND(INDEX($M29:$T29,1,$W29)=0, $W29&gt;0)</formula>
    </cfRule>
  </conditionalFormatting>
  <conditionalFormatting sqref="W29:W31">
    <cfRule type="expression" dxfId="2252" priority="526" stopIfTrue="1">
      <formula>AND(INDEX($M29:$T29,1,$X29)=0, $X29&gt;0)</formula>
    </cfRule>
  </conditionalFormatting>
  <conditionalFormatting sqref="AD29:AF31">
    <cfRule type="expression" dxfId="2251" priority="520">
      <formula>AND(NOT(ISBLANK($M29)),ISBLANK($AE29),ISBLANK($AF29),ISBLANK($AG29))</formula>
    </cfRule>
  </conditionalFormatting>
  <conditionalFormatting sqref="AG29:AI31">
    <cfRule type="expression" dxfId="2250" priority="519">
      <formula>AND(NOT(ISBLANK($N29)),ISBLANK($AH29),ISBLANK($AI29),ISBLANK($AJ29))</formula>
    </cfRule>
  </conditionalFormatting>
  <conditionalFormatting sqref="AJ29:AL31">
    <cfRule type="expression" dxfId="2249" priority="518">
      <formula>AND(NOT(ISBLANK($O29)),ISBLANK($AK29),ISBLANK($AL29),ISBLANK($AM29))</formula>
    </cfRule>
  </conditionalFormatting>
  <conditionalFormatting sqref="AM29:AO31">
    <cfRule type="expression" dxfId="2248" priority="517">
      <formula>AND(NOT(ISBLANK($P29)),ISBLANK($AN29),ISBLANK($AO29),ISBLANK($AP29))</formula>
    </cfRule>
  </conditionalFormatting>
  <conditionalFormatting sqref="AP29:AR31">
    <cfRule type="expression" dxfId="2247" priority="516">
      <formula>AND(NOT(ISBLANK($Q29)),ISBLANK($AQ29),ISBLANK($AR29),ISBLANK($AS29))</formula>
    </cfRule>
  </conditionalFormatting>
  <conditionalFormatting sqref="AS29:AU31">
    <cfRule type="expression" dxfId="2246" priority="515">
      <formula>AND(NOT(ISBLANK($R29)),ISBLANK($AT29),ISBLANK($AU29),ISBLANK($AV29))</formula>
    </cfRule>
  </conditionalFormatting>
  <conditionalFormatting sqref="AV29:AX31">
    <cfRule type="expression" dxfId="2245" priority="514">
      <formula>AND(NOT(ISBLANK($S29)),ISBLANK($AW29),ISBLANK($AX29),ISBLANK($AY29))</formula>
    </cfRule>
  </conditionalFormatting>
  <conditionalFormatting sqref="AY29:BA31">
    <cfRule type="expression" dxfId="2244" priority="513">
      <formula>AND(NOT(ISBLANK($T29)),ISBLANK($AZ29),ISBLANK($BA29),ISBLANK($BB29))</formula>
    </cfRule>
  </conditionalFormatting>
  <conditionalFormatting sqref="W29:W31">
    <cfRule type="expression" dxfId="2243" priority="512">
      <formula>AND(NOT(ISBLANK($X29)),ISBLANK($U29),ISBLANK($V29),ISBLANK($W29))</formula>
    </cfRule>
  </conditionalFormatting>
  <conditionalFormatting sqref="AC43">
    <cfRule type="expression" dxfId="2242" priority="509">
      <formula>"&lt;=0.5*$E$17"</formula>
    </cfRule>
    <cfRule type="expression" dxfId="2241" priority="510">
      <formula>"&gt;=0,5*$E$17"</formula>
    </cfRule>
  </conditionalFormatting>
  <conditionalFormatting sqref="AD43:BM43 AD44:AE50 AG44:AI50 AM44:AP50 AR44:BA50">
    <cfRule type="expression" dxfId="2240" priority="511" stopIfTrue="1">
      <formula>MOD(AD43,2)&lt;&gt;0</formula>
    </cfRule>
  </conditionalFormatting>
  <conditionalFormatting sqref="AC178:AC180">
    <cfRule type="expression" dxfId="2239" priority="503">
      <formula>"&lt;=0.5*$E$17"</formula>
    </cfRule>
    <cfRule type="expression" dxfId="2238" priority="504">
      <formula>"&gt;=0,5*$E$17"</formula>
    </cfRule>
  </conditionalFormatting>
  <conditionalFormatting sqref="AD178:BM178">
    <cfRule type="expression" dxfId="2237" priority="505" stopIfTrue="1">
      <formula>MOD(AD178,2)&lt;&gt;0</formula>
    </cfRule>
  </conditionalFormatting>
  <conditionalFormatting sqref="U178:U180">
    <cfRule type="expression" dxfId="2236" priority="506" stopIfTrue="1">
      <formula>AND(INDEX($M178:$T178,1,$V178)=0, $V178&gt;0)</formula>
    </cfRule>
  </conditionalFormatting>
  <conditionalFormatting sqref="V178:V180">
    <cfRule type="expression" dxfId="2235" priority="507" stopIfTrue="1">
      <formula>AND(INDEX($M178:$T178,1,$W178)=0, $W178&gt;0)</formula>
    </cfRule>
  </conditionalFormatting>
  <conditionalFormatting sqref="W178:W180">
    <cfRule type="expression" dxfId="2234" priority="508" stopIfTrue="1">
      <formula>AND(INDEX($M178:$T178,1,$X178)=0, $X178&gt;0)</formula>
    </cfRule>
  </conditionalFormatting>
  <conditionalFormatting sqref="AC55:AC58">
    <cfRule type="expression" dxfId="2233" priority="500">
      <formula>"&lt;=0.5*$E$17"</formula>
    </cfRule>
    <cfRule type="expression" dxfId="2232" priority="501">
      <formula>"&gt;=0,5*$E$17"</formula>
    </cfRule>
  </conditionalFormatting>
  <conditionalFormatting sqref="AD55:BM58 Y55:Y56">
    <cfRule type="expression" dxfId="2231" priority="502" stopIfTrue="1">
      <formula>MOD(Y55,2)&lt;&gt;0</formula>
    </cfRule>
  </conditionalFormatting>
  <conditionalFormatting sqref="W59:W60">
    <cfRule type="expression" dxfId="2230" priority="485">
      <formula>AND(NOT(ISBLANK($X59)),ISBLANK($U59),ISBLANK($V59),ISBLANK($W59))</formula>
    </cfRule>
  </conditionalFormatting>
  <conditionalFormatting sqref="AC59:AC60 AC64">
    <cfRule type="expression" dxfId="2229" priority="494">
      <formula>"&lt;=0.5*$E$17"</formula>
    </cfRule>
    <cfRule type="expression" dxfId="2228" priority="495">
      <formula>"&gt;=0,5*$E$17"</formula>
    </cfRule>
  </conditionalFormatting>
  <conditionalFormatting sqref="AD59:BM60 AD64:BM64">
    <cfRule type="expression" dxfId="2227" priority="496" stopIfTrue="1">
      <formula>MOD(AD59,2)&lt;&gt;0</formula>
    </cfRule>
  </conditionalFormatting>
  <conditionalFormatting sqref="U59:U60">
    <cfRule type="expression" dxfId="2226" priority="497" stopIfTrue="1">
      <formula>AND(INDEX($M59:$T59,1,$V59)=0, $V59&gt;0)</formula>
    </cfRule>
  </conditionalFormatting>
  <conditionalFormatting sqref="V59:V60">
    <cfRule type="expression" dxfId="2225" priority="498" stopIfTrue="1">
      <formula>AND(INDEX($M59:$T59,1,$W59)=0, $W59&gt;0)</formula>
    </cfRule>
  </conditionalFormatting>
  <conditionalFormatting sqref="W59:W60">
    <cfRule type="expression" dxfId="2224" priority="499" stopIfTrue="1">
      <formula>AND(INDEX($M59:$T59,1,$X59)=0, $X59&gt;0)</formula>
    </cfRule>
  </conditionalFormatting>
  <conditionalFormatting sqref="AD59:AF60">
    <cfRule type="expression" dxfId="2223" priority="493">
      <formula>AND(NOT(ISBLANK($M59)),ISBLANK($AE59),ISBLANK($AF59),ISBLANK($AG59))</formula>
    </cfRule>
  </conditionalFormatting>
  <conditionalFormatting sqref="AG59:AI60">
    <cfRule type="expression" dxfId="2222" priority="492">
      <formula>AND(NOT(ISBLANK($N59)),ISBLANK($AH59),ISBLANK($AI59),ISBLANK($AJ59))</formula>
    </cfRule>
  </conditionalFormatting>
  <conditionalFormatting sqref="AJ59:AL60">
    <cfRule type="expression" dxfId="2221" priority="491">
      <formula>AND(NOT(ISBLANK($O59)),ISBLANK($AK59),ISBLANK($AL59),ISBLANK($AM59))</formula>
    </cfRule>
  </conditionalFormatting>
  <conditionalFormatting sqref="AM59:AO60">
    <cfRule type="expression" dxfId="2220" priority="490">
      <formula>AND(NOT(ISBLANK($P59)),ISBLANK($AN59),ISBLANK($AO59),ISBLANK($AP59))</formula>
    </cfRule>
  </conditionalFormatting>
  <conditionalFormatting sqref="AP59:AR60">
    <cfRule type="expression" dxfId="2219" priority="489">
      <formula>AND(NOT(ISBLANK($Q59)),ISBLANK($AQ59),ISBLANK($AR59),ISBLANK($AS59))</formula>
    </cfRule>
  </conditionalFormatting>
  <conditionalFormatting sqref="AS59:AU60">
    <cfRule type="expression" dxfId="2218" priority="488">
      <formula>AND(NOT(ISBLANK($R59)),ISBLANK($AT59),ISBLANK($AU59),ISBLANK($AV59))</formula>
    </cfRule>
  </conditionalFormatting>
  <conditionalFormatting sqref="AV59:AX60">
    <cfRule type="expression" dxfId="2217" priority="487">
      <formula>AND(NOT(ISBLANK($S59)),ISBLANK($AW59),ISBLANK($AX59),ISBLANK($AY59))</formula>
    </cfRule>
  </conditionalFormatting>
  <conditionalFormatting sqref="AY59:BA60">
    <cfRule type="expression" dxfId="2216" priority="486">
      <formula>AND(NOT(ISBLANK($T59)),ISBLANK($AZ59),ISBLANK($BA59),ISBLANK($BB59))</formula>
    </cfRule>
  </conditionalFormatting>
  <conditionalFormatting sqref="AC61:AC63">
    <cfRule type="expression" dxfId="2215" priority="479">
      <formula>"&lt;=0.5*$E$17"</formula>
    </cfRule>
    <cfRule type="expression" dxfId="2214" priority="480">
      <formula>"&gt;=0,5*$E$17"</formula>
    </cfRule>
  </conditionalFormatting>
  <conditionalFormatting sqref="AD61:BM63">
    <cfRule type="expression" dxfId="2213" priority="481" stopIfTrue="1">
      <formula>MOD(AD61,2)&lt;&gt;0</formula>
    </cfRule>
  </conditionalFormatting>
  <conditionalFormatting sqref="U61:U63">
    <cfRule type="expression" dxfId="2212" priority="482" stopIfTrue="1">
      <formula>AND(INDEX($M61:$T61,1,$V61)=0, $V61&gt;0)</formula>
    </cfRule>
  </conditionalFormatting>
  <conditionalFormatting sqref="V61:V63">
    <cfRule type="expression" dxfId="2211" priority="483" stopIfTrue="1">
      <formula>AND(INDEX($M61:$T61,1,$W61)=0, $W61&gt;0)</formula>
    </cfRule>
  </conditionalFormatting>
  <conditionalFormatting sqref="W61:W63">
    <cfRule type="expression" dxfId="2210" priority="484" stopIfTrue="1">
      <formula>AND(INDEX($M61:$T61,1,$X61)=0, $X61&gt;0)</formula>
    </cfRule>
  </conditionalFormatting>
  <conditionalFormatting sqref="AD61:AF63">
    <cfRule type="expression" dxfId="2209" priority="478">
      <formula>AND(NOT(ISBLANK($M61)),ISBLANK($AE61),ISBLANK($AF61),ISBLANK($AG61))</formula>
    </cfRule>
  </conditionalFormatting>
  <conditionalFormatting sqref="AG61:AI63">
    <cfRule type="expression" dxfId="2208" priority="477">
      <formula>AND(NOT(ISBLANK($N61)),ISBLANK($AH61),ISBLANK($AI61),ISBLANK($AJ61))</formula>
    </cfRule>
  </conditionalFormatting>
  <conditionalFormatting sqref="AJ61:AL63">
    <cfRule type="expression" dxfId="2207" priority="476">
      <formula>AND(NOT(ISBLANK($O61)),ISBLANK($AK61),ISBLANK($AL61),ISBLANK($AM61))</formula>
    </cfRule>
  </conditionalFormatting>
  <conditionalFormatting sqref="AM61:AO63">
    <cfRule type="expression" dxfId="2206" priority="475">
      <formula>AND(NOT(ISBLANK($P61)),ISBLANK($AN61),ISBLANK($AO61),ISBLANK($AP61))</formula>
    </cfRule>
  </conditionalFormatting>
  <conditionalFormatting sqref="AP61:AR63">
    <cfRule type="expression" dxfId="2205" priority="474">
      <formula>AND(NOT(ISBLANK($Q61)),ISBLANK($AQ61),ISBLANK($AR61),ISBLANK($AS61))</formula>
    </cfRule>
  </conditionalFormatting>
  <conditionalFormatting sqref="AS61:AU63">
    <cfRule type="expression" dxfId="2204" priority="473">
      <formula>AND(NOT(ISBLANK($R61)),ISBLANK($AT61),ISBLANK($AU61),ISBLANK($AV61))</formula>
    </cfRule>
  </conditionalFormatting>
  <conditionalFormatting sqref="AV61:AX63">
    <cfRule type="expression" dxfId="2203" priority="472">
      <formula>AND(NOT(ISBLANK($S61)),ISBLANK($AW61),ISBLANK($AX61),ISBLANK($AY61))</formula>
    </cfRule>
  </conditionalFormatting>
  <conditionalFormatting sqref="AY61:BA63">
    <cfRule type="expression" dxfId="2202" priority="471">
      <formula>AND(NOT(ISBLANK($T61)),ISBLANK($AZ61),ISBLANK($BA61),ISBLANK($BB61))</formula>
    </cfRule>
  </conditionalFormatting>
  <conditionalFormatting sqref="W61:W63">
    <cfRule type="expression" dxfId="2201" priority="470">
      <formula>AND(NOT(ISBLANK($X61)),ISBLANK($U61),ISBLANK($V61),ISBLANK($W61))</formula>
    </cfRule>
  </conditionalFormatting>
  <conditionalFormatting sqref="U122:U134">
    <cfRule type="expression" dxfId="2200" priority="467" stopIfTrue="1">
      <formula>AND(INDEX($M122:$T122,1,$V122)=0, $V122&gt;0)</formula>
    </cfRule>
  </conditionalFormatting>
  <conditionalFormatting sqref="V122:V134">
    <cfRule type="expression" dxfId="2199" priority="468" stopIfTrue="1">
      <formula>AND(INDEX($M122:$T122,1,$W122)=0, $W122&gt;0)</formula>
    </cfRule>
  </conditionalFormatting>
  <conditionalFormatting sqref="W122:W134">
    <cfRule type="expression" dxfId="2198" priority="469" stopIfTrue="1">
      <formula>AND(INDEX($M122:$T122,1,$X122)=0, $X122&gt;0)</formula>
    </cfRule>
  </conditionalFormatting>
  <conditionalFormatting sqref="AC164:AC176 AC150:AC162 AC136:AC148 AC122:AC134 AC107:AC120">
    <cfRule type="expression" dxfId="2197" priority="464">
      <formula>"&lt;=0.5*$E$17"</formula>
    </cfRule>
    <cfRule type="expression" dxfId="2196" priority="465">
      <formula>"&gt;=0,5*$E$17"</formula>
    </cfRule>
  </conditionalFormatting>
  <conditionalFormatting sqref="AD164:BM176 AD150:BM162 AD136:BM148 AD122:BM134 AD107:BM120">
    <cfRule type="expression" dxfId="2195" priority="466" stopIfTrue="1">
      <formula>MOD(AD107,2)&lt;&gt;0</formula>
    </cfRule>
  </conditionalFormatting>
  <conditionalFormatting sqref="AD107:AF176">
    <cfRule type="expression" dxfId="2194" priority="463">
      <formula>AND(NOT(ISBLANK($M107)),ISBLANK($AE107),ISBLANK($AF107),ISBLANK($AG107))</formula>
    </cfRule>
  </conditionalFormatting>
  <conditionalFormatting sqref="AG107:AI176">
    <cfRule type="expression" dxfId="2193" priority="462">
      <formula>AND(NOT(ISBLANK($N107)),ISBLANK($AH107),ISBLANK($AI107),ISBLANK($AJ107))</formula>
    </cfRule>
  </conditionalFormatting>
  <conditionalFormatting sqref="AJ107:AL176">
    <cfRule type="expression" dxfId="2192" priority="461">
      <formula>AND(NOT(ISBLANK($O107)),ISBLANK($AK107),ISBLANK($AL107),ISBLANK($AM107))</formula>
    </cfRule>
  </conditionalFormatting>
  <conditionalFormatting sqref="AM107:AO176">
    <cfRule type="expression" dxfId="2191" priority="460">
      <formula>AND(NOT(ISBLANK($P107)),ISBLANK($AN107),ISBLANK($AO107),ISBLANK($AP107))</formula>
    </cfRule>
  </conditionalFormatting>
  <conditionalFormatting sqref="AP107:AR176">
    <cfRule type="expression" dxfId="2190" priority="459">
      <formula>AND(NOT(ISBLANK($Q107)),ISBLANK($AQ107),ISBLANK($AR107),ISBLANK($AS107))</formula>
    </cfRule>
  </conditionalFormatting>
  <conditionalFormatting sqref="AS107:AU176">
    <cfRule type="expression" dxfId="2189" priority="458">
      <formula>AND(NOT(ISBLANK($R107)),ISBLANK($AT107),ISBLANK($AU107),ISBLANK($AV107))</formula>
    </cfRule>
  </conditionalFormatting>
  <conditionalFormatting sqref="AV107:AX176">
    <cfRule type="expression" dxfId="2188" priority="457">
      <formula>AND(NOT(ISBLANK($S107)),ISBLANK($AW107),ISBLANK($AX107),ISBLANK($AY107))</formula>
    </cfRule>
  </conditionalFormatting>
  <conditionalFormatting sqref="AY107:BA176">
    <cfRule type="expression" dxfId="2187" priority="456">
      <formula>AND(NOT(ISBLANK($T107)),ISBLANK($AZ107),ISBLANK($BA107),ISBLANK($BB107))</formula>
    </cfRule>
  </conditionalFormatting>
  <conditionalFormatting sqref="W107:W176">
    <cfRule type="expression" dxfId="2186" priority="455">
      <formula>AND(NOT(ISBLANK($X107)),ISBLANK($U107),ISBLANK($V107),ISBLANK($W107))</formula>
    </cfRule>
  </conditionalFormatting>
  <conditionalFormatting sqref="AC77 AC79:AC81 AC104:AC106 AC102">
    <cfRule type="expression" dxfId="2185" priority="452">
      <formula>"&lt;=0.5*$E$17"</formula>
    </cfRule>
    <cfRule type="expression" dxfId="2184" priority="453">
      <formula>"&gt;=0,5*$E$17"</formula>
    </cfRule>
  </conditionalFormatting>
  <conditionalFormatting sqref="AD77:BM77 AD79:BM81 AD104:BM106 AD102:BM102">
    <cfRule type="expression" dxfId="2183" priority="454" stopIfTrue="1">
      <formula>MOD(AD77,2)&lt;&gt;0</formula>
    </cfRule>
  </conditionalFormatting>
  <conditionalFormatting sqref="AC103">
    <cfRule type="expression" dxfId="2182" priority="446">
      <formula>"&lt;=0.5*$E$17"</formula>
    </cfRule>
    <cfRule type="expression" dxfId="2181" priority="447">
      <formula>"&gt;=0,5*$E$17"</formula>
    </cfRule>
  </conditionalFormatting>
  <conditionalFormatting sqref="AD103:BM103">
    <cfRule type="expression" dxfId="2180" priority="448" stopIfTrue="1">
      <formula>MOD(AD103,2)&lt;&gt;0</formula>
    </cfRule>
  </conditionalFormatting>
  <conditionalFormatting sqref="U103">
    <cfRule type="expression" dxfId="2179" priority="449" stopIfTrue="1">
      <formula>AND(INDEX($M103:$T103,1,$V103)=0, $V103&gt;0)</formula>
    </cfRule>
  </conditionalFormatting>
  <conditionalFormatting sqref="V103">
    <cfRule type="expression" dxfId="2178" priority="450" stopIfTrue="1">
      <formula>AND(INDEX($M103:$T103,1,$W103)=0, $W103&gt;0)</formula>
    </cfRule>
  </conditionalFormatting>
  <conditionalFormatting sqref="W103">
    <cfRule type="expression" dxfId="2177" priority="451" stopIfTrue="1">
      <formula>AND(INDEX($M103:$T103,1,$X103)=0, $X103&gt;0)</formula>
    </cfRule>
  </conditionalFormatting>
  <conditionalFormatting sqref="AD103:AF103">
    <cfRule type="expression" dxfId="2176" priority="445">
      <formula>AND(NOT(ISBLANK($M103)),ISBLANK($AE103),ISBLANK($AF103),ISBLANK($AG103))</formula>
    </cfRule>
  </conditionalFormatting>
  <conditionalFormatting sqref="AG103:AI103">
    <cfRule type="expression" dxfId="2175" priority="444">
      <formula>AND(NOT(ISBLANK($N103)),ISBLANK($AH103),ISBLANK($AI103),ISBLANK($AJ103))</formula>
    </cfRule>
  </conditionalFormatting>
  <conditionalFormatting sqref="AJ103:AL103">
    <cfRule type="expression" dxfId="2174" priority="443">
      <formula>AND(NOT(ISBLANK($O103)),ISBLANK($AK103),ISBLANK($AL103),ISBLANK($AM103))</formula>
    </cfRule>
  </conditionalFormatting>
  <conditionalFormatting sqref="AM103:AO103">
    <cfRule type="expression" dxfId="2173" priority="442">
      <formula>AND(NOT(ISBLANK($P103)),ISBLANK($AN103),ISBLANK($AO103),ISBLANK($AP103))</formula>
    </cfRule>
  </conditionalFormatting>
  <conditionalFormatting sqref="AP103:AR103">
    <cfRule type="expression" dxfId="2172" priority="441">
      <formula>AND(NOT(ISBLANK($Q103)),ISBLANK($AQ103),ISBLANK($AR103),ISBLANK($AS103))</formula>
    </cfRule>
  </conditionalFormatting>
  <conditionalFormatting sqref="AS103:AU103">
    <cfRule type="expression" dxfId="2171" priority="440">
      <formula>AND(NOT(ISBLANK($R103)),ISBLANK($AT103),ISBLANK($AU103),ISBLANK($AV103))</formula>
    </cfRule>
  </conditionalFormatting>
  <conditionalFormatting sqref="AV103:AX103">
    <cfRule type="expression" dxfId="2170" priority="439">
      <formula>AND(NOT(ISBLANK($S103)),ISBLANK($AW103),ISBLANK($AX103),ISBLANK($AY103))</formula>
    </cfRule>
  </conditionalFormatting>
  <conditionalFormatting sqref="AY103:BA103">
    <cfRule type="expression" dxfId="2169" priority="438">
      <formula>AND(NOT(ISBLANK($T103)),ISBLANK($AZ103),ISBLANK($BA103),ISBLANK($BB103))</formula>
    </cfRule>
  </conditionalFormatting>
  <conditionalFormatting sqref="W103">
    <cfRule type="expression" dxfId="2168" priority="437">
      <formula>AND(NOT(ISBLANK($X103)),ISBLANK($U103),ISBLANK($V103),ISBLANK($W103))</formula>
    </cfRule>
  </conditionalFormatting>
  <conditionalFormatting sqref="AC101">
    <cfRule type="expression" dxfId="2167" priority="431">
      <formula>"&lt;=0.5*$E$17"</formula>
    </cfRule>
    <cfRule type="expression" dxfId="2166" priority="432">
      <formula>"&gt;=0,5*$E$17"</formula>
    </cfRule>
  </conditionalFormatting>
  <conditionalFormatting sqref="AD101:BM101">
    <cfRule type="expression" dxfId="2165" priority="433" stopIfTrue="1">
      <formula>MOD(AD101,2)&lt;&gt;0</formula>
    </cfRule>
  </conditionalFormatting>
  <conditionalFormatting sqref="U101">
    <cfRule type="expression" dxfId="2164" priority="434" stopIfTrue="1">
      <formula>AND(INDEX($M101:$T101,1,$V101)=0, $V101&gt;0)</formula>
    </cfRule>
  </conditionalFormatting>
  <conditionalFormatting sqref="V101">
    <cfRule type="expression" dxfId="2163" priority="435" stopIfTrue="1">
      <formula>AND(INDEX($M101:$T101,1,$W101)=0, $W101&gt;0)</formula>
    </cfRule>
  </conditionalFormatting>
  <conditionalFormatting sqref="W101">
    <cfRule type="expression" dxfId="2162" priority="436" stopIfTrue="1">
      <formula>AND(INDEX($M101:$T101,1,$X101)=0, $X101&gt;0)</formula>
    </cfRule>
  </conditionalFormatting>
  <conditionalFormatting sqref="AD101:AF101">
    <cfRule type="expression" dxfId="2161" priority="430">
      <formula>AND(NOT(ISBLANK($M101)),ISBLANK($AE101),ISBLANK($AF101),ISBLANK($AG101))</formula>
    </cfRule>
  </conditionalFormatting>
  <conditionalFormatting sqref="AG101:AI101">
    <cfRule type="expression" dxfId="2160" priority="429">
      <formula>AND(NOT(ISBLANK($N101)),ISBLANK($AH101),ISBLANK($AI101),ISBLANK($AJ101))</formula>
    </cfRule>
  </conditionalFormatting>
  <conditionalFormatting sqref="AJ101:AL101">
    <cfRule type="expression" dxfId="2159" priority="428">
      <formula>AND(NOT(ISBLANK($O101)),ISBLANK($AK101),ISBLANK($AL101),ISBLANK($AM101))</formula>
    </cfRule>
  </conditionalFormatting>
  <conditionalFormatting sqref="AM101:AO101">
    <cfRule type="expression" dxfId="2158" priority="427">
      <formula>AND(NOT(ISBLANK($P101)),ISBLANK($AN101),ISBLANK($AO101),ISBLANK($AP101))</formula>
    </cfRule>
  </conditionalFormatting>
  <conditionalFormatting sqref="AP101:AR101">
    <cfRule type="expression" dxfId="2157" priority="426">
      <formula>AND(NOT(ISBLANK($Q101)),ISBLANK($AQ101),ISBLANK($AR101),ISBLANK($AS101))</formula>
    </cfRule>
  </conditionalFormatting>
  <conditionalFormatting sqref="AS101:AU101">
    <cfRule type="expression" dxfId="2156" priority="425">
      <formula>AND(NOT(ISBLANK($R101)),ISBLANK($AT101),ISBLANK($AU101),ISBLANK($AV101))</formula>
    </cfRule>
  </conditionalFormatting>
  <conditionalFormatting sqref="AV101:AX101">
    <cfRule type="expression" dxfId="2155" priority="424">
      <formula>AND(NOT(ISBLANK($S101)),ISBLANK($AW101),ISBLANK($AX101),ISBLANK($AY101))</formula>
    </cfRule>
  </conditionalFormatting>
  <conditionalFormatting sqref="AY101:BA101">
    <cfRule type="expression" dxfId="2154" priority="423">
      <formula>AND(NOT(ISBLANK($T101)),ISBLANK($AZ101),ISBLANK($BA101),ISBLANK($BB101))</formula>
    </cfRule>
  </conditionalFormatting>
  <conditionalFormatting sqref="W101">
    <cfRule type="expression" dxfId="2153" priority="422">
      <formula>AND(NOT(ISBLANK($X101)),ISBLANK($U101),ISBLANK($V101),ISBLANK($W101))</formula>
    </cfRule>
  </conditionalFormatting>
  <conditionalFormatting sqref="AC100">
    <cfRule type="expression" dxfId="2152" priority="416">
      <formula>"&lt;=0.5*$E$17"</formula>
    </cfRule>
    <cfRule type="expression" dxfId="2151" priority="417">
      <formula>"&gt;=0,5*$E$17"</formula>
    </cfRule>
  </conditionalFormatting>
  <conditionalFormatting sqref="AD100:BM100">
    <cfRule type="expression" dxfId="2150" priority="418" stopIfTrue="1">
      <formula>MOD(AD100,2)&lt;&gt;0</formula>
    </cfRule>
  </conditionalFormatting>
  <conditionalFormatting sqref="U100">
    <cfRule type="expression" dxfId="2149" priority="419" stopIfTrue="1">
      <formula>AND(INDEX($M100:$T100,1,$V100)=0, $V100&gt;0)</formula>
    </cfRule>
  </conditionalFormatting>
  <conditionalFormatting sqref="V100">
    <cfRule type="expression" dxfId="2148" priority="420" stopIfTrue="1">
      <formula>AND(INDEX($M100:$T100,1,$W100)=0, $W100&gt;0)</formula>
    </cfRule>
  </conditionalFormatting>
  <conditionalFormatting sqref="W100">
    <cfRule type="expression" dxfId="2147" priority="421" stopIfTrue="1">
      <formula>AND(INDEX($M100:$T100,1,$X100)=0, $X100&gt;0)</formula>
    </cfRule>
  </conditionalFormatting>
  <conditionalFormatting sqref="AD100:AF100">
    <cfRule type="expression" dxfId="2146" priority="415">
      <formula>AND(NOT(ISBLANK($M100)),ISBLANK($AE100),ISBLANK($AF100),ISBLANK($AG100))</formula>
    </cfRule>
  </conditionalFormatting>
  <conditionalFormatting sqref="AG100:AI100">
    <cfRule type="expression" dxfId="2145" priority="414">
      <formula>AND(NOT(ISBLANK($N100)),ISBLANK($AH100),ISBLANK($AI100),ISBLANK($AJ100))</formula>
    </cfRule>
  </conditionalFormatting>
  <conditionalFormatting sqref="AJ100:AL100">
    <cfRule type="expression" dxfId="2144" priority="413">
      <formula>AND(NOT(ISBLANK($O100)),ISBLANK($AK100),ISBLANK($AL100),ISBLANK($AM100))</formula>
    </cfRule>
  </conditionalFormatting>
  <conditionalFormatting sqref="AM100:AO100">
    <cfRule type="expression" dxfId="2143" priority="412">
      <formula>AND(NOT(ISBLANK($P100)),ISBLANK($AN100),ISBLANK($AO100),ISBLANK($AP100))</formula>
    </cfRule>
  </conditionalFormatting>
  <conditionalFormatting sqref="AP100:AR100">
    <cfRule type="expression" dxfId="2142" priority="411">
      <formula>AND(NOT(ISBLANK($Q100)),ISBLANK($AQ100),ISBLANK($AR100),ISBLANK($AS100))</formula>
    </cfRule>
  </conditionalFormatting>
  <conditionalFormatting sqref="AS100:AU100">
    <cfRule type="expression" dxfId="2141" priority="410">
      <formula>AND(NOT(ISBLANK($R100)),ISBLANK($AT100),ISBLANK($AU100),ISBLANK($AV100))</formula>
    </cfRule>
  </conditionalFormatting>
  <conditionalFormatting sqref="AV100:AX100">
    <cfRule type="expression" dxfId="2140" priority="409">
      <formula>AND(NOT(ISBLANK($S100)),ISBLANK($AW100),ISBLANK($AX100),ISBLANK($AY100))</formula>
    </cfRule>
  </conditionalFormatting>
  <conditionalFormatting sqref="AY100:BA100">
    <cfRule type="expression" dxfId="2139" priority="408">
      <formula>AND(NOT(ISBLANK($T100)),ISBLANK($AZ100),ISBLANK($BA100),ISBLANK($BB100))</formula>
    </cfRule>
  </conditionalFormatting>
  <conditionalFormatting sqref="W100">
    <cfRule type="expression" dxfId="2138" priority="407">
      <formula>AND(NOT(ISBLANK($X100)),ISBLANK($U100),ISBLANK($V100),ISBLANK($W100))</formula>
    </cfRule>
  </conditionalFormatting>
  <conditionalFormatting sqref="AC99 AC86">
    <cfRule type="expression" dxfId="2137" priority="401">
      <formula>"&lt;=0.5*$E$17"</formula>
    </cfRule>
    <cfRule type="expression" dxfId="2136" priority="402">
      <formula>"&gt;=0,5*$E$17"</formula>
    </cfRule>
  </conditionalFormatting>
  <conditionalFormatting sqref="AD99:BM99 AD86:BM86">
    <cfRule type="expression" dxfId="2135" priority="403" stopIfTrue="1">
      <formula>MOD(AD86,2)&lt;&gt;0</formula>
    </cfRule>
  </conditionalFormatting>
  <conditionalFormatting sqref="U99">
    <cfRule type="expression" dxfId="2134" priority="404" stopIfTrue="1">
      <formula>AND(INDEX($M99:$T99,1,$V99)=0, $V99&gt;0)</formula>
    </cfRule>
  </conditionalFormatting>
  <conditionalFormatting sqref="V99">
    <cfRule type="expression" dxfId="2133" priority="405" stopIfTrue="1">
      <formula>AND(INDEX($M99:$T99,1,$W99)=0, $W99&gt;0)</formula>
    </cfRule>
  </conditionalFormatting>
  <conditionalFormatting sqref="W99">
    <cfRule type="expression" dxfId="2132" priority="406" stopIfTrue="1">
      <formula>AND(INDEX($M99:$T99,1,$X99)=0, $X99&gt;0)</formula>
    </cfRule>
  </conditionalFormatting>
  <conditionalFormatting sqref="AD99:AF99">
    <cfRule type="expression" dxfId="2131" priority="400">
      <formula>AND(NOT(ISBLANK($M99)),ISBLANK($AE99),ISBLANK($AF99),ISBLANK($AG99))</formula>
    </cfRule>
  </conditionalFormatting>
  <conditionalFormatting sqref="AG99:AI99">
    <cfRule type="expression" dxfId="2130" priority="399">
      <formula>AND(NOT(ISBLANK($N99)),ISBLANK($AH99),ISBLANK($AI99),ISBLANK($AJ99))</formula>
    </cfRule>
  </conditionalFormatting>
  <conditionalFormatting sqref="AJ99:AL99">
    <cfRule type="expression" dxfId="2129" priority="398">
      <formula>AND(NOT(ISBLANK($O99)),ISBLANK($AK99),ISBLANK($AL99),ISBLANK($AM99))</formula>
    </cfRule>
  </conditionalFormatting>
  <conditionalFormatting sqref="AM99:AO99">
    <cfRule type="expression" dxfId="2128" priority="397">
      <formula>AND(NOT(ISBLANK($P99)),ISBLANK($AN99),ISBLANK($AO99),ISBLANK($AP99))</formula>
    </cfRule>
  </conditionalFormatting>
  <conditionalFormatting sqref="AP99:AR99">
    <cfRule type="expression" dxfId="2127" priority="396">
      <formula>AND(NOT(ISBLANK($Q99)),ISBLANK($AQ99),ISBLANK($AR99),ISBLANK($AS99))</formula>
    </cfRule>
  </conditionalFormatting>
  <conditionalFormatting sqref="AS99:AU99">
    <cfRule type="expression" dxfId="2126" priority="395">
      <formula>AND(NOT(ISBLANK($R99)),ISBLANK($AT99),ISBLANK($AU99),ISBLANK($AV99))</formula>
    </cfRule>
  </conditionalFormatting>
  <conditionalFormatting sqref="AV99:AX99">
    <cfRule type="expression" dxfId="2125" priority="394">
      <formula>AND(NOT(ISBLANK($S99)),ISBLANK($AW99),ISBLANK($AX99),ISBLANK($AY99))</formula>
    </cfRule>
  </conditionalFormatting>
  <conditionalFormatting sqref="AY99:BA99">
    <cfRule type="expression" dxfId="2124" priority="393">
      <formula>AND(NOT(ISBLANK($T99)),ISBLANK($AZ99),ISBLANK($BA99),ISBLANK($BB99))</formula>
    </cfRule>
  </conditionalFormatting>
  <conditionalFormatting sqref="W99">
    <cfRule type="expression" dxfId="2123" priority="392">
      <formula>AND(NOT(ISBLANK($X99)),ISBLANK($U99),ISBLANK($V99),ISBLANK($W99))</formula>
    </cfRule>
  </conditionalFormatting>
  <conditionalFormatting sqref="AC92">
    <cfRule type="expression" dxfId="2122" priority="386">
      <formula>"&lt;=0.5*$E$17"</formula>
    </cfRule>
    <cfRule type="expression" dxfId="2121" priority="387">
      <formula>"&gt;=0,5*$E$17"</formula>
    </cfRule>
  </conditionalFormatting>
  <conditionalFormatting sqref="AD92:BM92">
    <cfRule type="expression" dxfId="2120" priority="388" stopIfTrue="1">
      <formula>MOD(AD92,2)&lt;&gt;0</formula>
    </cfRule>
  </conditionalFormatting>
  <conditionalFormatting sqref="U92">
    <cfRule type="expression" dxfId="2119" priority="389" stopIfTrue="1">
      <formula>AND(INDEX($M92:$T92,1,$V92)=0, $V92&gt;0)</formula>
    </cfRule>
  </conditionalFormatting>
  <conditionalFormatting sqref="V92">
    <cfRule type="expression" dxfId="2118" priority="390" stopIfTrue="1">
      <formula>AND(INDEX($M92:$T92,1,$W92)=0, $W92&gt;0)</formula>
    </cfRule>
  </conditionalFormatting>
  <conditionalFormatting sqref="W92">
    <cfRule type="expression" dxfId="2117" priority="391" stopIfTrue="1">
      <formula>AND(INDEX($M92:$T92,1,$X92)=0, $X92&gt;0)</formula>
    </cfRule>
  </conditionalFormatting>
  <conditionalFormatting sqref="AD92:AF92">
    <cfRule type="expression" dxfId="2116" priority="385">
      <formula>AND(NOT(ISBLANK($M92)),ISBLANK($AE92),ISBLANK($AF92),ISBLANK($AG92))</formula>
    </cfRule>
  </conditionalFormatting>
  <conditionalFormatting sqref="AG92:AI92">
    <cfRule type="expression" dxfId="2115" priority="384">
      <formula>AND(NOT(ISBLANK($N92)),ISBLANK($AH92),ISBLANK($AI92),ISBLANK($AJ92))</formula>
    </cfRule>
  </conditionalFormatting>
  <conditionalFormatting sqref="AJ92:AL92">
    <cfRule type="expression" dxfId="2114" priority="383">
      <formula>AND(NOT(ISBLANK($O92)),ISBLANK($AK92),ISBLANK($AL92),ISBLANK($AM92))</formula>
    </cfRule>
  </conditionalFormatting>
  <conditionalFormatting sqref="AM92:AO92">
    <cfRule type="expression" dxfId="2113" priority="382">
      <formula>AND(NOT(ISBLANK($P92)),ISBLANK($AN92),ISBLANK($AO92),ISBLANK($AP92))</formula>
    </cfRule>
  </conditionalFormatting>
  <conditionalFormatting sqref="AP92:AR92">
    <cfRule type="expression" dxfId="2112" priority="381">
      <formula>AND(NOT(ISBLANK($Q92)),ISBLANK($AQ92),ISBLANK($AR92),ISBLANK($AS92))</formula>
    </cfRule>
  </conditionalFormatting>
  <conditionalFormatting sqref="AS92:AU92">
    <cfRule type="expression" dxfId="2111" priority="380">
      <formula>AND(NOT(ISBLANK($R92)),ISBLANK($AT92),ISBLANK($AU92),ISBLANK($AV92))</formula>
    </cfRule>
  </conditionalFormatting>
  <conditionalFormatting sqref="AV92:AX92">
    <cfRule type="expression" dxfId="2110" priority="379">
      <formula>AND(NOT(ISBLANK($S92)),ISBLANK($AW92),ISBLANK($AX92),ISBLANK($AY92))</formula>
    </cfRule>
  </conditionalFormatting>
  <conditionalFormatting sqref="AY92:BA92">
    <cfRule type="expression" dxfId="2109" priority="378">
      <formula>AND(NOT(ISBLANK($T92)),ISBLANK($AZ92),ISBLANK($BA92),ISBLANK($BB92))</formula>
    </cfRule>
  </conditionalFormatting>
  <conditionalFormatting sqref="W92">
    <cfRule type="expression" dxfId="2108" priority="377">
      <formula>AND(NOT(ISBLANK($X92)),ISBLANK($U92),ISBLANK($V92),ISBLANK($W92))</formula>
    </cfRule>
  </conditionalFormatting>
  <conditionalFormatting sqref="AC85">
    <cfRule type="expression" dxfId="2107" priority="374">
      <formula>"&lt;=0.5*$E$17"</formula>
    </cfRule>
    <cfRule type="expression" dxfId="2106" priority="375">
      <formula>"&gt;=0,5*$E$17"</formula>
    </cfRule>
  </conditionalFormatting>
  <conditionalFormatting sqref="AD85:BM85">
    <cfRule type="expression" dxfId="2105" priority="376" stopIfTrue="1">
      <formula>MOD(AD85,2)&lt;&gt;0</formula>
    </cfRule>
  </conditionalFormatting>
  <conditionalFormatting sqref="AD85:AF85">
    <cfRule type="expression" dxfId="2104" priority="373">
      <formula>AND(NOT(ISBLANK($M85)),ISBLANK($AE85),ISBLANK($AF85),ISBLANK($AG85))</formula>
    </cfRule>
  </conditionalFormatting>
  <conditionalFormatting sqref="AG85:AI85">
    <cfRule type="expression" dxfId="2103" priority="372">
      <formula>AND(NOT(ISBLANK($N85)),ISBLANK($AH85),ISBLANK($AI85),ISBLANK($AJ85))</formula>
    </cfRule>
  </conditionalFormatting>
  <conditionalFormatting sqref="AJ85:AL85">
    <cfRule type="expression" dxfId="2102" priority="371">
      <formula>AND(NOT(ISBLANK($O85)),ISBLANK($AK85),ISBLANK($AL85),ISBLANK($AM85))</formula>
    </cfRule>
  </conditionalFormatting>
  <conditionalFormatting sqref="AM85:AO85">
    <cfRule type="expression" dxfId="2101" priority="370">
      <formula>AND(NOT(ISBLANK($P85)),ISBLANK($AN85),ISBLANK($AO85),ISBLANK($AP85))</formula>
    </cfRule>
  </conditionalFormatting>
  <conditionalFormatting sqref="AP85:AR85">
    <cfRule type="expression" dxfId="2100" priority="369">
      <formula>AND(NOT(ISBLANK($Q85)),ISBLANK($AQ85),ISBLANK($AR85),ISBLANK($AS85))</formula>
    </cfRule>
  </conditionalFormatting>
  <conditionalFormatting sqref="AS85:AU85">
    <cfRule type="expression" dxfId="2099" priority="368">
      <formula>AND(NOT(ISBLANK($R85)),ISBLANK($AT85),ISBLANK($AU85),ISBLANK($AV85))</formula>
    </cfRule>
  </conditionalFormatting>
  <conditionalFormatting sqref="AV85:AX85">
    <cfRule type="expression" dxfId="2098" priority="367">
      <formula>AND(NOT(ISBLANK($S85)),ISBLANK($AW85),ISBLANK($AX85),ISBLANK($AY85))</formula>
    </cfRule>
  </conditionalFormatting>
  <conditionalFormatting sqref="AY85:BA85">
    <cfRule type="expression" dxfId="2097" priority="366">
      <formula>AND(NOT(ISBLANK($T85)),ISBLANK($AZ85),ISBLANK($BA85),ISBLANK($BB85))</formula>
    </cfRule>
  </conditionalFormatting>
  <conditionalFormatting sqref="AC82">
    <cfRule type="expression" dxfId="2096" priority="360">
      <formula>"&lt;=0.5*$E$17"</formula>
    </cfRule>
    <cfRule type="expression" dxfId="2095" priority="361">
      <formula>"&gt;=0,5*$E$17"</formula>
    </cfRule>
  </conditionalFormatting>
  <conditionalFormatting sqref="AD82:BM82">
    <cfRule type="expression" dxfId="2094" priority="362" stopIfTrue="1">
      <formula>MOD(AD82,2)&lt;&gt;0</formula>
    </cfRule>
  </conditionalFormatting>
  <conditionalFormatting sqref="U82">
    <cfRule type="expression" dxfId="2093" priority="363" stopIfTrue="1">
      <formula>AND(INDEX($M82:$T82,1,$V82)=0, $V82&gt;0)</formula>
    </cfRule>
  </conditionalFormatting>
  <conditionalFormatting sqref="V82">
    <cfRule type="expression" dxfId="2092" priority="364" stopIfTrue="1">
      <formula>AND(INDEX($M82:$T82,1,$W82)=0, $W82&gt;0)</formula>
    </cfRule>
  </conditionalFormatting>
  <conditionalFormatting sqref="W82">
    <cfRule type="expression" dxfId="2091" priority="365" stopIfTrue="1">
      <formula>AND(INDEX($M82:$T82,1,$X82)=0, $X82&gt;0)</formula>
    </cfRule>
  </conditionalFormatting>
  <conditionalFormatting sqref="AD82:AF82">
    <cfRule type="expression" dxfId="2090" priority="359">
      <formula>AND(NOT(ISBLANK($M82)),ISBLANK($AE82),ISBLANK($AF82),ISBLANK($AG82))</formula>
    </cfRule>
  </conditionalFormatting>
  <conditionalFormatting sqref="AG82:AI82">
    <cfRule type="expression" dxfId="2089" priority="358">
      <formula>AND(NOT(ISBLANK($N82)),ISBLANK($AH82),ISBLANK($AI82),ISBLANK($AJ82))</formula>
    </cfRule>
  </conditionalFormatting>
  <conditionalFormatting sqref="AJ82:AL82">
    <cfRule type="expression" dxfId="2088" priority="357">
      <formula>AND(NOT(ISBLANK($O82)),ISBLANK($AK82),ISBLANK($AL82),ISBLANK($AM82))</formula>
    </cfRule>
  </conditionalFormatting>
  <conditionalFormatting sqref="AM82:AO82">
    <cfRule type="expression" dxfId="2087" priority="356">
      <formula>AND(NOT(ISBLANK($P82)),ISBLANK($AN82),ISBLANK($AO82),ISBLANK($AP82))</formula>
    </cfRule>
  </conditionalFormatting>
  <conditionalFormatting sqref="AP82:AR82">
    <cfRule type="expression" dxfId="2086" priority="355">
      <formula>AND(NOT(ISBLANK($Q82)),ISBLANK($AQ82),ISBLANK($AR82),ISBLANK($AS82))</formula>
    </cfRule>
  </conditionalFormatting>
  <conditionalFormatting sqref="AS82:AU82">
    <cfRule type="expression" dxfId="2085" priority="354">
      <formula>AND(NOT(ISBLANK($R82)),ISBLANK($AT82),ISBLANK($AU82),ISBLANK($AV82))</formula>
    </cfRule>
  </conditionalFormatting>
  <conditionalFormatting sqref="AV82:AX82">
    <cfRule type="expression" dxfId="2084" priority="353">
      <formula>AND(NOT(ISBLANK($S82)),ISBLANK($AW82),ISBLANK($AX82),ISBLANK($AY82))</formula>
    </cfRule>
  </conditionalFormatting>
  <conditionalFormatting sqref="AY82:BA82">
    <cfRule type="expression" dxfId="2083" priority="352">
      <formula>AND(NOT(ISBLANK($T82)),ISBLANK($AZ82),ISBLANK($BA82),ISBLANK($BB82))</formula>
    </cfRule>
  </conditionalFormatting>
  <conditionalFormatting sqref="W82">
    <cfRule type="expression" dxfId="2082" priority="351">
      <formula>AND(NOT(ISBLANK($X82)),ISBLANK($U82),ISBLANK($V82),ISBLANK($W82))</formula>
    </cfRule>
  </conditionalFormatting>
  <conditionalFormatting sqref="J4:J9">
    <cfRule type="cellIs" dxfId="2081" priority="350" operator="equal">
      <formula>3</formula>
    </cfRule>
  </conditionalFormatting>
  <conditionalFormatting sqref="AC97:AC98">
    <cfRule type="expression" dxfId="2080" priority="344">
      <formula>"&lt;=0.5*$E$17"</formula>
    </cfRule>
    <cfRule type="expression" dxfId="2079" priority="345">
      <formula>"&gt;=0,5*$E$17"</formula>
    </cfRule>
  </conditionalFormatting>
  <conditionalFormatting sqref="AD97:BM98">
    <cfRule type="expression" dxfId="2078" priority="346" stopIfTrue="1">
      <formula>MOD(AD97,2)&lt;&gt;0</formula>
    </cfRule>
  </conditionalFormatting>
  <conditionalFormatting sqref="U97:U98">
    <cfRule type="expression" dxfId="2077" priority="347" stopIfTrue="1">
      <formula>AND(INDEX($M97:$T97,1,$V97)=0, $V97&gt;0)</formula>
    </cfRule>
  </conditionalFormatting>
  <conditionalFormatting sqref="V97:V98">
    <cfRule type="expression" dxfId="2076" priority="348" stopIfTrue="1">
      <formula>AND(INDEX($M97:$T97,1,$W97)=0, $W97&gt;0)</formula>
    </cfRule>
  </conditionalFormatting>
  <conditionalFormatting sqref="W97:W98">
    <cfRule type="expression" dxfId="2075" priority="349" stopIfTrue="1">
      <formula>AND(INDEX($M97:$T97,1,$X97)=0, $X97&gt;0)</formula>
    </cfRule>
  </conditionalFormatting>
  <conditionalFormatting sqref="AD97:AF98">
    <cfRule type="expression" dxfId="2074" priority="343">
      <formula>AND(NOT(ISBLANK($M97)),ISBLANK($AE97),ISBLANK($AF97),ISBLANK($AG97))</formula>
    </cfRule>
  </conditionalFormatting>
  <conditionalFormatting sqref="AG97:AI98">
    <cfRule type="expression" dxfId="2073" priority="342">
      <formula>AND(NOT(ISBLANK($N97)),ISBLANK($AH97),ISBLANK($AI97),ISBLANK($AJ97))</formula>
    </cfRule>
  </conditionalFormatting>
  <conditionalFormatting sqref="AJ97:AL98">
    <cfRule type="expression" dxfId="2072" priority="341">
      <formula>AND(NOT(ISBLANK($O97)),ISBLANK($AK97),ISBLANK($AL97),ISBLANK($AM97))</formula>
    </cfRule>
  </conditionalFormatting>
  <conditionalFormatting sqref="AM97:AO98">
    <cfRule type="expression" dxfId="2071" priority="340">
      <formula>AND(NOT(ISBLANK($P97)),ISBLANK($AN97),ISBLANK($AO97),ISBLANK($AP97))</formula>
    </cfRule>
  </conditionalFormatting>
  <conditionalFormatting sqref="AP97:AR98">
    <cfRule type="expression" dxfId="2070" priority="339">
      <formula>AND(NOT(ISBLANK($Q97)),ISBLANK($AQ97),ISBLANK($AR97),ISBLANK($AS97))</formula>
    </cfRule>
  </conditionalFormatting>
  <conditionalFormatting sqref="AS97:AU98">
    <cfRule type="expression" dxfId="2069" priority="338">
      <formula>AND(NOT(ISBLANK($R97)),ISBLANK($AT97),ISBLANK($AU97),ISBLANK($AV97))</formula>
    </cfRule>
  </conditionalFormatting>
  <conditionalFormatting sqref="AV97:AX98">
    <cfRule type="expression" dxfId="2068" priority="337">
      <formula>AND(NOT(ISBLANK($S97)),ISBLANK($AW97),ISBLANK($AX97),ISBLANK($AY97))</formula>
    </cfRule>
  </conditionalFormatting>
  <conditionalFormatting sqref="AY97:BA98">
    <cfRule type="expression" dxfId="2067" priority="336">
      <formula>AND(NOT(ISBLANK($T97)),ISBLANK($AZ97),ISBLANK($BA97),ISBLANK($BB97))</formula>
    </cfRule>
  </conditionalFormatting>
  <conditionalFormatting sqref="W97:W98">
    <cfRule type="expression" dxfId="2066" priority="335">
      <formula>AND(NOT(ISBLANK($X97)),ISBLANK($U97),ISBLANK($V97),ISBLANK($W97))</formula>
    </cfRule>
  </conditionalFormatting>
  <conditionalFormatting sqref="AC96">
    <cfRule type="expression" dxfId="2065" priority="329">
      <formula>"&lt;=0.5*$E$17"</formula>
    </cfRule>
    <cfRule type="expression" dxfId="2064" priority="330">
      <formula>"&gt;=0,5*$E$17"</formula>
    </cfRule>
  </conditionalFormatting>
  <conditionalFormatting sqref="AD96:BM96">
    <cfRule type="expression" dxfId="2063" priority="331" stopIfTrue="1">
      <formula>MOD(AD96,2)&lt;&gt;0</formula>
    </cfRule>
  </conditionalFormatting>
  <conditionalFormatting sqref="U96">
    <cfRule type="expression" dxfId="2062" priority="332" stopIfTrue="1">
      <formula>AND(INDEX($M96:$T96,1,$V96)=0, $V96&gt;0)</formula>
    </cfRule>
  </conditionalFormatting>
  <conditionalFormatting sqref="V96">
    <cfRule type="expression" dxfId="2061" priority="333" stopIfTrue="1">
      <formula>AND(INDEX($M96:$T96,1,$W96)=0, $W96&gt;0)</formula>
    </cfRule>
  </conditionalFormatting>
  <conditionalFormatting sqref="W96">
    <cfRule type="expression" dxfId="2060" priority="334" stopIfTrue="1">
      <formula>AND(INDEX($M96:$T96,1,$X96)=0, $X96&gt;0)</formula>
    </cfRule>
  </conditionalFormatting>
  <conditionalFormatting sqref="AD96:AF96">
    <cfRule type="expression" dxfId="2059" priority="328">
      <formula>AND(NOT(ISBLANK($M96)),ISBLANK($AE96),ISBLANK($AF96),ISBLANK($AG96))</formula>
    </cfRule>
  </conditionalFormatting>
  <conditionalFormatting sqref="AG96:AI96">
    <cfRule type="expression" dxfId="2058" priority="327">
      <formula>AND(NOT(ISBLANK($N96)),ISBLANK($AH96),ISBLANK($AI96),ISBLANK($AJ96))</formula>
    </cfRule>
  </conditionalFormatting>
  <conditionalFormatting sqref="AJ96:AL96">
    <cfRule type="expression" dxfId="2057" priority="326">
      <formula>AND(NOT(ISBLANK($O96)),ISBLANK($AK96),ISBLANK($AL96),ISBLANK($AM96))</formula>
    </cfRule>
  </conditionalFormatting>
  <conditionalFormatting sqref="AM96:AO96">
    <cfRule type="expression" dxfId="2056" priority="325">
      <formula>AND(NOT(ISBLANK($P96)),ISBLANK($AN96),ISBLANK($AO96),ISBLANK($AP96))</formula>
    </cfRule>
  </conditionalFormatting>
  <conditionalFormatting sqref="AP96:AR96">
    <cfRule type="expression" dxfId="2055" priority="324">
      <formula>AND(NOT(ISBLANK($Q96)),ISBLANK($AQ96),ISBLANK($AR96),ISBLANK($AS96))</formula>
    </cfRule>
  </conditionalFormatting>
  <conditionalFormatting sqref="AS96:AU96">
    <cfRule type="expression" dxfId="2054" priority="323">
      <formula>AND(NOT(ISBLANK($R96)),ISBLANK($AT96),ISBLANK($AU96),ISBLANK($AV96))</formula>
    </cfRule>
  </conditionalFormatting>
  <conditionalFormatting sqref="AV96:AX96">
    <cfRule type="expression" dxfId="2053" priority="322">
      <formula>AND(NOT(ISBLANK($S96)),ISBLANK($AW96),ISBLANK($AX96),ISBLANK($AY96))</formula>
    </cfRule>
  </conditionalFormatting>
  <conditionalFormatting sqref="AY96:BA96">
    <cfRule type="expression" dxfId="2052" priority="321">
      <formula>AND(NOT(ISBLANK($T96)),ISBLANK($AZ96),ISBLANK($BA96),ISBLANK($BB96))</formula>
    </cfRule>
  </conditionalFormatting>
  <conditionalFormatting sqref="W96">
    <cfRule type="expression" dxfId="2051" priority="320">
      <formula>AND(NOT(ISBLANK($X96)),ISBLANK($U96),ISBLANK($V96),ISBLANK($W96))</formula>
    </cfRule>
  </conditionalFormatting>
  <conditionalFormatting sqref="AC95">
    <cfRule type="expression" dxfId="2050" priority="314">
      <formula>"&lt;=0.5*$E$17"</formula>
    </cfRule>
    <cfRule type="expression" dxfId="2049" priority="315">
      <formula>"&gt;=0,5*$E$17"</formula>
    </cfRule>
  </conditionalFormatting>
  <conditionalFormatting sqref="AD95:BM95">
    <cfRule type="expression" dxfId="2048" priority="316" stopIfTrue="1">
      <formula>MOD(AD95,2)&lt;&gt;0</formula>
    </cfRule>
  </conditionalFormatting>
  <conditionalFormatting sqref="U95">
    <cfRule type="expression" dxfId="2047" priority="317" stopIfTrue="1">
      <formula>AND(INDEX($M95:$T95,1,$V95)=0, $V95&gt;0)</formula>
    </cfRule>
  </conditionalFormatting>
  <conditionalFormatting sqref="V95">
    <cfRule type="expression" dxfId="2046" priority="318" stopIfTrue="1">
      <formula>AND(INDEX($M95:$T95,1,$W95)=0, $W95&gt;0)</formula>
    </cfRule>
  </conditionalFormatting>
  <conditionalFormatting sqref="W95">
    <cfRule type="expression" dxfId="2045" priority="319" stopIfTrue="1">
      <formula>AND(INDEX($M95:$T95,1,$X95)=0, $X95&gt;0)</formula>
    </cfRule>
  </conditionalFormatting>
  <conditionalFormatting sqref="AD95:AF95">
    <cfRule type="expression" dxfId="2044" priority="313">
      <formula>AND(NOT(ISBLANK($M95)),ISBLANK($AE95),ISBLANK($AF95),ISBLANK($AG95))</formula>
    </cfRule>
  </conditionalFormatting>
  <conditionalFormatting sqref="AG95:AI95">
    <cfRule type="expression" dxfId="2043" priority="312">
      <formula>AND(NOT(ISBLANK($N95)),ISBLANK($AH95),ISBLANK($AI95),ISBLANK($AJ95))</formula>
    </cfRule>
  </conditionalFormatting>
  <conditionalFormatting sqref="AJ95:AL95">
    <cfRule type="expression" dxfId="2042" priority="311">
      <formula>AND(NOT(ISBLANK($O95)),ISBLANK($AK95),ISBLANK($AL95),ISBLANK($AM95))</formula>
    </cfRule>
  </conditionalFormatting>
  <conditionalFormatting sqref="AM95:AO95">
    <cfRule type="expression" dxfId="2041" priority="310">
      <formula>AND(NOT(ISBLANK($P95)),ISBLANK($AN95),ISBLANK($AO95),ISBLANK($AP95))</formula>
    </cfRule>
  </conditionalFormatting>
  <conditionalFormatting sqref="AP95:AR95">
    <cfRule type="expression" dxfId="2040" priority="309">
      <formula>AND(NOT(ISBLANK($Q95)),ISBLANK($AQ95),ISBLANK($AR95),ISBLANK($AS95))</formula>
    </cfRule>
  </conditionalFormatting>
  <conditionalFormatting sqref="AS95:AU95">
    <cfRule type="expression" dxfId="2039" priority="308">
      <formula>AND(NOT(ISBLANK($R95)),ISBLANK($AT95),ISBLANK($AU95),ISBLANK($AV95))</formula>
    </cfRule>
  </conditionalFormatting>
  <conditionalFormatting sqref="AV95:AX95">
    <cfRule type="expression" dxfId="2038" priority="307">
      <formula>AND(NOT(ISBLANK($S95)),ISBLANK($AW95),ISBLANK($AX95),ISBLANK($AY95))</formula>
    </cfRule>
  </conditionalFormatting>
  <conditionalFormatting sqref="AY95:BA95">
    <cfRule type="expression" dxfId="2037" priority="306">
      <formula>AND(NOT(ISBLANK($T95)),ISBLANK($AZ95),ISBLANK($BA95),ISBLANK($BB95))</formula>
    </cfRule>
  </conditionalFormatting>
  <conditionalFormatting sqref="W95">
    <cfRule type="expression" dxfId="2036" priority="305">
      <formula>AND(NOT(ISBLANK($X95)),ISBLANK($U95),ISBLANK($V95),ISBLANK($W95))</formula>
    </cfRule>
  </conditionalFormatting>
  <conditionalFormatting sqref="AC93:AC94">
    <cfRule type="expression" dxfId="2035" priority="299">
      <formula>"&lt;=0.5*$E$17"</formula>
    </cfRule>
    <cfRule type="expression" dxfId="2034" priority="300">
      <formula>"&gt;=0,5*$E$17"</formula>
    </cfRule>
  </conditionalFormatting>
  <conditionalFormatting sqref="AD93:BM94">
    <cfRule type="expression" dxfId="2033" priority="301" stopIfTrue="1">
      <formula>MOD(AD93,2)&lt;&gt;0</formula>
    </cfRule>
  </conditionalFormatting>
  <conditionalFormatting sqref="U93:U94">
    <cfRule type="expression" dxfId="2032" priority="302" stopIfTrue="1">
      <formula>AND(INDEX($M93:$T93,1,$V93)=0, $V93&gt;0)</formula>
    </cfRule>
  </conditionalFormatting>
  <conditionalFormatting sqref="V93:V94">
    <cfRule type="expression" dxfId="2031" priority="303" stopIfTrue="1">
      <formula>AND(INDEX($M93:$T93,1,$W93)=0, $W93&gt;0)</formula>
    </cfRule>
  </conditionalFormatting>
  <conditionalFormatting sqref="W93:W94">
    <cfRule type="expression" dxfId="2030" priority="304" stopIfTrue="1">
      <formula>AND(INDEX($M93:$T93,1,$X93)=0, $X93&gt;0)</formula>
    </cfRule>
  </conditionalFormatting>
  <conditionalFormatting sqref="AD93:AF94">
    <cfRule type="expression" dxfId="2029" priority="298">
      <formula>AND(NOT(ISBLANK($M93)),ISBLANK($AE93),ISBLANK($AF93),ISBLANK($AG93))</formula>
    </cfRule>
  </conditionalFormatting>
  <conditionalFormatting sqref="AG93:AI94">
    <cfRule type="expression" dxfId="2028" priority="297">
      <formula>AND(NOT(ISBLANK($N93)),ISBLANK($AH93),ISBLANK($AI93),ISBLANK($AJ93))</formula>
    </cfRule>
  </conditionalFormatting>
  <conditionalFormatting sqref="AJ93:AL94">
    <cfRule type="expression" dxfId="2027" priority="296">
      <formula>AND(NOT(ISBLANK($O93)),ISBLANK($AK93),ISBLANK($AL93),ISBLANK($AM93))</formula>
    </cfRule>
  </conditionalFormatting>
  <conditionalFormatting sqref="AM93:AO94">
    <cfRule type="expression" dxfId="2026" priority="295">
      <formula>AND(NOT(ISBLANK($P93)),ISBLANK($AN93),ISBLANK($AO93),ISBLANK($AP93))</formula>
    </cfRule>
  </conditionalFormatting>
  <conditionalFormatting sqref="AP93:AR94">
    <cfRule type="expression" dxfId="2025" priority="294">
      <formula>AND(NOT(ISBLANK($Q93)),ISBLANK($AQ93),ISBLANK($AR93),ISBLANK($AS93))</formula>
    </cfRule>
  </conditionalFormatting>
  <conditionalFormatting sqref="AS93:AU94">
    <cfRule type="expression" dxfId="2024" priority="293">
      <formula>AND(NOT(ISBLANK($R93)),ISBLANK($AT93),ISBLANK($AU93),ISBLANK($AV93))</formula>
    </cfRule>
  </conditionalFormatting>
  <conditionalFormatting sqref="AV93:AX94">
    <cfRule type="expression" dxfId="2023" priority="292">
      <formula>AND(NOT(ISBLANK($S93)),ISBLANK($AW93),ISBLANK($AX93),ISBLANK($AY93))</formula>
    </cfRule>
  </conditionalFormatting>
  <conditionalFormatting sqref="AY93:BA94">
    <cfRule type="expression" dxfId="2022" priority="291">
      <formula>AND(NOT(ISBLANK($T93)),ISBLANK($AZ93),ISBLANK($BA93),ISBLANK($BB93))</formula>
    </cfRule>
  </conditionalFormatting>
  <conditionalFormatting sqref="W93:W94">
    <cfRule type="expression" dxfId="2021" priority="290">
      <formula>AND(NOT(ISBLANK($X93)),ISBLANK($U93),ISBLANK($V93),ISBLANK($W93))</formula>
    </cfRule>
  </conditionalFormatting>
  <conditionalFormatting sqref="AC91">
    <cfRule type="expression" dxfId="2020" priority="284">
      <formula>"&lt;=0.5*$E$17"</formula>
    </cfRule>
    <cfRule type="expression" dxfId="2019" priority="285">
      <formula>"&gt;=0,5*$E$17"</formula>
    </cfRule>
  </conditionalFormatting>
  <conditionalFormatting sqref="AD91:BM91">
    <cfRule type="expression" dxfId="2018" priority="286" stopIfTrue="1">
      <formula>MOD(AD91,2)&lt;&gt;0</formula>
    </cfRule>
  </conditionalFormatting>
  <conditionalFormatting sqref="U91">
    <cfRule type="expression" dxfId="2017" priority="287" stopIfTrue="1">
      <formula>AND(INDEX($M91:$T91,1,$V91)=0, $V91&gt;0)</formula>
    </cfRule>
  </conditionalFormatting>
  <conditionalFormatting sqref="V91">
    <cfRule type="expression" dxfId="2016" priority="288" stopIfTrue="1">
      <formula>AND(INDEX($M91:$T91,1,$W91)=0, $W91&gt;0)</formula>
    </cfRule>
  </conditionalFormatting>
  <conditionalFormatting sqref="W91">
    <cfRule type="expression" dxfId="2015" priority="289" stopIfTrue="1">
      <formula>AND(INDEX($M91:$T91,1,$X91)=0, $X91&gt;0)</formula>
    </cfRule>
  </conditionalFormatting>
  <conditionalFormatting sqref="AD91:AF91">
    <cfRule type="expression" dxfId="2014" priority="283">
      <formula>AND(NOT(ISBLANK($M91)),ISBLANK($AE91),ISBLANK($AF91),ISBLANK($AG91))</formula>
    </cfRule>
  </conditionalFormatting>
  <conditionalFormatting sqref="AG91:AI91">
    <cfRule type="expression" dxfId="2013" priority="282">
      <formula>AND(NOT(ISBLANK($N91)),ISBLANK($AH91),ISBLANK($AI91),ISBLANK($AJ91))</formula>
    </cfRule>
  </conditionalFormatting>
  <conditionalFormatting sqref="AJ91:AL91">
    <cfRule type="expression" dxfId="2012" priority="281">
      <formula>AND(NOT(ISBLANK($O91)),ISBLANK($AK91),ISBLANK($AL91),ISBLANK($AM91))</formula>
    </cfRule>
  </conditionalFormatting>
  <conditionalFormatting sqref="AM91:AO91">
    <cfRule type="expression" dxfId="2011" priority="280">
      <formula>AND(NOT(ISBLANK($P91)),ISBLANK($AN91),ISBLANK($AO91),ISBLANK($AP91))</formula>
    </cfRule>
  </conditionalFormatting>
  <conditionalFormatting sqref="AP91:AR91">
    <cfRule type="expression" dxfId="2010" priority="279">
      <formula>AND(NOT(ISBLANK($Q91)),ISBLANK($AQ91),ISBLANK($AR91),ISBLANK($AS91))</formula>
    </cfRule>
  </conditionalFormatting>
  <conditionalFormatting sqref="AS91:AU91">
    <cfRule type="expression" dxfId="2009" priority="278">
      <formula>AND(NOT(ISBLANK($R91)),ISBLANK($AT91),ISBLANK($AU91),ISBLANK($AV91))</formula>
    </cfRule>
  </conditionalFormatting>
  <conditionalFormatting sqref="AV91:AX91">
    <cfRule type="expression" dxfId="2008" priority="277">
      <formula>AND(NOT(ISBLANK($S91)),ISBLANK($AW91),ISBLANK($AX91),ISBLANK($AY91))</formula>
    </cfRule>
  </conditionalFormatting>
  <conditionalFormatting sqref="AY91:BA91">
    <cfRule type="expression" dxfId="2007" priority="276">
      <formula>AND(NOT(ISBLANK($T91)),ISBLANK($AZ91),ISBLANK($BA91),ISBLANK($BB91))</formula>
    </cfRule>
  </conditionalFormatting>
  <conditionalFormatting sqref="W91">
    <cfRule type="expression" dxfId="2006" priority="275">
      <formula>AND(NOT(ISBLANK($X91)),ISBLANK($U91),ISBLANK($V91),ISBLANK($W91))</formula>
    </cfRule>
  </conditionalFormatting>
  <conditionalFormatting sqref="AC90">
    <cfRule type="expression" dxfId="2005" priority="272">
      <formula>"&lt;=0.5*$E$17"</formula>
    </cfRule>
    <cfRule type="expression" dxfId="2004" priority="273">
      <formula>"&gt;=0,5*$E$17"</formula>
    </cfRule>
  </conditionalFormatting>
  <conditionalFormatting sqref="AD90:BM90">
    <cfRule type="expression" dxfId="2003" priority="274" stopIfTrue="1">
      <formula>MOD(AD90,2)&lt;&gt;0</formula>
    </cfRule>
  </conditionalFormatting>
  <conditionalFormatting sqref="AC89">
    <cfRule type="expression" dxfId="2002" priority="266">
      <formula>"&lt;=0.5*$E$17"</formula>
    </cfRule>
    <cfRule type="expression" dxfId="2001" priority="267">
      <formula>"&gt;=0,5*$E$17"</formula>
    </cfRule>
  </conditionalFormatting>
  <conditionalFormatting sqref="AD89:BM89">
    <cfRule type="expression" dxfId="2000" priority="268" stopIfTrue="1">
      <formula>MOD(AD89,2)&lt;&gt;0</formula>
    </cfRule>
  </conditionalFormatting>
  <conditionalFormatting sqref="U89">
    <cfRule type="expression" dxfId="1999" priority="269" stopIfTrue="1">
      <formula>AND(INDEX($M89:$T89,1,$V89)=0, $V89&gt;0)</formula>
    </cfRule>
  </conditionalFormatting>
  <conditionalFormatting sqref="V89">
    <cfRule type="expression" dxfId="1998" priority="270" stopIfTrue="1">
      <formula>AND(INDEX($M89:$T89,1,$W89)=0, $W89&gt;0)</formula>
    </cfRule>
  </conditionalFormatting>
  <conditionalFormatting sqref="W89">
    <cfRule type="expression" dxfId="1997" priority="271" stopIfTrue="1">
      <formula>AND(INDEX($M89:$T89,1,$X89)=0, $X89&gt;0)</formula>
    </cfRule>
  </conditionalFormatting>
  <conditionalFormatting sqref="AD89:AF89">
    <cfRule type="expression" dxfId="1996" priority="265">
      <formula>AND(NOT(ISBLANK($M89)),ISBLANK($AE89),ISBLANK($AF89),ISBLANK($AG89))</formula>
    </cfRule>
  </conditionalFormatting>
  <conditionalFormatting sqref="AG89:AI89">
    <cfRule type="expression" dxfId="1995" priority="264">
      <formula>AND(NOT(ISBLANK($N89)),ISBLANK($AH89),ISBLANK($AI89),ISBLANK($AJ89))</formula>
    </cfRule>
  </conditionalFormatting>
  <conditionalFormatting sqref="AJ89:AL89">
    <cfRule type="expression" dxfId="1994" priority="263">
      <formula>AND(NOT(ISBLANK($O89)),ISBLANK($AK89),ISBLANK($AL89),ISBLANK($AM89))</formula>
    </cfRule>
  </conditionalFormatting>
  <conditionalFormatting sqref="AM89:AO89">
    <cfRule type="expression" dxfId="1993" priority="262">
      <formula>AND(NOT(ISBLANK($P89)),ISBLANK($AN89),ISBLANK($AO89),ISBLANK($AP89))</formula>
    </cfRule>
  </conditionalFormatting>
  <conditionalFormatting sqref="AP89:AR89">
    <cfRule type="expression" dxfId="1992" priority="261">
      <formula>AND(NOT(ISBLANK($Q89)),ISBLANK($AQ89),ISBLANK($AR89),ISBLANK($AS89))</formula>
    </cfRule>
  </conditionalFormatting>
  <conditionalFormatting sqref="AS89:AU89">
    <cfRule type="expression" dxfId="1991" priority="260">
      <formula>AND(NOT(ISBLANK($R89)),ISBLANK($AT89),ISBLANK($AU89),ISBLANK($AV89))</formula>
    </cfRule>
  </conditionalFormatting>
  <conditionalFormatting sqref="AV89:AX89">
    <cfRule type="expression" dxfId="1990" priority="259">
      <formula>AND(NOT(ISBLANK($S89)),ISBLANK($AW89),ISBLANK($AX89),ISBLANK($AY89))</formula>
    </cfRule>
  </conditionalFormatting>
  <conditionalFormatting sqref="AY89:BA89">
    <cfRule type="expression" dxfId="1989" priority="258">
      <formula>AND(NOT(ISBLANK($T89)),ISBLANK($AZ89),ISBLANK($BA89),ISBLANK($BB89))</formula>
    </cfRule>
  </conditionalFormatting>
  <conditionalFormatting sqref="W89">
    <cfRule type="expression" dxfId="1988" priority="257">
      <formula>AND(NOT(ISBLANK($X89)),ISBLANK($U89),ISBLANK($V89),ISBLANK($W89))</formula>
    </cfRule>
  </conditionalFormatting>
  <conditionalFormatting sqref="AC88">
    <cfRule type="expression" dxfId="1987" priority="251">
      <formula>"&lt;=0.5*$E$17"</formula>
    </cfRule>
    <cfRule type="expression" dxfId="1986" priority="252">
      <formula>"&gt;=0,5*$E$17"</formula>
    </cfRule>
  </conditionalFormatting>
  <conditionalFormatting sqref="AD88:BM88">
    <cfRule type="expression" dxfId="1985" priority="253" stopIfTrue="1">
      <formula>MOD(AD88,2)&lt;&gt;0</formula>
    </cfRule>
  </conditionalFormatting>
  <conditionalFormatting sqref="U88">
    <cfRule type="expression" dxfId="1984" priority="254" stopIfTrue="1">
      <formula>AND(INDEX($M88:$T88,1,$V88)=0, $V88&gt;0)</formula>
    </cfRule>
  </conditionalFormatting>
  <conditionalFormatting sqref="V88">
    <cfRule type="expression" dxfId="1983" priority="255" stopIfTrue="1">
      <formula>AND(INDEX($M88:$T88,1,$W88)=0, $W88&gt;0)</formula>
    </cfRule>
  </conditionalFormatting>
  <conditionalFormatting sqref="W88">
    <cfRule type="expression" dxfId="1982" priority="256" stopIfTrue="1">
      <formula>AND(INDEX($M88:$T88,1,$X88)=0, $X88&gt;0)</formula>
    </cfRule>
  </conditionalFormatting>
  <conditionalFormatting sqref="AD88:AF88">
    <cfRule type="expression" dxfId="1981" priority="250">
      <formula>AND(NOT(ISBLANK($M88)),ISBLANK($AE88),ISBLANK($AF88),ISBLANK($AG88))</formula>
    </cfRule>
  </conditionalFormatting>
  <conditionalFormatting sqref="AG88:AI88">
    <cfRule type="expression" dxfId="1980" priority="249">
      <formula>AND(NOT(ISBLANK($N88)),ISBLANK($AH88),ISBLANK($AI88),ISBLANK($AJ88))</formula>
    </cfRule>
  </conditionalFormatting>
  <conditionalFormatting sqref="AJ88:AL88">
    <cfRule type="expression" dxfId="1979" priority="248">
      <formula>AND(NOT(ISBLANK($O88)),ISBLANK($AK88),ISBLANK($AL88),ISBLANK($AM88))</formula>
    </cfRule>
  </conditionalFormatting>
  <conditionalFormatting sqref="AM88:AO88">
    <cfRule type="expression" dxfId="1978" priority="247">
      <formula>AND(NOT(ISBLANK($P88)),ISBLANK($AN88),ISBLANK($AO88),ISBLANK($AP88))</formula>
    </cfRule>
  </conditionalFormatting>
  <conditionalFormatting sqref="AP88:AR88">
    <cfRule type="expression" dxfId="1977" priority="246">
      <formula>AND(NOT(ISBLANK($Q88)),ISBLANK($AQ88),ISBLANK($AR88),ISBLANK($AS88))</formula>
    </cfRule>
  </conditionalFormatting>
  <conditionalFormatting sqref="AS88:AU88">
    <cfRule type="expression" dxfId="1976" priority="245">
      <formula>AND(NOT(ISBLANK($R88)),ISBLANK($AT88),ISBLANK($AU88),ISBLANK($AV88))</formula>
    </cfRule>
  </conditionalFormatting>
  <conditionalFormatting sqref="AV88:AX88">
    <cfRule type="expression" dxfId="1975" priority="244">
      <formula>AND(NOT(ISBLANK($S88)),ISBLANK($AW88),ISBLANK($AX88),ISBLANK($AY88))</formula>
    </cfRule>
  </conditionalFormatting>
  <conditionalFormatting sqref="AY88:BA88">
    <cfRule type="expression" dxfId="1974" priority="243">
      <formula>AND(NOT(ISBLANK($T88)),ISBLANK($AZ88),ISBLANK($BA88),ISBLANK($BB88))</formula>
    </cfRule>
  </conditionalFormatting>
  <conditionalFormatting sqref="W88">
    <cfRule type="expression" dxfId="1973" priority="242">
      <formula>AND(NOT(ISBLANK($X88)),ISBLANK($U88),ISBLANK($V88),ISBLANK($W88))</formula>
    </cfRule>
  </conditionalFormatting>
  <conditionalFormatting sqref="AC87">
    <cfRule type="expression" dxfId="1972" priority="236">
      <formula>"&lt;=0.5*$E$17"</formula>
    </cfRule>
    <cfRule type="expression" dxfId="1971" priority="237">
      <formula>"&gt;=0,5*$E$17"</formula>
    </cfRule>
  </conditionalFormatting>
  <conditionalFormatting sqref="AD87:BM87">
    <cfRule type="expression" dxfId="1970" priority="238" stopIfTrue="1">
      <formula>MOD(AD87,2)&lt;&gt;0</formula>
    </cfRule>
  </conditionalFormatting>
  <conditionalFormatting sqref="U87">
    <cfRule type="expression" dxfId="1969" priority="239" stopIfTrue="1">
      <formula>AND(INDEX($M87:$T87,1,$V87)=0, $V87&gt;0)</formula>
    </cfRule>
  </conditionalFormatting>
  <conditionalFormatting sqref="V87">
    <cfRule type="expression" dxfId="1968" priority="240" stopIfTrue="1">
      <formula>AND(INDEX($M87:$T87,1,$W87)=0, $W87&gt;0)</formula>
    </cfRule>
  </conditionalFormatting>
  <conditionalFormatting sqref="W87">
    <cfRule type="expression" dxfId="1967" priority="241" stopIfTrue="1">
      <formula>AND(INDEX($M87:$T87,1,$X87)=0, $X87&gt;0)</formula>
    </cfRule>
  </conditionalFormatting>
  <conditionalFormatting sqref="AD87:AF87">
    <cfRule type="expression" dxfId="1966" priority="235">
      <formula>AND(NOT(ISBLANK($M87)),ISBLANK($AE87),ISBLANK($AF87),ISBLANK($AG87))</formula>
    </cfRule>
  </conditionalFormatting>
  <conditionalFormatting sqref="AG87:AI87">
    <cfRule type="expression" dxfId="1965" priority="234">
      <formula>AND(NOT(ISBLANK($N87)),ISBLANK($AH87),ISBLANK($AI87),ISBLANK($AJ87))</formula>
    </cfRule>
  </conditionalFormatting>
  <conditionalFormatting sqref="AJ87:AL87">
    <cfRule type="expression" dxfId="1964" priority="233">
      <formula>AND(NOT(ISBLANK($O87)),ISBLANK($AK87),ISBLANK($AL87),ISBLANK($AM87))</formula>
    </cfRule>
  </conditionalFormatting>
  <conditionalFormatting sqref="AM87:AO87">
    <cfRule type="expression" dxfId="1963" priority="232">
      <formula>AND(NOT(ISBLANK($P87)),ISBLANK($AN87),ISBLANK($AO87),ISBLANK($AP87))</formula>
    </cfRule>
  </conditionalFormatting>
  <conditionalFormatting sqref="AP87:AR87">
    <cfRule type="expression" dxfId="1962" priority="231">
      <formula>AND(NOT(ISBLANK($Q87)),ISBLANK($AQ87),ISBLANK($AR87),ISBLANK($AS87))</formula>
    </cfRule>
  </conditionalFormatting>
  <conditionalFormatting sqref="AS87:AU87">
    <cfRule type="expression" dxfId="1961" priority="230">
      <formula>AND(NOT(ISBLANK($R87)),ISBLANK($AT87),ISBLANK($AU87),ISBLANK($AV87))</formula>
    </cfRule>
  </conditionalFormatting>
  <conditionalFormatting sqref="AV87:AX87">
    <cfRule type="expression" dxfId="1960" priority="229">
      <formula>AND(NOT(ISBLANK($S87)),ISBLANK($AW87),ISBLANK($AX87),ISBLANK($AY87))</formula>
    </cfRule>
  </conditionalFormatting>
  <conditionalFormatting sqref="AY87:BA87">
    <cfRule type="expression" dxfId="1959" priority="228">
      <formula>AND(NOT(ISBLANK($T87)),ISBLANK($AZ87),ISBLANK($BA87),ISBLANK($BB87))</formula>
    </cfRule>
  </conditionalFormatting>
  <conditionalFormatting sqref="W87">
    <cfRule type="expression" dxfId="1958" priority="227">
      <formula>AND(NOT(ISBLANK($X87)),ISBLANK($U87),ISBLANK($V87),ISBLANK($W87))</formula>
    </cfRule>
  </conditionalFormatting>
  <conditionalFormatting sqref="AC84">
    <cfRule type="expression" dxfId="1957" priority="224">
      <formula>"&lt;=0.5*$E$17"</formula>
    </cfRule>
    <cfRule type="expression" dxfId="1956" priority="225">
      <formula>"&gt;=0,5*$E$17"</formula>
    </cfRule>
  </conditionalFormatting>
  <conditionalFormatting sqref="AD84:BM84">
    <cfRule type="expression" dxfId="1955" priority="226" stopIfTrue="1">
      <formula>MOD(AD84,2)&lt;&gt;0</formula>
    </cfRule>
  </conditionalFormatting>
  <conditionalFormatting sqref="AD84:AF84">
    <cfRule type="expression" dxfId="1954" priority="223">
      <formula>AND(NOT(ISBLANK($M84)),ISBLANK($AE84),ISBLANK($AF84),ISBLANK($AG84))</formula>
    </cfRule>
  </conditionalFormatting>
  <conditionalFormatting sqref="AG84:AI84">
    <cfRule type="expression" dxfId="1953" priority="222">
      <formula>AND(NOT(ISBLANK($N84)),ISBLANK($AH84),ISBLANK($AI84),ISBLANK($AJ84))</formula>
    </cfRule>
  </conditionalFormatting>
  <conditionalFormatting sqref="AJ84:AL84">
    <cfRule type="expression" dxfId="1952" priority="221">
      <formula>AND(NOT(ISBLANK($O84)),ISBLANK($AK84),ISBLANK($AL84),ISBLANK($AM84))</formula>
    </cfRule>
  </conditionalFormatting>
  <conditionalFormatting sqref="AM84:AO84">
    <cfRule type="expression" dxfId="1951" priority="220">
      <formula>AND(NOT(ISBLANK($P84)),ISBLANK($AN84),ISBLANK($AO84),ISBLANK($AP84))</formula>
    </cfRule>
  </conditionalFormatting>
  <conditionalFormatting sqref="AP84:AR84">
    <cfRule type="expression" dxfId="1950" priority="219">
      <formula>AND(NOT(ISBLANK($Q84)),ISBLANK($AQ84),ISBLANK($AR84),ISBLANK($AS84))</formula>
    </cfRule>
  </conditionalFormatting>
  <conditionalFormatting sqref="AS84:AU84">
    <cfRule type="expression" dxfId="1949" priority="218">
      <formula>AND(NOT(ISBLANK($R84)),ISBLANK($AT84),ISBLANK($AU84),ISBLANK($AV84))</formula>
    </cfRule>
  </conditionalFormatting>
  <conditionalFormatting sqref="AV84:AX84">
    <cfRule type="expression" dxfId="1948" priority="217">
      <formula>AND(NOT(ISBLANK($S84)),ISBLANK($AW84),ISBLANK($AX84),ISBLANK($AY84))</formula>
    </cfRule>
  </conditionalFormatting>
  <conditionalFormatting sqref="AY84:BA84">
    <cfRule type="expression" dxfId="1947" priority="216">
      <formula>AND(NOT(ISBLANK($T84)),ISBLANK($AZ84),ISBLANK($BA84),ISBLANK($BB84))</formula>
    </cfRule>
  </conditionalFormatting>
  <conditionalFormatting sqref="AC83">
    <cfRule type="expression" dxfId="1946" priority="213">
      <formula>"&lt;=0.5*$E$17"</formula>
    </cfRule>
    <cfRule type="expression" dxfId="1945" priority="214">
      <formula>"&gt;=0,5*$E$17"</formula>
    </cfRule>
  </conditionalFormatting>
  <conditionalFormatting sqref="AD83:BM83">
    <cfRule type="expression" dxfId="1944" priority="215" stopIfTrue="1">
      <formula>MOD(AD83,2)&lt;&gt;0</formula>
    </cfRule>
  </conditionalFormatting>
  <conditionalFormatting sqref="AD83:AF83">
    <cfRule type="expression" dxfId="1943" priority="212">
      <formula>AND(NOT(ISBLANK($M83)),ISBLANK($AE83),ISBLANK($AF83),ISBLANK($AG83))</formula>
    </cfRule>
  </conditionalFormatting>
  <conditionalFormatting sqref="AG83:AI83">
    <cfRule type="expression" dxfId="1942" priority="211">
      <formula>AND(NOT(ISBLANK($N83)),ISBLANK($AH83),ISBLANK($AI83),ISBLANK($AJ83))</formula>
    </cfRule>
  </conditionalFormatting>
  <conditionalFormatting sqref="AJ83:AL83">
    <cfRule type="expression" dxfId="1941" priority="210">
      <formula>AND(NOT(ISBLANK($O83)),ISBLANK($AK83),ISBLANK($AL83),ISBLANK($AM83))</formula>
    </cfRule>
  </conditionalFormatting>
  <conditionalFormatting sqref="AM83:AO83">
    <cfRule type="expression" dxfId="1940" priority="209">
      <formula>AND(NOT(ISBLANK($P83)),ISBLANK($AN83),ISBLANK($AO83),ISBLANK($AP83))</formula>
    </cfRule>
  </conditionalFormatting>
  <conditionalFormatting sqref="AP83:AR83">
    <cfRule type="expression" dxfId="1939" priority="208">
      <formula>AND(NOT(ISBLANK($Q83)),ISBLANK($AQ83),ISBLANK($AR83),ISBLANK($AS83))</formula>
    </cfRule>
  </conditionalFormatting>
  <conditionalFormatting sqref="AS83:AU83">
    <cfRule type="expression" dxfId="1938" priority="207">
      <formula>AND(NOT(ISBLANK($R83)),ISBLANK($AT83),ISBLANK($AU83),ISBLANK($AV83))</formula>
    </cfRule>
  </conditionalFormatting>
  <conditionalFormatting sqref="AV83:AX83">
    <cfRule type="expression" dxfId="1937" priority="206">
      <formula>AND(NOT(ISBLANK($S83)),ISBLANK($AW83),ISBLANK($AX83),ISBLANK($AY83))</formula>
    </cfRule>
  </conditionalFormatting>
  <conditionalFormatting sqref="AY83:BA83">
    <cfRule type="expression" dxfId="1936" priority="205">
      <formula>AND(NOT(ISBLANK($T83)),ISBLANK($AZ83),ISBLANK($BA83),ISBLANK($BB83))</formula>
    </cfRule>
  </conditionalFormatting>
  <conditionalFormatting sqref="AC66:AC68">
    <cfRule type="expression" dxfId="1935" priority="199">
      <formula>"&lt;=0.5*$E$17"</formula>
    </cfRule>
    <cfRule type="expression" dxfId="1934" priority="200">
      <formula>"&gt;=0,5*$E$17"</formula>
    </cfRule>
  </conditionalFormatting>
  <conditionalFormatting sqref="AD66:BM68">
    <cfRule type="expression" dxfId="1933" priority="201" stopIfTrue="1">
      <formula>MOD(AD66,2)&lt;&gt;0</formula>
    </cfRule>
  </conditionalFormatting>
  <conditionalFormatting sqref="U66:U68">
    <cfRule type="expression" dxfId="1932" priority="202" stopIfTrue="1">
      <formula>AND(INDEX($M66:$T66,1,$V66)=0, $V66&gt;0)</formula>
    </cfRule>
  </conditionalFormatting>
  <conditionalFormatting sqref="V66:V68">
    <cfRule type="expression" dxfId="1931" priority="203" stopIfTrue="1">
      <formula>AND(INDEX($M66:$T66,1,$W66)=0, $W66&gt;0)</formula>
    </cfRule>
  </conditionalFormatting>
  <conditionalFormatting sqref="W66:W68">
    <cfRule type="expression" dxfId="1930" priority="204" stopIfTrue="1">
      <formula>AND(INDEX($M66:$T66,1,$X66)=0, $X66&gt;0)</formula>
    </cfRule>
  </conditionalFormatting>
  <conditionalFormatting sqref="AD66:AF68">
    <cfRule type="expression" dxfId="1929" priority="198">
      <formula>AND(NOT(ISBLANK($M66)),ISBLANK($AE66),ISBLANK($AF66),ISBLANK($AG66))</formula>
    </cfRule>
  </conditionalFormatting>
  <conditionalFormatting sqref="AG66:AI68">
    <cfRule type="expression" dxfId="1928" priority="197">
      <formula>AND(NOT(ISBLANK($N66)),ISBLANK($AH66),ISBLANK($AI66),ISBLANK($AJ66))</formula>
    </cfRule>
  </conditionalFormatting>
  <conditionalFormatting sqref="AJ66:AL68">
    <cfRule type="expression" dxfId="1927" priority="196">
      <formula>AND(NOT(ISBLANK($O66)),ISBLANK($AK66),ISBLANK($AL66),ISBLANK($AM66))</formula>
    </cfRule>
  </conditionalFormatting>
  <conditionalFormatting sqref="AM66:AO68">
    <cfRule type="expression" dxfId="1926" priority="195">
      <formula>AND(NOT(ISBLANK($P66)),ISBLANK($AN66),ISBLANK($AO66),ISBLANK($AP66))</formula>
    </cfRule>
  </conditionalFormatting>
  <conditionalFormatting sqref="AP66:AR68">
    <cfRule type="expression" dxfId="1925" priority="194">
      <formula>AND(NOT(ISBLANK($Q66)),ISBLANK($AQ66),ISBLANK($AR66),ISBLANK($AS66))</formula>
    </cfRule>
  </conditionalFormatting>
  <conditionalFormatting sqref="AS66:AU68">
    <cfRule type="expression" dxfId="1924" priority="193">
      <formula>AND(NOT(ISBLANK($R66)),ISBLANK($AT66),ISBLANK($AU66),ISBLANK($AV66))</formula>
    </cfRule>
  </conditionalFormatting>
  <conditionalFormatting sqref="AV66:AX68">
    <cfRule type="expression" dxfId="1923" priority="192">
      <formula>AND(NOT(ISBLANK($S66)),ISBLANK($AW66),ISBLANK($AX66),ISBLANK($AY66))</formula>
    </cfRule>
  </conditionalFormatting>
  <conditionalFormatting sqref="AY66:BA68">
    <cfRule type="expression" dxfId="1922" priority="191">
      <formula>AND(NOT(ISBLANK($T66)),ISBLANK($AZ66),ISBLANK($BA66),ISBLANK($BB66))</formula>
    </cfRule>
  </conditionalFormatting>
  <conditionalFormatting sqref="W66:W68">
    <cfRule type="expression" dxfId="1921" priority="190">
      <formula>AND(NOT(ISBLANK($X66)),ISBLANK($U66),ISBLANK($V66),ISBLANK($W66))</formula>
    </cfRule>
  </conditionalFormatting>
  <conditionalFormatting sqref="AC69">
    <cfRule type="expression" dxfId="1920" priority="184">
      <formula>"&lt;=0.5*$E$17"</formula>
    </cfRule>
    <cfRule type="expression" dxfId="1919" priority="185">
      <formula>"&gt;=0,5*$E$17"</formula>
    </cfRule>
  </conditionalFormatting>
  <conditionalFormatting sqref="AD69:BM69">
    <cfRule type="expression" dxfId="1918" priority="186" stopIfTrue="1">
      <formula>MOD(AD69,2)&lt;&gt;0</formula>
    </cfRule>
  </conditionalFormatting>
  <conditionalFormatting sqref="U69">
    <cfRule type="expression" dxfId="1917" priority="187" stopIfTrue="1">
      <formula>AND(INDEX($M69:$T69,1,$V69)=0, $V69&gt;0)</formula>
    </cfRule>
  </conditionalFormatting>
  <conditionalFormatting sqref="V69">
    <cfRule type="expression" dxfId="1916" priority="188" stopIfTrue="1">
      <formula>AND(INDEX($M69:$T69,1,$W69)=0, $W69&gt;0)</formula>
    </cfRule>
  </conditionalFormatting>
  <conditionalFormatting sqref="W69">
    <cfRule type="expression" dxfId="1915" priority="189" stopIfTrue="1">
      <formula>AND(INDEX($M69:$T69,1,$X69)=0, $X69&gt;0)</formula>
    </cfRule>
  </conditionalFormatting>
  <conditionalFormatting sqref="AD69:AF69">
    <cfRule type="expression" dxfId="1914" priority="183">
      <formula>AND(NOT(ISBLANK($M69)),ISBLANK($AE69),ISBLANK($AF69),ISBLANK($AG69))</formula>
    </cfRule>
  </conditionalFormatting>
  <conditionalFormatting sqref="AG69:AI69">
    <cfRule type="expression" dxfId="1913" priority="182">
      <formula>AND(NOT(ISBLANK($N69)),ISBLANK($AH69),ISBLANK($AI69),ISBLANK($AJ69))</formula>
    </cfRule>
  </conditionalFormatting>
  <conditionalFormatting sqref="AJ69:AL69">
    <cfRule type="expression" dxfId="1912" priority="181">
      <formula>AND(NOT(ISBLANK($O69)),ISBLANK($AK69),ISBLANK($AL69),ISBLANK($AM69))</formula>
    </cfRule>
  </conditionalFormatting>
  <conditionalFormatting sqref="AM69:AO69">
    <cfRule type="expression" dxfId="1911" priority="180">
      <formula>AND(NOT(ISBLANK($P69)),ISBLANK($AN69),ISBLANK($AO69),ISBLANK($AP69))</formula>
    </cfRule>
  </conditionalFormatting>
  <conditionalFormatting sqref="AP69:AR69">
    <cfRule type="expression" dxfId="1910" priority="179">
      <formula>AND(NOT(ISBLANK($Q69)),ISBLANK($AQ69),ISBLANK($AR69),ISBLANK($AS69))</formula>
    </cfRule>
  </conditionalFormatting>
  <conditionalFormatting sqref="AS69:AU69">
    <cfRule type="expression" dxfId="1909" priority="178">
      <formula>AND(NOT(ISBLANK($R69)),ISBLANK($AT69),ISBLANK($AU69),ISBLANK($AV69))</formula>
    </cfRule>
  </conditionalFormatting>
  <conditionalFormatting sqref="AV69:AX69">
    <cfRule type="expression" dxfId="1908" priority="177">
      <formula>AND(NOT(ISBLANK($S69)),ISBLANK($AW69),ISBLANK($AX69),ISBLANK($AY69))</formula>
    </cfRule>
  </conditionalFormatting>
  <conditionalFormatting sqref="AY69:BA69">
    <cfRule type="expression" dxfId="1907" priority="176">
      <formula>AND(NOT(ISBLANK($T69)),ISBLANK($AZ69),ISBLANK($BA69),ISBLANK($BB69))</formula>
    </cfRule>
  </conditionalFormatting>
  <conditionalFormatting sqref="W69">
    <cfRule type="expression" dxfId="1906" priority="175">
      <formula>AND(NOT(ISBLANK($X69)),ISBLANK($U69),ISBLANK($V69),ISBLANK($W69))</formula>
    </cfRule>
  </conditionalFormatting>
  <conditionalFormatting sqref="U65">
    <cfRule type="expression" dxfId="1905" priority="172" stopIfTrue="1">
      <formula>AND(INDEX($M65:$T65,1,$V65)=0, $V65&gt;0)</formula>
    </cfRule>
  </conditionalFormatting>
  <conditionalFormatting sqref="AQ65 BB65:BM65 AJ65:AL65 AF65">
    <cfRule type="expression" dxfId="1904" priority="173" stopIfTrue="1">
      <formula>MOD(AF65,2)&lt;&gt;0</formula>
    </cfRule>
  </conditionalFormatting>
  <conditionalFormatting sqref="V65">
    <cfRule type="expression" dxfId="1903" priority="174" stopIfTrue="1">
      <formula>AND(INDEX($M65:$T65,1,$W65)=0, $W65&gt;0)</formula>
    </cfRule>
  </conditionalFormatting>
  <conditionalFormatting sqref="AR65:BA65 AM65:AP65 AG65:AI65 AD65:AE65">
    <cfRule type="expression" dxfId="1902" priority="171" stopIfTrue="1">
      <formula>MOD(AD65,2)&lt;&gt;0</formula>
    </cfRule>
  </conditionalFormatting>
  <conditionalFormatting sqref="AC185">
    <cfRule type="expression" dxfId="1901" priority="169">
      <formula>"&lt;=0.5*$E$17"</formula>
    </cfRule>
    <cfRule type="expression" dxfId="1900" priority="170">
      <formula>"&gt;=0,5*$E$17"</formula>
    </cfRule>
  </conditionalFormatting>
  <conditionalFormatting sqref="AJ4:AJ10">
    <cfRule type="expression" dxfId="1899" priority="168">
      <formula>AND(NOT(ISBLANK($M4)),ISBLANK($AE4),ISBLANK($AF4),ISBLANK($AG4))</formula>
    </cfRule>
  </conditionalFormatting>
  <conditionalFormatting sqref="AL4:AL10">
    <cfRule type="expression" dxfId="1898" priority="167">
      <formula>AND(NOT(ISBLANK($M4)),ISBLANK($AE4),ISBLANK($AF4),ISBLANK($AG4))</formula>
    </cfRule>
  </conditionalFormatting>
  <conditionalFormatting sqref="AM4:AM10">
    <cfRule type="expression" dxfId="1897" priority="166">
      <formula>AND(NOT(ISBLANK($N4)),ISBLANK($AH4),ISBLANK($AI4),ISBLANK($AJ4))</formula>
    </cfRule>
  </conditionalFormatting>
  <conditionalFormatting sqref="AO4:AO10">
    <cfRule type="expression" dxfId="1896" priority="165">
      <formula>AND(NOT(ISBLANK($N4)),ISBLANK($AH4),ISBLANK($AI4),ISBLANK($AJ4))</formula>
    </cfRule>
  </conditionalFormatting>
  <conditionalFormatting sqref="AC18:AC19">
    <cfRule type="expression" dxfId="1895" priority="159">
      <formula>"&lt;=0.5*$E$17"</formula>
    </cfRule>
    <cfRule type="expression" dxfId="1894" priority="160">
      <formula>"&gt;=0,5*$E$17"</formula>
    </cfRule>
  </conditionalFormatting>
  <conditionalFormatting sqref="AD18:BM19">
    <cfRule type="expression" dxfId="1893" priority="161" stopIfTrue="1">
      <formula>MOD(AD18,2)&lt;&gt;0</formula>
    </cfRule>
  </conditionalFormatting>
  <conditionalFormatting sqref="U18:U19">
    <cfRule type="expression" dxfId="1892" priority="162" stopIfTrue="1">
      <formula>AND(INDEX($M18:$T18,1,$V18)=0, $V18&gt;0)</formula>
    </cfRule>
  </conditionalFormatting>
  <conditionalFormatting sqref="V18:V19">
    <cfRule type="expression" dxfId="1891" priority="163" stopIfTrue="1">
      <formula>AND(INDEX($M18:$T18,1,$W18)=0, $W18&gt;0)</formula>
    </cfRule>
  </conditionalFormatting>
  <conditionalFormatting sqref="W18:W19">
    <cfRule type="expression" dxfId="1890" priority="164" stopIfTrue="1">
      <formula>AND(INDEX($M18:$T18,1,$X18)=0, $X18&gt;0)</formula>
    </cfRule>
  </conditionalFormatting>
  <conditionalFormatting sqref="AD18:AF19">
    <cfRule type="expression" dxfId="1889" priority="158">
      <formula>AND(NOT(ISBLANK($M18)),ISBLANK($AE18),ISBLANK($AF18),ISBLANK($AG18))</formula>
    </cfRule>
  </conditionalFormatting>
  <conditionalFormatting sqref="AG18:AI19">
    <cfRule type="expression" dxfId="1888" priority="157">
      <formula>AND(NOT(ISBLANK($N18)),ISBLANK($AH18),ISBLANK($AI18),ISBLANK($AJ18))</formula>
    </cfRule>
  </conditionalFormatting>
  <conditionalFormatting sqref="AJ18:AL19">
    <cfRule type="expression" dxfId="1887" priority="156">
      <formula>AND(NOT(ISBLANK($O18)),ISBLANK($AK18),ISBLANK($AL18),ISBLANK($AM18))</formula>
    </cfRule>
  </conditionalFormatting>
  <conditionalFormatting sqref="AM18:AO19">
    <cfRule type="expression" dxfId="1886" priority="155">
      <formula>AND(NOT(ISBLANK($P18)),ISBLANK($AN18),ISBLANK($AO18),ISBLANK($AP18))</formula>
    </cfRule>
  </conditionalFormatting>
  <conditionalFormatting sqref="AP18:AR19">
    <cfRule type="expression" dxfId="1885" priority="154">
      <formula>AND(NOT(ISBLANK($Q18)),ISBLANK($AQ18),ISBLANK($AR18),ISBLANK($AS18))</formula>
    </cfRule>
  </conditionalFormatting>
  <conditionalFormatting sqref="AS18:AU19">
    <cfRule type="expression" dxfId="1884" priority="153">
      <formula>AND(NOT(ISBLANK($R18)),ISBLANK($AT18),ISBLANK($AU18),ISBLANK($AV18))</formula>
    </cfRule>
  </conditionalFormatting>
  <conditionalFormatting sqref="AV18:AX19">
    <cfRule type="expression" dxfId="1883" priority="152">
      <formula>AND(NOT(ISBLANK($S18)),ISBLANK($AW18),ISBLANK($AX18),ISBLANK($AY18))</formula>
    </cfRule>
  </conditionalFormatting>
  <conditionalFormatting sqref="AY18:BA19">
    <cfRule type="expression" dxfId="1882" priority="151">
      <formula>AND(NOT(ISBLANK($T18)),ISBLANK($AZ18),ISBLANK($BA18),ISBLANK($BB18))</formula>
    </cfRule>
  </conditionalFormatting>
  <conditionalFormatting sqref="W18:W19">
    <cfRule type="expression" dxfId="1881" priority="150">
      <formula>AND(NOT(ISBLANK($X18)),ISBLANK($U18),ISBLANK($V18),ISBLANK($W18))</formula>
    </cfRule>
  </conditionalFormatting>
  <conditionalFormatting sqref="AC15:AC16">
    <cfRule type="expression" dxfId="1880" priority="144">
      <formula>"&lt;=0.5*$E$17"</formula>
    </cfRule>
    <cfRule type="expression" dxfId="1879" priority="145">
      <formula>"&gt;=0,5*$E$17"</formula>
    </cfRule>
  </conditionalFormatting>
  <conditionalFormatting sqref="AD15:BM16 Y15:Y16">
    <cfRule type="expression" dxfId="1878" priority="146" stopIfTrue="1">
      <formula>MOD(Y15,2)&lt;&gt;0</formula>
    </cfRule>
  </conditionalFormatting>
  <conditionalFormatting sqref="U15:U16">
    <cfRule type="expression" dxfId="1877" priority="147" stopIfTrue="1">
      <formula>AND(INDEX($M15:$T15,1,$V15)=0, $V15&gt;0)</formula>
    </cfRule>
  </conditionalFormatting>
  <conditionalFormatting sqref="V15:V16">
    <cfRule type="expression" dxfId="1876" priority="148" stopIfTrue="1">
      <formula>AND(INDEX($M15:$T15,1,$W15)=0, $W15&gt;0)</formula>
    </cfRule>
  </conditionalFormatting>
  <conditionalFormatting sqref="W15:W16">
    <cfRule type="expression" dxfId="1875" priority="149" stopIfTrue="1">
      <formula>AND(INDEX($M15:$T15,1,$X15)=0, $X15&gt;0)</formula>
    </cfRule>
  </conditionalFormatting>
  <conditionalFormatting sqref="AD15:AF16">
    <cfRule type="expression" dxfId="1874" priority="143">
      <formula>AND(NOT(ISBLANK($M15)),ISBLANK($AE15),ISBLANK($AF15),ISBLANK($AG15))</formula>
    </cfRule>
  </conditionalFormatting>
  <conditionalFormatting sqref="AG15:AI16">
    <cfRule type="expression" dxfId="1873" priority="142">
      <formula>AND(NOT(ISBLANK($N15)),ISBLANK($AH15),ISBLANK($AI15),ISBLANK($AJ15))</formula>
    </cfRule>
  </conditionalFormatting>
  <conditionalFormatting sqref="AJ15:AL16">
    <cfRule type="expression" dxfId="1872" priority="141">
      <formula>AND(NOT(ISBLANK($O15)),ISBLANK($AK15),ISBLANK($AL15),ISBLANK($AM15))</formula>
    </cfRule>
  </conditionalFormatting>
  <conditionalFormatting sqref="AM15:AO16">
    <cfRule type="expression" dxfId="1871" priority="140">
      <formula>AND(NOT(ISBLANK($P15)),ISBLANK($AN15),ISBLANK($AO15),ISBLANK($AP15))</formula>
    </cfRule>
  </conditionalFormatting>
  <conditionalFormatting sqref="AP15:AR16">
    <cfRule type="expression" dxfId="1870" priority="139">
      <formula>AND(NOT(ISBLANK($Q15)),ISBLANK($AQ15),ISBLANK($AR15),ISBLANK($AS15))</formula>
    </cfRule>
  </conditionalFormatting>
  <conditionalFormatting sqref="AS15:AU16">
    <cfRule type="expression" dxfId="1869" priority="138">
      <formula>AND(NOT(ISBLANK($R15)),ISBLANK($AT15),ISBLANK($AU15),ISBLANK($AV15))</formula>
    </cfRule>
  </conditionalFormatting>
  <conditionalFormatting sqref="AV15:AX16">
    <cfRule type="expression" dxfId="1868" priority="137">
      <formula>AND(NOT(ISBLANK($S15)),ISBLANK($AW15),ISBLANK($AX15),ISBLANK($AY15))</formula>
    </cfRule>
  </conditionalFormatting>
  <conditionalFormatting sqref="AY15:BA16">
    <cfRule type="expression" dxfId="1867" priority="136">
      <formula>AND(NOT(ISBLANK($T15)),ISBLANK($AZ15),ISBLANK($BA15),ISBLANK($BB15))</formula>
    </cfRule>
  </conditionalFormatting>
  <conditionalFormatting sqref="W15:W16">
    <cfRule type="expression" dxfId="1866" priority="135">
      <formula>AND(NOT(ISBLANK($X15)),ISBLANK($U15),ISBLANK($V15),ISBLANK($W15))</formula>
    </cfRule>
  </conditionalFormatting>
  <conditionalFormatting sqref="W27">
    <cfRule type="expression" dxfId="1865" priority="575">
      <formula>AND(NOT(ISBLANK($X27)),ISBLANK($U27),ISBLANK($V27),ISBLANK(#REF!))</formula>
    </cfRule>
  </conditionalFormatting>
  <conditionalFormatting sqref="AN27">
    <cfRule type="expression" dxfId="1864" priority="576">
      <formula>AND(NOT(ISBLANK(#REF!)),ISBLANK(#REF!),ISBLANK($AO27),ISBLANK(#REF!))</formula>
    </cfRule>
  </conditionalFormatting>
  <conditionalFormatting sqref="AM27 AO27">
    <cfRule type="expression" dxfId="1863" priority="577">
      <formula>AND(NOT(ISBLANK($P27)),ISBLANK($AN27),ISBLANK($AO28),ISBLANK($AP27))</formula>
    </cfRule>
  </conditionalFormatting>
  <conditionalFormatting sqref="AQ51:AQ54 BB51:BM54 AJ51:AL54 AF51:AF54">
    <cfRule type="expression" dxfId="1862" priority="134" stopIfTrue="1">
      <formula>MOD(AF51,2)&lt;&gt;0</formula>
    </cfRule>
  </conditionalFormatting>
  <conditionalFormatting sqref="AD51:AE54 AG51:AI54 AM51:AP54 AR51:BA54">
    <cfRule type="expression" dxfId="1861" priority="133" stopIfTrue="1">
      <formula>MOD(AD51,2)&lt;&gt;0</formula>
    </cfRule>
  </conditionalFormatting>
  <conditionalFormatting sqref="AD70:AF71 AD76:AF76">
    <cfRule type="expression" dxfId="1860" priority="131" stopIfTrue="1">
      <formula>MOD(AD70,2)&lt;&gt;0</formula>
    </cfRule>
  </conditionalFormatting>
  <conditionalFormatting sqref="AD70:AF71">
    <cfRule type="expression" dxfId="1859" priority="130">
      <formula>AND(NOT(ISBLANK($M70)),ISBLANK($AE70),ISBLANK($AF70),ISBLANK($AG70))</formula>
    </cfRule>
  </conditionalFormatting>
  <conditionalFormatting sqref="AG70:AI71 AG76:AI76">
    <cfRule type="expression" dxfId="1858" priority="129" stopIfTrue="1">
      <formula>MOD(AG70,2)&lt;&gt;0</formula>
    </cfRule>
  </conditionalFormatting>
  <conditionalFormatting sqref="AG70:AI71">
    <cfRule type="expression" dxfId="1857" priority="128">
      <formula>AND(NOT(ISBLANK($N70)),ISBLANK($AH70),ISBLANK($AI70),ISBLANK($AJ70))</formula>
    </cfRule>
  </conditionalFormatting>
  <conditionalFormatting sqref="AJ70:AL70">
    <cfRule type="expression" dxfId="1856" priority="127">
      <formula>AND(NOT(ISBLANK($O70)),ISBLANK($AK70),ISBLANK($AL70),ISBLANK($AM70))</formula>
    </cfRule>
  </conditionalFormatting>
  <conditionalFormatting sqref="AJ70:AL70 AJ76:AL76">
    <cfRule type="expression" dxfId="1855" priority="126" stopIfTrue="1">
      <formula>MOD(AJ70,2)&lt;&gt;0</formula>
    </cfRule>
  </conditionalFormatting>
  <conditionalFormatting sqref="AC21">
    <cfRule type="expression" dxfId="1854" priority="120">
      <formula>"&lt;=0.5*$E$17"</formula>
    </cfRule>
    <cfRule type="expression" dxfId="1853" priority="121">
      <formula>"&gt;=0,5*$E$17"</formula>
    </cfRule>
  </conditionalFormatting>
  <conditionalFormatting sqref="Y21 AD21:BM21">
    <cfRule type="expression" dxfId="1852" priority="122" stopIfTrue="1">
      <formula>MOD(Y21,2)&lt;&gt;0</formula>
    </cfRule>
  </conditionalFormatting>
  <conditionalFormatting sqref="U21">
    <cfRule type="expression" dxfId="1851" priority="123" stopIfTrue="1">
      <formula>AND(INDEX($M21:$T21,1,$V21)=0, $V21&gt;0)</formula>
    </cfRule>
  </conditionalFormatting>
  <conditionalFormatting sqref="V21">
    <cfRule type="expression" dxfId="1850" priority="124" stopIfTrue="1">
      <formula>AND(INDEX($M21:$T21,1,$W21)=0, $W21&gt;0)</formula>
    </cfRule>
  </conditionalFormatting>
  <conditionalFormatting sqref="W21">
    <cfRule type="expression" dxfId="1849" priority="125" stopIfTrue="1">
      <formula>AND(INDEX($M21:$T21,1,$X21)=0, $X21&gt;0)</formula>
    </cfRule>
  </conditionalFormatting>
  <conditionalFormatting sqref="AD21:AF21">
    <cfRule type="expression" dxfId="1848" priority="119">
      <formula>AND(NOT(ISBLANK($M21)),ISBLANK($AE21),ISBLANK($AF21),ISBLANK($AG21))</formula>
    </cfRule>
  </conditionalFormatting>
  <conditionalFormatting sqref="AG21:AI21">
    <cfRule type="expression" dxfId="1847" priority="118">
      <formula>AND(NOT(ISBLANK($N21)),ISBLANK($AH21),ISBLANK($AI21),ISBLANK($AJ21))</formula>
    </cfRule>
  </conditionalFormatting>
  <conditionalFormatting sqref="AJ21:AL21">
    <cfRule type="expression" dxfId="1846" priority="117">
      <formula>AND(NOT(ISBLANK($O21)),ISBLANK($AK21),ISBLANK($AL21),ISBLANK($AM21))</formula>
    </cfRule>
  </conditionalFormatting>
  <conditionalFormatting sqref="AM21:AO21">
    <cfRule type="expression" dxfId="1845" priority="116">
      <formula>AND(NOT(ISBLANK($P21)),ISBLANK($AN21),ISBLANK($AO21),ISBLANK($AP21))</formula>
    </cfRule>
  </conditionalFormatting>
  <conditionalFormatting sqref="AP21:AR21">
    <cfRule type="expression" dxfId="1844" priority="115">
      <formula>AND(NOT(ISBLANK($Q21)),ISBLANK($AQ21),ISBLANK($AR21),ISBLANK($AS21))</formula>
    </cfRule>
  </conditionalFormatting>
  <conditionalFormatting sqref="AS21:AU21">
    <cfRule type="expression" dxfId="1843" priority="114">
      <formula>AND(NOT(ISBLANK($R21)),ISBLANK($AT21),ISBLANK($AU21),ISBLANK($AV21))</formula>
    </cfRule>
  </conditionalFormatting>
  <conditionalFormatting sqref="AV21:AX21">
    <cfRule type="expression" dxfId="1842" priority="113">
      <formula>AND(NOT(ISBLANK($S21)),ISBLANK($AW21),ISBLANK($AX21),ISBLANK($AY21))</formula>
    </cfRule>
  </conditionalFormatting>
  <conditionalFormatting sqref="AY21:BA21">
    <cfRule type="expression" dxfId="1841" priority="112">
      <formula>AND(NOT(ISBLANK($T21)),ISBLANK($AZ21),ISBLANK($BA21),ISBLANK($BB21))</formula>
    </cfRule>
  </conditionalFormatting>
  <conditionalFormatting sqref="W21">
    <cfRule type="expression" dxfId="1840" priority="111">
      <formula>AND(NOT(ISBLANK($X21)),ISBLANK($U21),ISBLANK($V21),ISBLANK($W21))</formula>
    </cfRule>
  </conditionalFormatting>
  <conditionalFormatting sqref="AC37">
    <cfRule type="expression" dxfId="1839" priority="105">
      <formula>"&lt;=0.5*$E$17"</formula>
    </cfRule>
    <cfRule type="expression" dxfId="1838" priority="106">
      <formula>"&gt;=0,5*$E$17"</formula>
    </cfRule>
  </conditionalFormatting>
  <conditionalFormatting sqref="AD37:BM37">
    <cfRule type="expression" dxfId="1837" priority="107" stopIfTrue="1">
      <formula>MOD(AD37,2)&lt;&gt;0</formula>
    </cfRule>
  </conditionalFormatting>
  <conditionalFormatting sqref="U37">
    <cfRule type="expression" dxfId="1836" priority="108" stopIfTrue="1">
      <formula>AND(INDEX($M37:$T37,1,$V37)=0, $V37&gt;0)</formula>
    </cfRule>
  </conditionalFormatting>
  <conditionalFormatting sqref="V37">
    <cfRule type="expression" dxfId="1835" priority="109" stopIfTrue="1">
      <formula>AND(INDEX($M37:$T37,1,$W37)=0, $W37&gt;0)</formula>
    </cfRule>
  </conditionalFormatting>
  <conditionalFormatting sqref="W37">
    <cfRule type="expression" dxfId="1834" priority="110" stopIfTrue="1">
      <formula>AND(INDEX($M37:$T37,1,$X37)=0, $X37&gt;0)</formula>
    </cfRule>
  </conditionalFormatting>
  <conditionalFormatting sqref="AD37:AF37">
    <cfRule type="expression" dxfId="1833" priority="104">
      <formula>AND(NOT(ISBLANK($M37)),ISBLANK($AE37),ISBLANK($AF37),ISBLANK($AG37))</formula>
    </cfRule>
  </conditionalFormatting>
  <conditionalFormatting sqref="AG37:AI37">
    <cfRule type="expression" dxfId="1832" priority="103">
      <formula>AND(NOT(ISBLANK($N37)),ISBLANK($AH37),ISBLANK($AI37),ISBLANK($AJ37))</formula>
    </cfRule>
  </conditionalFormatting>
  <conditionalFormatting sqref="AJ37:AL37">
    <cfRule type="expression" dxfId="1831" priority="102">
      <formula>AND(NOT(ISBLANK($O37)),ISBLANK($AK37),ISBLANK($AL37),ISBLANK($AM37))</formula>
    </cfRule>
  </conditionalFormatting>
  <conditionalFormatting sqref="AM37:AO37">
    <cfRule type="expression" dxfId="1830" priority="101">
      <formula>AND(NOT(ISBLANK($P37)),ISBLANK($AN37),ISBLANK($AO37),ISBLANK($AP37))</formula>
    </cfRule>
  </conditionalFormatting>
  <conditionalFormatting sqref="AP37:AR37">
    <cfRule type="expression" dxfId="1829" priority="100">
      <formula>AND(NOT(ISBLANK($Q37)),ISBLANK($AQ37),ISBLANK($AR37),ISBLANK($AS37))</formula>
    </cfRule>
  </conditionalFormatting>
  <conditionalFormatting sqref="AS37:AU37">
    <cfRule type="expression" dxfId="1828" priority="99">
      <formula>AND(NOT(ISBLANK($R37)),ISBLANK($AT37),ISBLANK($AU37),ISBLANK($AV37))</formula>
    </cfRule>
  </conditionalFormatting>
  <conditionalFormatting sqref="AV37:AX37">
    <cfRule type="expression" dxfId="1827" priority="98">
      <formula>AND(NOT(ISBLANK($S37)),ISBLANK($AW37),ISBLANK($AX37),ISBLANK($AY37))</formula>
    </cfRule>
  </conditionalFormatting>
  <conditionalFormatting sqref="AY37:BA37">
    <cfRule type="expression" dxfId="1826" priority="97">
      <formula>AND(NOT(ISBLANK($T37)),ISBLANK($AZ37),ISBLANK($BA37),ISBLANK($BB37))</formula>
    </cfRule>
  </conditionalFormatting>
  <conditionalFormatting sqref="W37">
    <cfRule type="expression" dxfId="1825" priority="96">
      <formula>AND(NOT(ISBLANK($X37)),ISBLANK($U37),ISBLANK($V37),ISBLANK($W37))</formula>
    </cfRule>
  </conditionalFormatting>
  <conditionalFormatting sqref="AC40">
    <cfRule type="expression" dxfId="1824" priority="90">
      <formula>"&lt;=0.5*$E$17"</formula>
    </cfRule>
    <cfRule type="expression" dxfId="1823" priority="91">
      <formula>"&gt;=0,5*$E$17"</formula>
    </cfRule>
  </conditionalFormatting>
  <conditionalFormatting sqref="AD40:BM40">
    <cfRule type="expression" dxfId="1822" priority="92" stopIfTrue="1">
      <formula>MOD(AD40,2)&lt;&gt;0</formula>
    </cfRule>
  </conditionalFormatting>
  <conditionalFormatting sqref="U40">
    <cfRule type="expression" dxfId="1821" priority="93" stopIfTrue="1">
      <formula>AND(INDEX($M40:$T40,1,$V40)=0, $V40&gt;0)</formula>
    </cfRule>
  </conditionalFormatting>
  <conditionalFormatting sqref="V40">
    <cfRule type="expression" dxfId="1820" priority="94" stopIfTrue="1">
      <formula>AND(INDEX($M40:$T40,1,$W40)=0, $W40&gt;0)</formula>
    </cfRule>
  </conditionalFormatting>
  <conditionalFormatting sqref="W40">
    <cfRule type="expression" dxfId="1819" priority="95" stopIfTrue="1">
      <formula>AND(INDEX($M40:$T40,1,$X40)=0, $X40&gt;0)</formula>
    </cfRule>
  </conditionalFormatting>
  <conditionalFormatting sqref="AD40:AF40">
    <cfRule type="expression" dxfId="1818" priority="89">
      <formula>AND(NOT(ISBLANK($M40)),ISBLANK($AE40),ISBLANK($AF40),ISBLANK($AG40))</formula>
    </cfRule>
  </conditionalFormatting>
  <conditionalFormatting sqref="AG40:AI40">
    <cfRule type="expression" dxfId="1817" priority="88">
      <formula>AND(NOT(ISBLANK($N40)),ISBLANK($AH40),ISBLANK($AI40),ISBLANK($AJ40))</formula>
    </cfRule>
  </conditionalFormatting>
  <conditionalFormatting sqref="AJ40:AL40">
    <cfRule type="expression" dxfId="1816" priority="87">
      <formula>AND(NOT(ISBLANK($O40)),ISBLANK($AK40),ISBLANK($AL40),ISBLANK($AM40))</formula>
    </cfRule>
  </conditionalFormatting>
  <conditionalFormatting sqref="AM40:AO40">
    <cfRule type="expression" dxfId="1815" priority="86">
      <formula>AND(NOT(ISBLANK($P40)),ISBLANK($AN40),ISBLANK($AO40),ISBLANK($AP40))</formula>
    </cfRule>
  </conditionalFormatting>
  <conditionalFormatting sqref="AP40:AR40">
    <cfRule type="expression" dxfId="1814" priority="85">
      <formula>AND(NOT(ISBLANK($Q40)),ISBLANK($AQ40),ISBLANK($AR40),ISBLANK($AS40))</formula>
    </cfRule>
  </conditionalFormatting>
  <conditionalFormatting sqref="AS40:AU40">
    <cfRule type="expression" dxfId="1813" priority="84">
      <formula>AND(NOT(ISBLANK($R40)),ISBLANK($AT40),ISBLANK($AU40),ISBLANK($AV40))</formula>
    </cfRule>
  </conditionalFormatting>
  <conditionalFormatting sqref="AV40:AX40">
    <cfRule type="expression" dxfId="1812" priority="83">
      <formula>AND(NOT(ISBLANK($S40)),ISBLANK($AW40),ISBLANK($AX40),ISBLANK($AY40))</formula>
    </cfRule>
  </conditionalFormatting>
  <conditionalFormatting sqref="AY40:BA40">
    <cfRule type="expression" dxfId="1811" priority="82">
      <formula>AND(NOT(ISBLANK($T40)),ISBLANK($AZ40),ISBLANK($BA40),ISBLANK($BB40))</formula>
    </cfRule>
  </conditionalFormatting>
  <conditionalFormatting sqref="W40">
    <cfRule type="expression" dxfId="1810" priority="81">
      <formula>AND(NOT(ISBLANK($X40)),ISBLANK($U40),ISBLANK($V40),ISBLANK($W40))</formula>
    </cfRule>
  </conditionalFormatting>
  <conditionalFormatting sqref="AC41">
    <cfRule type="expression" dxfId="1809" priority="75">
      <formula>"&lt;=0.5*$E$17"</formula>
    </cfRule>
    <cfRule type="expression" dxfId="1808" priority="76">
      <formula>"&gt;=0,5*$E$17"</formula>
    </cfRule>
  </conditionalFormatting>
  <conditionalFormatting sqref="AD41:BM41">
    <cfRule type="expression" dxfId="1807" priority="77" stopIfTrue="1">
      <formula>MOD(AD41,2)&lt;&gt;0</formula>
    </cfRule>
  </conditionalFormatting>
  <conditionalFormatting sqref="U41">
    <cfRule type="expression" dxfId="1806" priority="78" stopIfTrue="1">
      <formula>AND(INDEX($M41:$T41,1,$V41)=0, $V41&gt;0)</formula>
    </cfRule>
  </conditionalFormatting>
  <conditionalFormatting sqref="V41">
    <cfRule type="expression" dxfId="1805" priority="79" stopIfTrue="1">
      <formula>AND(INDEX($M41:$T41,1,$W41)=0, $W41&gt;0)</formula>
    </cfRule>
  </conditionalFormatting>
  <conditionalFormatting sqref="W41">
    <cfRule type="expression" dxfId="1804" priority="80" stopIfTrue="1">
      <formula>AND(INDEX($M41:$T41,1,$X41)=0, $X41&gt;0)</formula>
    </cfRule>
  </conditionalFormatting>
  <conditionalFormatting sqref="AD41:AF41">
    <cfRule type="expression" dxfId="1803" priority="74">
      <formula>AND(NOT(ISBLANK($M41)),ISBLANK($AE41),ISBLANK($AF41),ISBLANK($AG41))</formula>
    </cfRule>
  </conditionalFormatting>
  <conditionalFormatting sqref="AG41:AI41">
    <cfRule type="expression" dxfId="1802" priority="73">
      <formula>AND(NOT(ISBLANK($N41)),ISBLANK($AH41),ISBLANK($AI41),ISBLANK($AJ41))</formula>
    </cfRule>
  </conditionalFormatting>
  <conditionalFormatting sqref="AJ41:AL41">
    <cfRule type="expression" dxfId="1801" priority="72">
      <formula>AND(NOT(ISBLANK($O41)),ISBLANK($AK41),ISBLANK($AL41),ISBLANK($AM41))</formula>
    </cfRule>
  </conditionalFormatting>
  <conditionalFormatting sqref="AM41:AO41">
    <cfRule type="expression" dxfId="1800" priority="71">
      <formula>AND(NOT(ISBLANK($P41)),ISBLANK($AN41),ISBLANK($AO41),ISBLANK($AP41))</formula>
    </cfRule>
  </conditionalFormatting>
  <conditionalFormatting sqref="AP41:AR41">
    <cfRule type="expression" dxfId="1799" priority="70">
      <formula>AND(NOT(ISBLANK($Q41)),ISBLANK($AQ41),ISBLANK($AR41),ISBLANK($AS41))</formula>
    </cfRule>
  </conditionalFormatting>
  <conditionalFormatting sqref="AS41:AU41">
    <cfRule type="expression" dxfId="1798" priority="69">
      <formula>AND(NOT(ISBLANK($R41)),ISBLANK($AT41),ISBLANK($AU41),ISBLANK($AV41))</formula>
    </cfRule>
  </conditionalFormatting>
  <conditionalFormatting sqref="AV41:AX41">
    <cfRule type="expression" dxfId="1797" priority="68">
      <formula>AND(NOT(ISBLANK($S41)),ISBLANK($AW41),ISBLANK($AX41),ISBLANK($AY41))</formula>
    </cfRule>
  </conditionalFormatting>
  <conditionalFormatting sqref="AY41:BA41">
    <cfRule type="expression" dxfId="1796" priority="67">
      <formula>AND(NOT(ISBLANK($T41)),ISBLANK($AZ41),ISBLANK($BA41),ISBLANK($BB41))</formula>
    </cfRule>
  </conditionalFormatting>
  <conditionalFormatting sqref="W41">
    <cfRule type="expression" dxfId="1795" priority="66">
      <formula>AND(NOT(ISBLANK($X41)),ISBLANK($U41),ISBLANK($V41),ISBLANK($W41))</formula>
    </cfRule>
  </conditionalFormatting>
  <conditionalFormatting sqref="AC42">
    <cfRule type="expression" dxfId="1794" priority="60">
      <formula>"&lt;=0.5*$E$17"</formula>
    </cfRule>
    <cfRule type="expression" dxfId="1793" priority="61">
      <formula>"&gt;=0,5*$E$17"</formula>
    </cfRule>
  </conditionalFormatting>
  <conditionalFormatting sqref="AD42:BM42">
    <cfRule type="expression" dxfId="1792" priority="62" stopIfTrue="1">
      <formula>MOD(AD42,2)&lt;&gt;0</formula>
    </cfRule>
  </conditionalFormatting>
  <conditionalFormatting sqref="U42">
    <cfRule type="expression" dxfId="1791" priority="63" stopIfTrue="1">
      <formula>AND(INDEX($M42:$T42,1,$V42)=0, $V42&gt;0)</formula>
    </cfRule>
  </conditionalFormatting>
  <conditionalFormatting sqref="V42">
    <cfRule type="expression" dxfId="1790" priority="64" stopIfTrue="1">
      <formula>AND(INDEX($M42:$T42,1,$W42)=0, $W42&gt;0)</formula>
    </cfRule>
  </conditionalFormatting>
  <conditionalFormatting sqref="W42">
    <cfRule type="expression" dxfId="1789" priority="65" stopIfTrue="1">
      <formula>AND(INDEX($M42:$T42,1,$X42)=0, $X42&gt;0)</formula>
    </cfRule>
  </conditionalFormatting>
  <conditionalFormatting sqref="AD42:AF42">
    <cfRule type="expression" dxfId="1788" priority="59">
      <formula>AND(NOT(ISBLANK($M42)),ISBLANK($AE42),ISBLANK($AF42),ISBLANK($AG42))</formula>
    </cfRule>
  </conditionalFormatting>
  <conditionalFormatting sqref="AG42:AI42">
    <cfRule type="expression" dxfId="1787" priority="58">
      <formula>AND(NOT(ISBLANK($N42)),ISBLANK($AH42),ISBLANK($AI42),ISBLANK($AJ42))</formula>
    </cfRule>
  </conditionalFormatting>
  <conditionalFormatting sqref="AJ42:AL42">
    <cfRule type="expression" dxfId="1786" priority="57">
      <formula>AND(NOT(ISBLANK($O42)),ISBLANK($AK42),ISBLANK($AL42),ISBLANK($AM42))</formula>
    </cfRule>
  </conditionalFormatting>
  <conditionalFormatting sqref="AM42:AO42">
    <cfRule type="expression" dxfId="1785" priority="56">
      <formula>AND(NOT(ISBLANK($P42)),ISBLANK($AN42),ISBLANK($AO42),ISBLANK($AP42))</formula>
    </cfRule>
  </conditionalFormatting>
  <conditionalFormatting sqref="AP42:AR42">
    <cfRule type="expression" dxfId="1784" priority="55">
      <formula>AND(NOT(ISBLANK($Q42)),ISBLANK($AQ42),ISBLANK($AR42),ISBLANK($AS42))</formula>
    </cfRule>
  </conditionalFormatting>
  <conditionalFormatting sqref="AS42:AU42">
    <cfRule type="expression" dxfId="1783" priority="54">
      <formula>AND(NOT(ISBLANK($R42)),ISBLANK($AT42),ISBLANK($AU42),ISBLANK($AV42))</formula>
    </cfRule>
  </conditionalFormatting>
  <conditionalFormatting sqref="AV42:AX42">
    <cfRule type="expression" dxfId="1782" priority="53">
      <formula>AND(NOT(ISBLANK($S42)),ISBLANK($AW42),ISBLANK($AX42),ISBLANK($AY42))</formula>
    </cfRule>
  </conditionalFormatting>
  <conditionalFormatting sqref="AY42:BA42">
    <cfRule type="expression" dxfId="1781" priority="52">
      <formula>AND(NOT(ISBLANK($T42)),ISBLANK($AZ42),ISBLANK($BA42),ISBLANK($BB42))</formula>
    </cfRule>
  </conditionalFormatting>
  <conditionalFormatting sqref="W42">
    <cfRule type="expression" dxfId="1780" priority="51">
      <formula>AND(NOT(ISBLANK($X42)),ISBLANK($U42),ISBLANK($V42),ISBLANK($W42))</formula>
    </cfRule>
  </conditionalFormatting>
  <conditionalFormatting sqref="AC38">
    <cfRule type="expression" dxfId="1779" priority="45">
      <formula>"&lt;=0.5*$E$17"</formula>
    </cfRule>
    <cfRule type="expression" dxfId="1778" priority="46">
      <formula>"&gt;=0,5*$E$17"</formula>
    </cfRule>
  </conditionalFormatting>
  <conditionalFormatting sqref="AD38:BM38">
    <cfRule type="expression" dxfId="1777" priority="47" stopIfTrue="1">
      <formula>MOD(AD38,2)&lt;&gt;0</formula>
    </cfRule>
  </conditionalFormatting>
  <conditionalFormatting sqref="U38">
    <cfRule type="expression" dxfId="1776" priority="48" stopIfTrue="1">
      <formula>AND(INDEX($M38:$T38,1,$V38)=0, $V38&gt;0)</formula>
    </cfRule>
  </conditionalFormatting>
  <conditionalFormatting sqref="V38">
    <cfRule type="expression" dxfId="1775" priority="49" stopIfTrue="1">
      <formula>AND(INDEX($M38:$T38,1,$W38)=0, $W38&gt;0)</formula>
    </cfRule>
  </conditionalFormatting>
  <conditionalFormatting sqref="W38">
    <cfRule type="expression" dxfId="1774" priority="50" stopIfTrue="1">
      <formula>AND(INDEX($M38:$T38,1,$X38)=0, $X38&gt;0)</formula>
    </cfRule>
  </conditionalFormatting>
  <conditionalFormatting sqref="AD38:AF38">
    <cfRule type="expression" dxfId="1773" priority="44">
      <formula>AND(NOT(ISBLANK($M38)),ISBLANK($AE38),ISBLANK($AF38),ISBLANK($AG38))</formula>
    </cfRule>
  </conditionalFormatting>
  <conditionalFormatting sqref="AG38:AI38">
    <cfRule type="expression" dxfId="1772" priority="43">
      <formula>AND(NOT(ISBLANK($N38)),ISBLANK($AH38),ISBLANK($AI38),ISBLANK($AJ38))</formula>
    </cfRule>
  </conditionalFormatting>
  <conditionalFormatting sqref="AJ38:AL38">
    <cfRule type="expression" dxfId="1771" priority="42">
      <formula>AND(NOT(ISBLANK($O38)),ISBLANK($AK38),ISBLANK($AL38),ISBLANK($AM38))</formula>
    </cfRule>
  </conditionalFormatting>
  <conditionalFormatting sqref="AM38:AO38">
    <cfRule type="expression" dxfId="1770" priority="41">
      <formula>AND(NOT(ISBLANK($P38)),ISBLANK($AN38),ISBLANK($AO38),ISBLANK($AP38))</formula>
    </cfRule>
  </conditionalFormatting>
  <conditionalFormatting sqref="AP38:AR38">
    <cfRule type="expression" dxfId="1769" priority="40">
      <formula>AND(NOT(ISBLANK($Q38)),ISBLANK($AQ38),ISBLANK($AR38),ISBLANK($AS38))</formula>
    </cfRule>
  </conditionalFormatting>
  <conditionalFormatting sqref="AS38:AU38">
    <cfRule type="expression" dxfId="1768" priority="39">
      <formula>AND(NOT(ISBLANK($R38)),ISBLANK($AT38),ISBLANK($AU38),ISBLANK($AV38))</formula>
    </cfRule>
  </conditionalFormatting>
  <conditionalFormatting sqref="AV38:AX38">
    <cfRule type="expression" dxfId="1767" priority="38">
      <formula>AND(NOT(ISBLANK($S38)),ISBLANK($AW38),ISBLANK($AX38),ISBLANK($AY38))</formula>
    </cfRule>
  </conditionalFormatting>
  <conditionalFormatting sqref="AY38:BA38">
    <cfRule type="expression" dxfId="1766" priority="37">
      <formula>AND(NOT(ISBLANK($T38)),ISBLANK($AZ38),ISBLANK($BA38),ISBLANK($BB38))</formula>
    </cfRule>
  </conditionalFormatting>
  <conditionalFormatting sqref="W38">
    <cfRule type="expression" dxfId="1765" priority="36">
      <formula>AND(NOT(ISBLANK($X38)),ISBLANK($U38),ISBLANK($V38),ISBLANK($W38))</formula>
    </cfRule>
  </conditionalFormatting>
  <conditionalFormatting sqref="AC39">
    <cfRule type="expression" dxfId="1764" priority="30">
      <formula>"&lt;=0.5*$E$17"</formula>
    </cfRule>
    <cfRule type="expression" dxfId="1763" priority="31">
      <formula>"&gt;=0,5*$E$17"</formula>
    </cfRule>
  </conditionalFormatting>
  <conditionalFormatting sqref="AD39:BM39">
    <cfRule type="expression" dxfId="1762" priority="32" stopIfTrue="1">
      <formula>MOD(AD39,2)&lt;&gt;0</formula>
    </cfRule>
  </conditionalFormatting>
  <conditionalFormatting sqref="U39">
    <cfRule type="expression" dxfId="1761" priority="33" stopIfTrue="1">
      <formula>AND(INDEX($M39:$T39,1,$V39)=0, $V39&gt;0)</formula>
    </cfRule>
  </conditionalFormatting>
  <conditionalFormatting sqref="V39">
    <cfRule type="expression" dxfId="1760" priority="34" stopIfTrue="1">
      <formula>AND(INDEX($M39:$T39,1,$W39)=0, $W39&gt;0)</formula>
    </cfRule>
  </conditionalFormatting>
  <conditionalFormatting sqref="W39">
    <cfRule type="expression" dxfId="1759" priority="35" stopIfTrue="1">
      <formula>AND(INDEX($M39:$T39,1,$X39)=0, $X39&gt;0)</formula>
    </cfRule>
  </conditionalFormatting>
  <conditionalFormatting sqref="AD39:AF39">
    <cfRule type="expression" dxfId="1758" priority="29">
      <formula>AND(NOT(ISBLANK($M39)),ISBLANK($AE39),ISBLANK($AF39),ISBLANK($AG39))</formula>
    </cfRule>
  </conditionalFormatting>
  <conditionalFormatting sqref="AG39:AI39">
    <cfRule type="expression" dxfId="1757" priority="28">
      <formula>AND(NOT(ISBLANK($N39)),ISBLANK($AH39),ISBLANK($AI39),ISBLANK($AJ39))</formula>
    </cfRule>
  </conditionalFormatting>
  <conditionalFormatting sqref="AJ39:AL39">
    <cfRule type="expression" dxfId="1756" priority="27">
      <formula>AND(NOT(ISBLANK($O39)),ISBLANK($AK39),ISBLANK($AL39),ISBLANK($AM39))</formula>
    </cfRule>
  </conditionalFormatting>
  <conditionalFormatting sqref="AM39:AO39">
    <cfRule type="expression" dxfId="1755" priority="26">
      <formula>AND(NOT(ISBLANK($P39)),ISBLANK($AN39),ISBLANK($AO39),ISBLANK($AP39))</formula>
    </cfRule>
  </conditionalFormatting>
  <conditionalFormatting sqref="AP39:AR39">
    <cfRule type="expression" dxfId="1754" priority="25">
      <formula>AND(NOT(ISBLANK($Q39)),ISBLANK($AQ39),ISBLANK($AR39),ISBLANK($AS39))</formula>
    </cfRule>
  </conditionalFormatting>
  <conditionalFormatting sqref="AS39:AU39">
    <cfRule type="expression" dxfId="1753" priority="24">
      <formula>AND(NOT(ISBLANK($R39)),ISBLANK($AT39),ISBLANK($AU39),ISBLANK($AV39))</formula>
    </cfRule>
  </conditionalFormatting>
  <conditionalFormatting sqref="AV39:AX39">
    <cfRule type="expression" dxfId="1752" priority="23">
      <formula>AND(NOT(ISBLANK($S39)),ISBLANK($AW39),ISBLANK($AX39),ISBLANK($AY39))</formula>
    </cfRule>
  </conditionalFormatting>
  <conditionalFormatting sqref="AY39:BA39">
    <cfRule type="expression" dxfId="1751" priority="22">
      <formula>AND(NOT(ISBLANK($T39)),ISBLANK($AZ39),ISBLANK($BA39),ISBLANK($BB39))</formula>
    </cfRule>
  </conditionalFormatting>
  <conditionalFormatting sqref="W39">
    <cfRule type="expression" dxfId="1750" priority="21">
      <formula>AND(NOT(ISBLANK($X39)),ISBLANK($U39),ISBLANK($V39),ISBLANK($W39))</formula>
    </cfRule>
  </conditionalFormatting>
  <conditionalFormatting sqref="AJ71:AL71">
    <cfRule type="expression" dxfId="1749" priority="20" stopIfTrue="1">
      <formula>MOD(AJ71,2)&lt;&gt;0</formula>
    </cfRule>
  </conditionalFormatting>
  <conditionalFormatting sqref="AJ71:AL71">
    <cfRule type="expression" dxfId="1748" priority="19">
      <formula>AND(NOT(ISBLANK($M71)),ISBLANK($AE71),ISBLANK($AF71),ISBLANK($AG71))</formula>
    </cfRule>
  </conditionalFormatting>
  <conditionalFormatting sqref="AM71:AO71">
    <cfRule type="expression" dxfId="1747" priority="18" stopIfTrue="1">
      <formula>MOD(AM71,2)&lt;&gt;0</formula>
    </cfRule>
  </conditionalFormatting>
  <conditionalFormatting sqref="AM71:AO71">
    <cfRule type="expression" dxfId="1746" priority="17">
      <formula>AND(NOT(ISBLANK($N71)),ISBLANK($AH71),ISBLANK($AI71),ISBLANK($AJ71))</formula>
    </cfRule>
  </conditionalFormatting>
  <conditionalFormatting sqref="AP71:AR71">
    <cfRule type="expression" dxfId="1745" priority="16" stopIfTrue="1">
      <formula>MOD(AP71,2)&lt;&gt;0</formula>
    </cfRule>
  </conditionalFormatting>
  <conditionalFormatting sqref="AP71:AR71">
    <cfRule type="expression" dxfId="1744" priority="15">
      <formula>AND(NOT(ISBLANK($M71)),ISBLANK($AE71),ISBLANK($AF71),ISBLANK($AG71))</formula>
    </cfRule>
  </conditionalFormatting>
  <conditionalFormatting sqref="AS71:AU71">
    <cfRule type="expression" dxfId="1743" priority="14" stopIfTrue="1">
      <formula>MOD(AS71,2)&lt;&gt;0</formula>
    </cfRule>
  </conditionalFormatting>
  <conditionalFormatting sqref="AS71:AU71">
    <cfRule type="expression" dxfId="1742" priority="13">
      <formula>AND(NOT(ISBLANK($N71)),ISBLANK($AH71),ISBLANK($AI71),ISBLANK($AJ71))</formula>
    </cfRule>
  </conditionalFormatting>
  <conditionalFormatting sqref="AV71:AX71">
    <cfRule type="expression" dxfId="1741" priority="12" stopIfTrue="1">
      <formula>MOD(AV71,2)&lt;&gt;0</formula>
    </cfRule>
  </conditionalFormatting>
  <conditionalFormatting sqref="AV71:AX71">
    <cfRule type="expression" dxfId="1740" priority="11">
      <formula>AND(NOT(ISBLANK($M71)),ISBLANK($AE71),ISBLANK($AF71),ISBLANK($AG71))</formula>
    </cfRule>
  </conditionalFormatting>
  <conditionalFormatting sqref="AY71:BA71">
    <cfRule type="expression" dxfId="1739" priority="10" stopIfTrue="1">
      <formula>MOD(AY71,2)&lt;&gt;0</formula>
    </cfRule>
  </conditionalFormatting>
  <conditionalFormatting sqref="AY71:BA71">
    <cfRule type="expression" dxfId="1738" priority="9">
      <formula>AND(NOT(ISBLANK($N71)),ISBLANK($AH71),ISBLANK($AI71),ISBLANK($AJ71))</formula>
    </cfRule>
  </conditionalFormatting>
  <conditionalFormatting sqref="BB71:BD71">
    <cfRule type="expression" dxfId="1737" priority="8" stopIfTrue="1">
      <formula>MOD(BB71,2)&lt;&gt;0</formula>
    </cfRule>
  </conditionalFormatting>
  <conditionalFormatting sqref="BB71:BD71">
    <cfRule type="expression" dxfId="1736" priority="7">
      <formula>AND(NOT(ISBLANK($M71)),ISBLANK($AE71),ISBLANK($AF71),ISBLANK($AG71))</formula>
    </cfRule>
  </conditionalFormatting>
  <conditionalFormatting sqref="BE71:BG71">
    <cfRule type="expression" dxfId="1735" priority="6" stopIfTrue="1">
      <formula>MOD(BE71,2)&lt;&gt;0</formula>
    </cfRule>
  </conditionalFormatting>
  <conditionalFormatting sqref="BE71:BG71">
    <cfRule type="expression" dxfId="1734" priority="5">
      <formula>AND(NOT(ISBLANK($N71)),ISBLANK($AH71),ISBLANK($AI71),ISBLANK($AJ71))</formula>
    </cfRule>
  </conditionalFormatting>
  <conditionalFormatting sqref="BH71:BJ71">
    <cfRule type="expression" dxfId="1733" priority="4" stopIfTrue="1">
      <formula>MOD(BH71,2)&lt;&gt;0</formula>
    </cfRule>
  </conditionalFormatting>
  <conditionalFormatting sqref="BH71:BJ71">
    <cfRule type="expression" dxfId="1732" priority="3">
      <formula>AND(NOT(ISBLANK($M71)),ISBLANK($AE71),ISBLANK($AF71),ISBLANK($AG71))</formula>
    </cfRule>
  </conditionalFormatting>
  <conditionalFormatting sqref="BK71:BM71">
    <cfRule type="expression" dxfId="1731" priority="2" stopIfTrue="1">
      <formula>MOD(BK71,2)&lt;&gt;0</formula>
    </cfRule>
  </conditionalFormatting>
  <conditionalFormatting sqref="BK71:BM71">
    <cfRule type="expression" dxfId="1730" priority="1">
      <formula>AND(NOT(ISBLANK($N71)),ISBLANK($AH71),ISBLANK($AI71),ISBLANK($AJ71))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workbookViewId="0">
      <pane ySplit="1" topLeftCell="A2" activePane="bottomLeft" state="frozen"/>
      <selection pane="bottomLeft" activeCell="A4" sqref="A4:A9"/>
    </sheetView>
  </sheetViews>
  <sheetFormatPr defaultRowHeight="15" x14ac:dyDescent="0.25"/>
  <cols>
    <col min="1" max="1" width="6.28515625" bestFit="1" customWidth="1"/>
    <col min="3" max="3" width="3.140625" bestFit="1" customWidth="1"/>
    <col min="4" max="6" width="8.85546875" bestFit="1" customWidth="1"/>
    <col min="9" max="9" width="31.140625" customWidth="1"/>
    <col min="10" max="10" width="4.28515625" bestFit="1" customWidth="1"/>
    <col min="11" max="11" width="6.28515625" bestFit="1" customWidth="1"/>
    <col min="12" max="17" width="4.28515625" bestFit="1" customWidth="1"/>
    <col min="19" max="19" width="3.140625" bestFit="1" customWidth="1"/>
    <col min="20" max="20" width="4.28515625" bestFit="1" customWidth="1"/>
    <col min="21" max="21" width="3.140625" bestFit="1" customWidth="1"/>
    <col min="22" max="22" width="8.28515625" bestFit="1" customWidth="1"/>
    <col min="24" max="24" width="7.85546875" bestFit="1" customWidth="1"/>
    <col min="25" max="25" width="5.28515625" bestFit="1" customWidth="1"/>
    <col min="26" max="27" width="4.28515625" bestFit="1" customWidth="1"/>
    <col min="28" max="28" width="5.28515625" bestFit="1" customWidth="1"/>
    <col min="29" max="29" width="8.28515625" bestFit="1" customWidth="1"/>
    <col min="30" max="30" width="5.28515625" bestFit="1" customWidth="1"/>
    <col min="31" max="31" width="3.140625" bestFit="1" customWidth="1"/>
    <col min="32" max="33" width="5.28515625" bestFit="1" customWidth="1"/>
    <col min="34" max="34" width="3.140625" bestFit="1" customWidth="1"/>
    <col min="35" max="36" width="5.28515625" bestFit="1" customWidth="1"/>
    <col min="37" max="37" width="4.28515625" bestFit="1" customWidth="1"/>
    <col min="38" max="39" width="5.28515625" bestFit="1" customWidth="1"/>
    <col min="40" max="40" width="4.28515625" bestFit="1" customWidth="1"/>
    <col min="41" max="41" width="5.28515625" bestFit="1" customWidth="1"/>
    <col min="42" max="42" width="4.28515625" bestFit="1" customWidth="1"/>
    <col min="43" max="43" width="3.140625" bestFit="1" customWidth="1"/>
    <col min="44" max="45" width="4.28515625" bestFit="1" customWidth="1"/>
    <col min="46" max="46" width="3.140625" bestFit="1" customWidth="1"/>
    <col min="47" max="47" width="4.28515625" bestFit="1" customWidth="1"/>
    <col min="48" max="49" width="3.140625" bestFit="1" customWidth="1"/>
    <col min="51" max="52" width="3.140625" bestFit="1" customWidth="1"/>
    <col min="66" max="67" width="9.28515625" bestFit="1" customWidth="1"/>
  </cols>
  <sheetData>
    <row r="1" spans="1:67" ht="47.25" x14ac:dyDescent="0.25">
      <c r="A1" s="95" t="s">
        <v>44</v>
      </c>
      <c r="B1" s="95" t="s">
        <v>45</v>
      </c>
      <c r="C1" s="95" t="s">
        <v>109</v>
      </c>
      <c r="D1" s="95" t="s">
        <v>46</v>
      </c>
      <c r="E1" s="95" t="s">
        <v>50</v>
      </c>
      <c r="F1" s="95" t="s">
        <v>148</v>
      </c>
      <c r="G1" s="95" t="s">
        <v>64</v>
      </c>
      <c r="H1" s="95" t="s">
        <v>149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37"/>
      <c r="T1" s="161"/>
      <c r="U1" s="162"/>
      <c r="V1" s="162"/>
      <c r="W1" s="163"/>
      <c r="X1" s="15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ht="47.25" x14ac:dyDescent="0.25">
      <c r="A2" s="95"/>
      <c r="B2" s="95"/>
      <c r="C2" s="95"/>
      <c r="D2" s="95"/>
      <c r="E2" s="95"/>
      <c r="F2" s="95" t="s">
        <v>143</v>
      </c>
      <c r="G2" s="95"/>
      <c r="H2" s="95"/>
      <c r="I2" s="27" t="s">
        <v>23</v>
      </c>
      <c r="J2" s="35">
        <f>SUM(J3+J14+J10+J17+J18+J20+J32+J29)</f>
        <v>39</v>
      </c>
      <c r="K2" s="26"/>
      <c r="L2" s="26"/>
      <c r="M2" s="26"/>
      <c r="N2" s="26"/>
      <c r="O2" s="26"/>
      <c r="P2" s="26"/>
      <c r="Q2" s="26"/>
      <c r="R2" s="26"/>
      <c r="S2" s="137"/>
      <c r="T2" s="164"/>
      <c r="U2" s="26"/>
      <c r="V2" s="26"/>
      <c r="W2" s="165"/>
      <c r="X2" s="1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ht="15.75" x14ac:dyDescent="0.25">
      <c r="A3" s="18"/>
      <c r="B3" s="18"/>
      <c r="C3" s="18"/>
      <c r="D3" s="18"/>
      <c r="E3" s="18" t="s">
        <v>51</v>
      </c>
      <c r="F3" s="18" t="s">
        <v>125</v>
      </c>
      <c r="G3" s="18"/>
      <c r="H3" s="18"/>
      <c r="I3" s="13" t="s">
        <v>111</v>
      </c>
      <c r="J3" s="16">
        <f>SUM(J4)</f>
        <v>3</v>
      </c>
      <c r="K3" s="101">
        <f>J3*36</f>
        <v>108</v>
      </c>
      <c r="L3" s="18"/>
      <c r="M3" s="18"/>
      <c r="N3" s="18"/>
      <c r="O3" s="18"/>
      <c r="P3" s="18"/>
      <c r="Q3" s="18"/>
      <c r="R3" s="18"/>
      <c r="S3" s="98"/>
      <c r="T3" s="19"/>
      <c r="U3" s="20"/>
      <c r="V3" s="20"/>
      <c r="W3" s="21"/>
      <c r="X3" s="151"/>
      <c r="Y3" s="22"/>
      <c r="Z3" s="22"/>
      <c r="AA3" s="22"/>
      <c r="AB3" s="22"/>
      <c r="AC3" s="10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8"/>
      <c r="BO3" s="23"/>
    </row>
    <row r="4" spans="1:67" ht="47.25" x14ac:dyDescent="0.25">
      <c r="A4" s="249">
        <v>3675</v>
      </c>
      <c r="B4" s="96" t="s">
        <v>76</v>
      </c>
      <c r="C4" s="104" t="s">
        <v>52</v>
      </c>
      <c r="D4" s="1678" t="s">
        <v>54</v>
      </c>
      <c r="E4" s="1519" t="s">
        <v>51</v>
      </c>
      <c r="F4" s="1519" t="s">
        <v>93</v>
      </c>
      <c r="G4" s="1510" t="s">
        <v>65</v>
      </c>
      <c r="H4" s="250">
        <v>1</v>
      </c>
      <c r="I4" s="238" t="s">
        <v>70</v>
      </c>
      <c r="J4" s="1466">
        <v>3</v>
      </c>
      <c r="K4" s="1671">
        <f>J4*36</f>
        <v>108</v>
      </c>
      <c r="L4" s="1466" t="s">
        <v>47</v>
      </c>
      <c r="M4" s="1466" t="s">
        <v>47</v>
      </c>
      <c r="N4" s="1466" t="s">
        <v>47</v>
      </c>
      <c r="O4" s="1466" t="s">
        <v>47</v>
      </c>
      <c r="P4" s="1466"/>
      <c r="Q4" s="1466"/>
      <c r="R4" s="1466"/>
      <c r="S4" s="1521"/>
      <c r="T4" s="1676" t="s">
        <v>48</v>
      </c>
      <c r="U4" s="1466"/>
      <c r="V4" s="1466"/>
      <c r="W4" s="1512"/>
      <c r="X4" s="1673"/>
      <c r="Y4" s="1674"/>
      <c r="Z4" s="1674"/>
      <c r="AA4" s="1674"/>
      <c r="AB4" s="1674"/>
      <c r="AC4" s="1675"/>
      <c r="AD4" s="1522" t="s">
        <v>49</v>
      </c>
      <c r="AE4" s="1522"/>
      <c r="AF4" s="1522" t="s">
        <v>49</v>
      </c>
      <c r="AG4" s="1523" t="s">
        <v>49</v>
      </c>
      <c r="AH4" s="1523"/>
      <c r="AI4" s="1523" t="s">
        <v>49</v>
      </c>
      <c r="AJ4" s="1522" t="s">
        <v>49</v>
      </c>
      <c r="AK4" s="1522"/>
      <c r="AL4" s="1522" t="s">
        <v>49</v>
      </c>
      <c r="AM4" s="1523" t="s">
        <v>49</v>
      </c>
      <c r="AN4" s="1523"/>
      <c r="AO4" s="1523" t="s">
        <v>49</v>
      </c>
      <c r="AP4" s="1672"/>
      <c r="AQ4" s="1672"/>
      <c r="AR4" s="1672"/>
      <c r="AS4" s="1466"/>
      <c r="AT4" s="1466"/>
      <c r="AU4" s="1466"/>
      <c r="AV4" s="1672"/>
      <c r="AW4" s="1672"/>
      <c r="AX4" s="1672"/>
      <c r="AY4" s="1466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 t="s">
        <v>0</v>
      </c>
      <c r="BO4" s="1524">
        <v>29.629629629629626</v>
      </c>
    </row>
    <row r="5" spans="1:67" ht="31.5" x14ac:dyDescent="0.25">
      <c r="A5" s="249">
        <v>3676</v>
      </c>
      <c r="B5" s="96" t="s">
        <v>76</v>
      </c>
      <c r="C5" s="104" t="s">
        <v>52</v>
      </c>
      <c r="D5" s="1678"/>
      <c r="E5" s="1519"/>
      <c r="F5" s="1519"/>
      <c r="G5" s="1510"/>
      <c r="H5" s="250">
        <v>2</v>
      </c>
      <c r="I5" s="238" t="s">
        <v>71</v>
      </c>
      <c r="J5" s="1466"/>
      <c r="K5" s="1671"/>
      <c r="L5" s="1466"/>
      <c r="M5" s="1466"/>
      <c r="N5" s="1466"/>
      <c r="O5" s="1466"/>
      <c r="P5" s="1466"/>
      <c r="Q5" s="1466"/>
      <c r="R5" s="1466"/>
      <c r="S5" s="1521"/>
      <c r="T5" s="1677"/>
      <c r="U5" s="1466"/>
      <c r="V5" s="1466"/>
      <c r="W5" s="1512"/>
      <c r="X5" s="1673"/>
      <c r="Y5" s="1674"/>
      <c r="Z5" s="1674"/>
      <c r="AA5" s="1674"/>
      <c r="AB5" s="1674"/>
      <c r="AC5" s="1675"/>
      <c r="AD5" s="1522"/>
      <c r="AE5" s="1522"/>
      <c r="AF5" s="1522"/>
      <c r="AG5" s="1523"/>
      <c r="AH5" s="1523"/>
      <c r="AI5" s="1523"/>
      <c r="AJ5" s="1522"/>
      <c r="AK5" s="1522"/>
      <c r="AL5" s="1522"/>
      <c r="AM5" s="1523"/>
      <c r="AN5" s="1523"/>
      <c r="AO5" s="1523"/>
      <c r="AP5" s="1672"/>
      <c r="AQ5" s="1672"/>
      <c r="AR5" s="1672"/>
      <c r="AS5" s="1466"/>
      <c r="AT5" s="1466"/>
      <c r="AU5" s="1466"/>
      <c r="AV5" s="1672"/>
      <c r="AW5" s="1672"/>
      <c r="AX5" s="1672"/>
      <c r="AY5" s="1466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524"/>
    </row>
    <row r="6" spans="1:67" ht="47.25" x14ac:dyDescent="0.25">
      <c r="A6" s="249">
        <v>3677</v>
      </c>
      <c r="B6" s="96" t="s">
        <v>76</v>
      </c>
      <c r="C6" s="104" t="s">
        <v>52</v>
      </c>
      <c r="D6" s="1678"/>
      <c r="E6" s="1519"/>
      <c r="F6" s="1519"/>
      <c r="G6" s="1510"/>
      <c r="H6" s="250">
        <v>3</v>
      </c>
      <c r="I6" s="238" t="s">
        <v>72</v>
      </c>
      <c r="J6" s="1466"/>
      <c r="K6" s="1671"/>
      <c r="L6" s="1466"/>
      <c r="M6" s="1466"/>
      <c r="N6" s="1466"/>
      <c r="O6" s="1466"/>
      <c r="P6" s="1466"/>
      <c r="Q6" s="1466"/>
      <c r="R6" s="1466"/>
      <c r="S6" s="1521"/>
      <c r="T6" s="1677"/>
      <c r="U6" s="1466"/>
      <c r="V6" s="1466"/>
      <c r="W6" s="1512"/>
      <c r="X6" s="1673"/>
      <c r="Y6" s="1674"/>
      <c r="Z6" s="1674"/>
      <c r="AA6" s="1674"/>
      <c r="AB6" s="1674"/>
      <c r="AC6" s="1675"/>
      <c r="AD6" s="1522"/>
      <c r="AE6" s="1522"/>
      <c r="AF6" s="1522"/>
      <c r="AG6" s="1523"/>
      <c r="AH6" s="1523"/>
      <c r="AI6" s="1523"/>
      <c r="AJ6" s="1522"/>
      <c r="AK6" s="1522"/>
      <c r="AL6" s="1522"/>
      <c r="AM6" s="1523"/>
      <c r="AN6" s="1523"/>
      <c r="AO6" s="1523"/>
      <c r="AP6" s="1672"/>
      <c r="AQ6" s="1672"/>
      <c r="AR6" s="1672"/>
      <c r="AS6" s="1466"/>
      <c r="AT6" s="1466"/>
      <c r="AU6" s="1466"/>
      <c r="AV6" s="1672"/>
      <c r="AW6" s="1672"/>
      <c r="AX6" s="1672"/>
      <c r="AY6" s="1466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524"/>
    </row>
    <row r="7" spans="1:67" ht="31.5" x14ac:dyDescent="0.25">
      <c r="A7" s="249">
        <v>3678</v>
      </c>
      <c r="B7" s="96" t="s">
        <v>76</v>
      </c>
      <c r="C7" s="104" t="s">
        <v>52</v>
      </c>
      <c r="D7" s="1678"/>
      <c r="E7" s="1519"/>
      <c r="F7" s="1519"/>
      <c r="G7" s="1510"/>
      <c r="H7" s="250">
        <v>4</v>
      </c>
      <c r="I7" s="238" t="s">
        <v>73</v>
      </c>
      <c r="J7" s="1466"/>
      <c r="K7" s="1671"/>
      <c r="L7" s="1466"/>
      <c r="M7" s="1466"/>
      <c r="N7" s="1466"/>
      <c r="O7" s="1466"/>
      <c r="P7" s="1466"/>
      <c r="Q7" s="1466"/>
      <c r="R7" s="1466"/>
      <c r="S7" s="1521"/>
      <c r="T7" s="1677"/>
      <c r="U7" s="1466"/>
      <c r="V7" s="1466"/>
      <c r="W7" s="1512"/>
      <c r="X7" s="1673"/>
      <c r="Y7" s="1674"/>
      <c r="Z7" s="1674"/>
      <c r="AA7" s="1674"/>
      <c r="AB7" s="1674"/>
      <c r="AC7" s="1675"/>
      <c r="AD7" s="1522"/>
      <c r="AE7" s="1522"/>
      <c r="AF7" s="1522"/>
      <c r="AG7" s="1523"/>
      <c r="AH7" s="1523"/>
      <c r="AI7" s="1523"/>
      <c r="AJ7" s="1522"/>
      <c r="AK7" s="1522"/>
      <c r="AL7" s="1522"/>
      <c r="AM7" s="1523"/>
      <c r="AN7" s="1523"/>
      <c r="AO7" s="1523"/>
      <c r="AP7" s="1672"/>
      <c r="AQ7" s="1672"/>
      <c r="AR7" s="1672"/>
      <c r="AS7" s="1466"/>
      <c r="AT7" s="1466"/>
      <c r="AU7" s="1466"/>
      <c r="AV7" s="1672"/>
      <c r="AW7" s="1672"/>
      <c r="AX7" s="1672"/>
      <c r="AY7" s="1466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524"/>
    </row>
    <row r="8" spans="1:67" ht="31.5" x14ac:dyDescent="0.25">
      <c r="A8" s="249">
        <v>3679</v>
      </c>
      <c r="B8" s="96" t="s">
        <v>76</v>
      </c>
      <c r="C8" s="104" t="s">
        <v>52</v>
      </c>
      <c r="D8" s="1678"/>
      <c r="E8" s="1519"/>
      <c r="F8" s="1519"/>
      <c r="G8" s="1510"/>
      <c r="H8" s="250">
        <v>5</v>
      </c>
      <c r="I8" s="238" t="s">
        <v>74</v>
      </c>
      <c r="J8" s="1466"/>
      <c r="K8" s="1671"/>
      <c r="L8" s="1466"/>
      <c r="M8" s="1466"/>
      <c r="N8" s="1466"/>
      <c r="O8" s="1466"/>
      <c r="P8" s="1466"/>
      <c r="Q8" s="1466"/>
      <c r="R8" s="1466"/>
      <c r="S8" s="1521"/>
      <c r="T8" s="1677"/>
      <c r="U8" s="1466"/>
      <c r="V8" s="1466"/>
      <c r="W8" s="1512"/>
      <c r="X8" s="1673"/>
      <c r="Y8" s="1674"/>
      <c r="Z8" s="1674"/>
      <c r="AA8" s="1674"/>
      <c r="AB8" s="1674"/>
      <c r="AC8" s="1675"/>
      <c r="AD8" s="1522"/>
      <c r="AE8" s="1522"/>
      <c r="AF8" s="1522"/>
      <c r="AG8" s="1523"/>
      <c r="AH8" s="1523"/>
      <c r="AI8" s="1523"/>
      <c r="AJ8" s="1522"/>
      <c r="AK8" s="1522"/>
      <c r="AL8" s="1522"/>
      <c r="AM8" s="1523"/>
      <c r="AN8" s="1523"/>
      <c r="AO8" s="1523"/>
      <c r="AP8" s="1672"/>
      <c r="AQ8" s="1672"/>
      <c r="AR8" s="1672"/>
      <c r="AS8" s="1466"/>
      <c r="AT8" s="1466"/>
      <c r="AU8" s="1466"/>
      <c r="AV8" s="1672"/>
      <c r="AW8" s="1672"/>
      <c r="AX8" s="1672"/>
      <c r="AY8" s="1466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524"/>
    </row>
    <row r="9" spans="1:67" ht="31.5" x14ac:dyDescent="0.25">
      <c r="A9" s="249">
        <v>3680</v>
      </c>
      <c r="B9" s="96" t="s">
        <v>76</v>
      </c>
      <c r="C9" s="104" t="s">
        <v>52</v>
      </c>
      <c r="D9" s="1678"/>
      <c r="E9" s="1519"/>
      <c r="F9" s="1519"/>
      <c r="G9" s="1510"/>
      <c r="H9" s="250">
        <v>6</v>
      </c>
      <c r="I9" s="238" t="s">
        <v>75</v>
      </c>
      <c r="J9" s="1466"/>
      <c r="K9" s="1671"/>
      <c r="L9" s="1466"/>
      <c r="M9" s="1466"/>
      <c r="N9" s="1466"/>
      <c r="O9" s="1466"/>
      <c r="P9" s="1466"/>
      <c r="Q9" s="1466"/>
      <c r="R9" s="1466"/>
      <c r="S9" s="1521"/>
      <c r="T9" s="1677"/>
      <c r="U9" s="1466"/>
      <c r="V9" s="1466"/>
      <c r="W9" s="1512"/>
      <c r="X9" s="1673"/>
      <c r="Y9" s="1674"/>
      <c r="Z9" s="1674"/>
      <c r="AA9" s="1674"/>
      <c r="AB9" s="1674"/>
      <c r="AC9" s="1675"/>
      <c r="AD9" s="1522"/>
      <c r="AE9" s="1522"/>
      <c r="AF9" s="1522"/>
      <c r="AG9" s="1523"/>
      <c r="AH9" s="1523"/>
      <c r="AI9" s="1523"/>
      <c r="AJ9" s="1522"/>
      <c r="AK9" s="1522"/>
      <c r="AL9" s="1522"/>
      <c r="AM9" s="1523"/>
      <c r="AN9" s="1523"/>
      <c r="AO9" s="1523"/>
      <c r="AP9" s="1672"/>
      <c r="AQ9" s="1672"/>
      <c r="AR9" s="1672"/>
      <c r="AS9" s="1466"/>
      <c r="AT9" s="1466"/>
      <c r="AU9" s="1466"/>
      <c r="AV9" s="1672"/>
      <c r="AW9" s="1672"/>
      <c r="AX9" s="1672"/>
      <c r="AY9" s="1466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524"/>
    </row>
    <row r="10" spans="1:67" ht="31.5" x14ac:dyDescent="0.25">
      <c r="A10" s="18"/>
      <c r="B10" s="18"/>
      <c r="C10" s="18"/>
      <c r="D10" s="24"/>
      <c r="E10" s="18" t="s">
        <v>51</v>
      </c>
      <c r="F10" s="18" t="s">
        <v>126</v>
      </c>
      <c r="G10" s="18"/>
      <c r="H10" s="18"/>
      <c r="I10" s="13" t="s">
        <v>61</v>
      </c>
      <c r="J10" s="16">
        <f>SUM(J11:J12)</f>
        <v>3</v>
      </c>
      <c r="K10" s="101"/>
      <c r="L10" s="18"/>
      <c r="M10" s="18"/>
      <c r="N10" s="18"/>
      <c r="O10" s="18"/>
      <c r="P10" s="18"/>
      <c r="Q10" s="18"/>
      <c r="R10" s="18"/>
      <c r="S10" s="98"/>
      <c r="T10" s="17"/>
      <c r="U10" s="18"/>
      <c r="V10" s="18"/>
      <c r="W10" s="166"/>
      <c r="X10" s="152"/>
      <c r="Y10" s="18"/>
      <c r="Z10" s="18"/>
      <c r="AA10" s="18"/>
      <c r="AB10" s="18"/>
      <c r="AC10" s="101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23"/>
    </row>
    <row r="11" spans="1:67" ht="63" x14ac:dyDescent="0.25">
      <c r="A11" s="14">
        <v>7</v>
      </c>
      <c r="B11" s="96" t="s">
        <v>76</v>
      </c>
      <c r="C11" s="104" t="s">
        <v>52</v>
      </c>
      <c r="D11" s="103" t="s">
        <v>54</v>
      </c>
      <c r="E11" s="104" t="s">
        <v>51</v>
      </c>
      <c r="F11" s="192" t="s">
        <v>2</v>
      </c>
      <c r="G11" s="103" t="s">
        <v>77</v>
      </c>
      <c r="H11" s="255"/>
      <c r="I11" s="238" t="s">
        <v>1</v>
      </c>
      <c r="J11" s="28">
        <v>2</v>
      </c>
      <c r="K11" s="41">
        <f>J11*36</f>
        <v>72</v>
      </c>
      <c r="L11" s="29" t="s">
        <v>63</v>
      </c>
      <c r="M11" s="29" t="s">
        <v>63</v>
      </c>
      <c r="N11" s="29" t="s">
        <v>63</v>
      </c>
      <c r="O11" s="29" t="s">
        <v>63</v>
      </c>
      <c r="P11" s="29"/>
      <c r="Q11" s="29"/>
      <c r="R11" s="29"/>
      <c r="S11" s="138"/>
      <c r="T11" s="170"/>
      <c r="U11" s="30"/>
      <c r="V11" s="30" t="s">
        <v>48</v>
      </c>
      <c r="W11" s="171"/>
      <c r="X11" s="155">
        <f>Y11+Y11*0.1</f>
        <v>140.80000000000001</v>
      </c>
      <c r="Y11" s="31">
        <f>SUM(Z11:AB11)</f>
        <v>128</v>
      </c>
      <c r="Z11" s="31">
        <f t="shared" ref="Z11:AB12" si="0">AD11+AG11+AJ11+AM11+AP11+AS11+AV11+AY11+BB11+BE11+BH11+BK11</f>
        <v>64</v>
      </c>
      <c r="AA11" s="31">
        <f t="shared" si="0"/>
        <v>0</v>
      </c>
      <c r="AB11" s="31">
        <f t="shared" si="0"/>
        <v>64</v>
      </c>
      <c r="AC11" s="42">
        <f>K11-X11</f>
        <v>-68.800000000000011</v>
      </c>
      <c r="AD11" s="32">
        <v>16</v>
      </c>
      <c r="AE11" s="32"/>
      <c r="AF11" s="32">
        <v>16</v>
      </c>
      <c r="AG11" s="33">
        <v>16</v>
      </c>
      <c r="AH11" s="33"/>
      <c r="AI11" s="33">
        <v>16</v>
      </c>
      <c r="AJ11" s="32">
        <v>16</v>
      </c>
      <c r="AK11" s="32"/>
      <c r="AL11" s="32">
        <v>16</v>
      </c>
      <c r="AM11" s="33">
        <v>16</v>
      </c>
      <c r="AN11" s="33"/>
      <c r="AO11" s="33">
        <v>16</v>
      </c>
      <c r="AP11" s="32"/>
      <c r="AQ11" s="32"/>
      <c r="AR11" s="32"/>
      <c r="AS11" s="33"/>
      <c r="AT11" s="33"/>
      <c r="AU11" s="33"/>
      <c r="AV11" s="32"/>
      <c r="AW11" s="32"/>
      <c r="AX11" s="32"/>
      <c r="AY11" s="33"/>
      <c r="AZ11" s="33"/>
      <c r="BA11" s="33"/>
      <c r="BB11" s="31"/>
      <c r="BC11" s="31"/>
      <c r="BD11" s="31"/>
      <c r="BE11" s="33"/>
      <c r="BF11" s="33"/>
      <c r="BG11" s="33"/>
      <c r="BH11" s="31"/>
      <c r="BI11" s="31"/>
      <c r="BJ11" s="31"/>
      <c r="BK11" s="33"/>
      <c r="BL11" s="33"/>
      <c r="BM11" s="33"/>
      <c r="BN11" s="29" t="s">
        <v>2</v>
      </c>
      <c r="BO11" s="34">
        <f>Y11/K11*100</f>
        <v>177.77777777777777</v>
      </c>
    </row>
    <row r="12" spans="1:67" ht="15.75" x14ac:dyDescent="0.25">
      <c r="A12" s="14">
        <v>8</v>
      </c>
      <c r="B12" s="104" t="s">
        <v>52</v>
      </c>
      <c r="C12" s="104" t="s">
        <v>52</v>
      </c>
      <c r="D12" s="104" t="s">
        <v>52</v>
      </c>
      <c r="E12" s="104" t="s">
        <v>51</v>
      </c>
      <c r="F12" s="192" t="s">
        <v>94</v>
      </c>
      <c r="G12" s="104" t="s">
        <v>52</v>
      </c>
      <c r="H12" s="251"/>
      <c r="I12" s="238" t="s">
        <v>62</v>
      </c>
      <c r="J12" s="28">
        <v>1</v>
      </c>
      <c r="K12" s="41">
        <f>J12*36</f>
        <v>36</v>
      </c>
      <c r="L12" s="29">
        <v>1</v>
      </c>
      <c r="M12" s="29"/>
      <c r="N12" s="29"/>
      <c r="O12" s="29"/>
      <c r="P12" s="29"/>
      <c r="Q12" s="29"/>
      <c r="R12" s="29"/>
      <c r="S12" s="138"/>
      <c r="T12" s="170"/>
      <c r="U12" s="30"/>
      <c r="V12" s="30">
        <v>1</v>
      </c>
      <c r="W12" s="171"/>
      <c r="X12" s="155">
        <f>Y12+Y12*0.1</f>
        <v>39.6</v>
      </c>
      <c r="Y12" s="31">
        <f>SUM(Z12:AB12)</f>
        <v>36</v>
      </c>
      <c r="Z12" s="31">
        <f t="shared" si="0"/>
        <v>0</v>
      </c>
      <c r="AA12" s="31">
        <f t="shared" si="0"/>
        <v>0</v>
      </c>
      <c r="AB12" s="31">
        <f t="shared" si="0"/>
        <v>36</v>
      </c>
      <c r="AC12" s="42">
        <f>K12-X12</f>
        <v>-3.6000000000000014</v>
      </c>
      <c r="AD12" s="32"/>
      <c r="AE12" s="32"/>
      <c r="AF12" s="32">
        <v>36</v>
      </c>
      <c r="AG12" s="33"/>
      <c r="AH12" s="33"/>
      <c r="AI12" s="33"/>
      <c r="AJ12" s="32"/>
      <c r="AK12" s="32"/>
      <c r="AL12" s="32"/>
      <c r="AM12" s="33"/>
      <c r="AN12" s="33"/>
      <c r="AO12" s="33"/>
      <c r="AP12" s="32"/>
      <c r="AQ12" s="32"/>
      <c r="AR12" s="32"/>
      <c r="AS12" s="33"/>
      <c r="AT12" s="33"/>
      <c r="AU12" s="33"/>
      <c r="AV12" s="32"/>
      <c r="AW12" s="32"/>
      <c r="AX12" s="32"/>
      <c r="AY12" s="33"/>
      <c r="AZ12" s="33"/>
      <c r="BA12" s="33"/>
      <c r="BB12" s="31"/>
      <c r="BC12" s="31"/>
      <c r="BD12" s="31"/>
      <c r="BE12" s="33"/>
      <c r="BF12" s="33"/>
      <c r="BG12" s="33"/>
      <c r="BH12" s="31"/>
      <c r="BI12" s="31"/>
      <c r="BJ12" s="31"/>
      <c r="BK12" s="33"/>
      <c r="BL12" s="33"/>
      <c r="BM12" s="33"/>
      <c r="BN12" s="29"/>
      <c r="BO12" s="34"/>
    </row>
    <row r="13" spans="1:67" ht="31.5" x14ac:dyDescent="0.25">
      <c r="A13" s="18"/>
      <c r="B13" s="18"/>
      <c r="C13" s="18"/>
      <c r="D13" s="18"/>
      <c r="E13" s="18" t="s">
        <v>51</v>
      </c>
      <c r="F13" s="18" t="s">
        <v>127</v>
      </c>
      <c r="G13" s="24" t="s">
        <v>77</v>
      </c>
      <c r="H13" s="24"/>
      <c r="I13" s="13" t="s">
        <v>3</v>
      </c>
      <c r="J13" s="16">
        <f>SUM(J14)</f>
        <v>3</v>
      </c>
      <c r="K13" s="101"/>
      <c r="L13" s="18"/>
      <c r="M13" s="18"/>
      <c r="N13" s="18"/>
      <c r="O13" s="18"/>
      <c r="P13" s="18"/>
      <c r="Q13" s="18"/>
      <c r="R13" s="18"/>
      <c r="S13" s="98"/>
      <c r="T13" s="19"/>
      <c r="U13" s="20"/>
      <c r="V13" s="20"/>
      <c r="W13" s="21"/>
      <c r="X13" s="151"/>
      <c r="Y13" s="22"/>
      <c r="Z13" s="22"/>
      <c r="AA13" s="22"/>
      <c r="AB13" s="22"/>
      <c r="AC13" s="10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8"/>
      <c r="BO13" s="23"/>
    </row>
    <row r="14" spans="1:67" ht="31.5" x14ac:dyDescent="0.25">
      <c r="A14" s="14">
        <v>9</v>
      </c>
      <c r="B14" s="96" t="s">
        <v>76</v>
      </c>
      <c r="C14" s="14"/>
      <c r="D14" s="14"/>
      <c r="E14" s="104" t="s">
        <v>51</v>
      </c>
      <c r="F14" s="192" t="s">
        <v>96</v>
      </c>
      <c r="G14" s="103"/>
      <c r="H14" s="255"/>
      <c r="I14" s="239" t="s">
        <v>66</v>
      </c>
      <c r="J14" s="28">
        <v>3</v>
      </c>
      <c r="K14" s="41">
        <f>J14*36</f>
        <v>108</v>
      </c>
      <c r="L14" s="136"/>
      <c r="M14" s="136"/>
      <c r="N14" s="136"/>
      <c r="O14" s="136"/>
      <c r="P14" s="136"/>
      <c r="Q14" s="136"/>
      <c r="R14" s="29"/>
      <c r="S14" s="138"/>
      <c r="T14" s="170"/>
      <c r="U14" s="30"/>
      <c r="V14" s="30">
        <v>123456</v>
      </c>
      <c r="W14" s="171"/>
      <c r="X14" s="155">
        <f>Y14</f>
        <v>72</v>
      </c>
      <c r="Y14" s="31">
        <f>SUM(Z14:AB14)</f>
        <v>72</v>
      </c>
      <c r="Z14" s="31"/>
      <c r="AA14" s="31"/>
      <c r="AB14" s="31">
        <f>AF14+AI14+AL14+AO14+AR14+AU14+AX14+BA14+BD14+BG14+BJ14+BM14</f>
        <v>72</v>
      </c>
      <c r="AC14" s="42"/>
      <c r="AD14" s="32"/>
      <c r="AE14" s="32"/>
      <c r="AF14" s="32">
        <v>12</v>
      </c>
      <c r="AG14" s="33"/>
      <c r="AH14" s="33"/>
      <c r="AI14" s="33">
        <v>12</v>
      </c>
      <c r="AJ14" s="32"/>
      <c r="AK14" s="32"/>
      <c r="AL14" s="32">
        <v>12</v>
      </c>
      <c r="AM14" s="33"/>
      <c r="AN14" s="33"/>
      <c r="AO14" s="33">
        <v>12</v>
      </c>
      <c r="AP14" s="32"/>
      <c r="AQ14" s="32"/>
      <c r="AR14" s="32">
        <v>12</v>
      </c>
      <c r="AS14" s="33"/>
      <c r="AT14" s="33"/>
      <c r="AU14" s="33">
        <v>12</v>
      </c>
      <c r="AV14" s="32"/>
      <c r="AW14" s="32"/>
      <c r="AX14" s="32"/>
      <c r="AY14" s="33"/>
      <c r="AZ14" s="33"/>
      <c r="BA14" s="33"/>
      <c r="BB14" s="31"/>
      <c r="BC14" s="31"/>
      <c r="BD14" s="31"/>
      <c r="BE14" s="33"/>
      <c r="BF14" s="33"/>
      <c r="BG14" s="33"/>
      <c r="BH14" s="31"/>
      <c r="BI14" s="31"/>
      <c r="BJ14" s="31"/>
      <c r="BK14" s="33"/>
      <c r="BL14" s="33"/>
      <c r="BM14" s="33"/>
      <c r="BN14" s="29" t="s">
        <v>4</v>
      </c>
      <c r="BO14" s="34">
        <f>Y14/K14*100</f>
        <v>66.666666666666657</v>
      </c>
    </row>
    <row r="15" spans="1:67" ht="31.5" x14ac:dyDescent="0.25">
      <c r="A15" s="14">
        <v>10</v>
      </c>
      <c r="B15" s="96" t="s">
        <v>76</v>
      </c>
      <c r="C15" s="14"/>
      <c r="D15" s="14"/>
      <c r="E15" s="104" t="s">
        <v>51</v>
      </c>
      <c r="F15" s="194" t="s">
        <v>97</v>
      </c>
      <c r="G15" s="103"/>
      <c r="H15" s="255"/>
      <c r="I15" s="239" t="s">
        <v>67</v>
      </c>
      <c r="J15" s="28"/>
      <c r="K15" s="41"/>
      <c r="L15" s="136"/>
      <c r="M15" s="136"/>
      <c r="N15" s="136"/>
      <c r="O15" s="136"/>
      <c r="P15" s="136"/>
      <c r="Q15" s="136"/>
      <c r="R15" s="29"/>
      <c r="S15" s="138"/>
      <c r="T15" s="170"/>
      <c r="U15" s="30"/>
      <c r="V15" s="30">
        <v>123456</v>
      </c>
      <c r="W15" s="171"/>
      <c r="X15" s="155">
        <f>Y15+Y15*0.1</f>
        <v>360.8</v>
      </c>
      <c r="Y15" s="31">
        <f>SUM(Z15:AB15)</f>
        <v>328</v>
      </c>
      <c r="Z15" s="31">
        <f>AD15+AG15+AJ15+AM15+AP15+AS15+AV15+AY15+BB15+BE15+BH15+BK15</f>
        <v>0</v>
      </c>
      <c r="AA15" s="31"/>
      <c r="AB15" s="31">
        <f>AF15+AI15+AL15+AO15+AR15+AU15+AX15+BA15+BD15+BG15+BJ15+BM15</f>
        <v>328</v>
      </c>
      <c r="AC15" s="42">
        <f>K15-X15</f>
        <v>-360.8</v>
      </c>
      <c r="AD15" s="32"/>
      <c r="AE15" s="32"/>
      <c r="AF15" s="32">
        <v>54</v>
      </c>
      <c r="AG15" s="33"/>
      <c r="AH15" s="33"/>
      <c r="AI15" s="33">
        <v>55</v>
      </c>
      <c r="AJ15" s="32"/>
      <c r="AK15" s="32"/>
      <c r="AL15" s="32">
        <v>54</v>
      </c>
      <c r="AM15" s="33"/>
      <c r="AN15" s="33"/>
      <c r="AO15" s="33">
        <v>55</v>
      </c>
      <c r="AP15" s="32"/>
      <c r="AQ15" s="32"/>
      <c r="AR15" s="32">
        <v>54</v>
      </c>
      <c r="AS15" s="33"/>
      <c r="AT15" s="33"/>
      <c r="AU15" s="33">
        <v>56</v>
      </c>
      <c r="AV15" s="32"/>
      <c r="AW15" s="32"/>
      <c r="AX15" s="32"/>
      <c r="AY15" s="33"/>
      <c r="AZ15" s="33"/>
      <c r="BA15" s="33"/>
      <c r="BB15" s="31"/>
      <c r="BC15" s="31"/>
      <c r="BD15" s="31"/>
      <c r="BE15" s="33"/>
      <c r="BF15" s="33"/>
      <c r="BG15" s="33"/>
      <c r="BH15" s="31"/>
      <c r="BI15" s="31"/>
      <c r="BJ15" s="31"/>
      <c r="BK15" s="33"/>
      <c r="BL15" s="33"/>
      <c r="BM15" s="33"/>
      <c r="BN15" s="29" t="s">
        <v>9</v>
      </c>
      <c r="BO15" s="34" t="e">
        <f>Y15/K15*100</f>
        <v>#DIV/0!</v>
      </c>
    </row>
    <row r="16" spans="1:67" ht="15.75" x14ac:dyDescent="0.25">
      <c r="A16" s="18"/>
      <c r="B16" s="18"/>
      <c r="C16" s="18"/>
      <c r="D16" s="18"/>
      <c r="E16" s="18" t="s">
        <v>51</v>
      </c>
      <c r="F16" s="97" t="s">
        <v>128</v>
      </c>
      <c r="G16" s="97"/>
      <c r="H16" s="97"/>
      <c r="I16" s="13" t="s">
        <v>68</v>
      </c>
      <c r="J16" s="16"/>
      <c r="K16" s="101"/>
      <c r="L16" s="18"/>
      <c r="M16" s="18"/>
      <c r="N16" s="18"/>
      <c r="O16" s="18"/>
      <c r="P16" s="18"/>
      <c r="Q16" s="18"/>
      <c r="R16" s="18"/>
      <c r="S16" s="98"/>
      <c r="T16" s="19"/>
      <c r="U16" s="20"/>
      <c r="V16" s="20"/>
      <c r="W16" s="21"/>
      <c r="X16" s="151"/>
      <c r="Y16" s="22"/>
      <c r="Z16" s="22"/>
      <c r="AA16" s="22"/>
      <c r="AB16" s="22"/>
      <c r="AC16" s="10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8"/>
      <c r="BO16" s="23"/>
    </row>
    <row r="17" spans="1:67" ht="94.5" x14ac:dyDescent="0.25">
      <c r="A17" s="14">
        <v>11</v>
      </c>
      <c r="B17" s="96" t="s">
        <v>76</v>
      </c>
      <c r="C17" s="14"/>
      <c r="D17" s="103" t="s">
        <v>54</v>
      </c>
      <c r="E17" s="14" t="s">
        <v>51</v>
      </c>
      <c r="F17" s="192" t="s">
        <v>98</v>
      </c>
      <c r="G17" s="14"/>
      <c r="H17" s="249"/>
      <c r="I17" s="238" t="s">
        <v>5</v>
      </c>
      <c r="J17" s="28">
        <v>3</v>
      </c>
      <c r="K17" s="41">
        <f>J17*36</f>
        <v>108</v>
      </c>
      <c r="L17" s="29" t="s">
        <v>47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99"/>
      <c r="S17" s="138"/>
      <c r="T17" s="170" t="s">
        <v>69</v>
      </c>
      <c r="U17" s="99"/>
      <c r="V17" s="99"/>
      <c r="W17" s="167"/>
      <c r="X17" s="155">
        <f>Y17+Y17*0.1</f>
        <v>211.2</v>
      </c>
      <c r="Y17" s="31">
        <f>SUM(Z17:AB17)</f>
        <v>192</v>
      </c>
      <c r="Z17" s="31">
        <f>AD17+AG17+AJ17+AM17+AP17+AS17+AV17+AY17+BB17+BE17+BH17+BK17</f>
        <v>96</v>
      </c>
      <c r="AA17" s="31"/>
      <c r="AB17" s="31">
        <f>AF17+AI17+AL17+AO17+AR17+AU17+AX17+BA17+BD17+BG17+BJ17+BM17</f>
        <v>96</v>
      </c>
      <c r="AC17" s="42">
        <f>K17-X17</f>
        <v>-103.19999999999999</v>
      </c>
      <c r="AD17" s="32">
        <v>16</v>
      </c>
      <c r="AE17" s="109"/>
      <c r="AF17" s="32">
        <v>16</v>
      </c>
      <c r="AG17" s="110">
        <v>16</v>
      </c>
      <c r="AH17" s="99"/>
      <c r="AI17" s="110">
        <v>16</v>
      </c>
      <c r="AJ17" s="32">
        <v>16</v>
      </c>
      <c r="AK17" s="32"/>
      <c r="AL17" s="32">
        <v>16</v>
      </c>
      <c r="AM17" s="99">
        <v>16</v>
      </c>
      <c r="AN17" s="99"/>
      <c r="AO17" s="99">
        <v>16</v>
      </c>
      <c r="AP17" s="32">
        <v>16</v>
      </c>
      <c r="AQ17" s="32"/>
      <c r="AR17" s="32">
        <v>16</v>
      </c>
      <c r="AS17" s="99">
        <v>16</v>
      </c>
      <c r="AT17" s="99"/>
      <c r="AU17" s="99">
        <v>16</v>
      </c>
      <c r="AV17" s="32"/>
      <c r="AW17" s="32"/>
      <c r="AX17" s="32"/>
      <c r="AY17" s="99"/>
      <c r="AZ17" s="99"/>
      <c r="BA17" s="99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10" t="s">
        <v>6</v>
      </c>
      <c r="BO17" s="34">
        <f t="shared" ref="BO17:BO31" si="1">Y17/K17*100</f>
        <v>177.77777777777777</v>
      </c>
    </row>
    <row r="18" spans="1:67" ht="31.5" x14ac:dyDescent="0.25">
      <c r="A18" s="18"/>
      <c r="B18" s="18"/>
      <c r="C18" s="18"/>
      <c r="D18" s="18"/>
      <c r="E18" s="18" t="s">
        <v>51</v>
      </c>
      <c r="F18" s="18" t="s">
        <v>129</v>
      </c>
      <c r="G18" s="95" t="s">
        <v>77</v>
      </c>
      <c r="H18" s="95"/>
      <c r="I18" s="13" t="s">
        <v>14</v>
      </c>
      <c r="J18" s="16">
        <f>SUM(J19)</f>
        <v>18</v>
      </c>
      <c r="K18" s="101">
        <f>J18*36</f>
        <v>648</v>
      </c>
      <c r="L18" s="18"/>
      <c r="M18" s="18"/>
      <c r="N18" s="18"/>
      <c r="O18" s="18"/>
      <c r="P18" s="18"/>
      <c r="Q18" s="18"/>
      <c r="R18" s="18"/>
      <c r="S18" s="98"/>
      <c r="T18" s="19"/>
      <c r="U18" s="20"/>
      <c r="V18" s="20"/>
      <c r="W18" s="21"/>
      <c r="X18" s="151"/>
      <c r="Y18" s="22"/>
      <c r="Z18" s="22"/>
      <c r="AA18" s="22"/>
      <c r="AB18" s="22"/>
      <c r="AC18" s="10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  <c r="BO18" s="23"/>
    </row>
    <row r="19" spans="1:67" ht="15.75" x14ac:dyDescent="0.25">
      <c r="A19" s="14">
        <v>12</v>
      </c>
      <c r="B19" s="14"/>
      <c r="C19" s="14"/>
      <c r="D19" s="14"/>
      <c r="E19" s="104" t="s">
        <v>51</v>
      </c>
      <c r="F19" s="192" t="s">
        <v>95</v>
      </c>
      <c r="G19" s="103"/>
      <c r="H19" s="255"/>
      <c r="I19" s="238" t="s">
        <v>14</v>
      </c>
      <c r="J19" s="28">
        <f>L19+M19+N19+O19+P19+Q19+R19+S19</f>
        <v>18</v>
      </c>
      <c r="K19" s="41">
        <f>J19*36</f>
        <v>648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/>
      <c r="S19" s="139"/>
      <c r="T19" s="170"/>
      <c r="U19" s="30"/>
      <c r="V19" s="30">
        <v>123456</v>
      </c>
      <c r="W19" s="171"/>
      <c r="X19" s="155">
        <f>Y19+Y19*0.1</f>
        <v>422.4</v>
      </c>
      <c r="Y19" s="31">
        <f>SUM(Z19:AB19)</f>
        <v>384</v>
      </c>
      <c r="Z19" s="31"/>
      <c r="AA19" s="31"/>
      <c r="AB19" s="31">
        <f>AF19+AI19+AL19+AO19+AR19+AU19+AX19+BA19+BD19+BG19+BJ19+BM19</f>
        <v>384</v>
      </c>
      <c r="AC19" s="42">
        <f>K19-X19</f>
        <v>225.60000000000002</v>
      </c>
      <c r="AD19" s="32"/>
      <c r="AE19" s="32"/>
      <c r="AF19" s="32">
        <v>64</v>
      </c>
      <c r="AG19" s="33"/>
      <c r="AH19" s="33"/>
      <c r="AI19" s="33">
        <v>64</v>
      </c>
      <c r="AJ19" s="32"/>
      <c r="AK19" s="32"/>
      <c r="AL19" s="32">
        <v>64</v>
      </c>
      <c r="AM19" s="33"/>
      <c r="AN19" s="33"/>
      <c r="AO19" s="33">
        <v>64</v>
      </c>
      <c r="AP19" s="32"/>
      <c r="AQ19" s="32"/>
      <c r="AR19" s="32">
        <v>64</v>
      </c>
      <c r="AS19" s="33"/>
      <c r="AT19" s="33"/>
      <c r="AU19" s="33">
        <v>64</v>
      </c>
      <c r="AV19" s="32"/>
      <c r="AW19" s="32"/>
      <c r="AX19" s="32"/>
      <c r="AY19" s="33"/>
      <c r="AZ19" s="33"/>
      <c r="BA19" s="33"/>
      <c r="BB19" s="31"/>
      <c r="BC19" s="31"/>
      <c r="BD19" s="31"/>
      <c r="BE19" s="33"/>
      <c r="BF19" s="33"/>
      <c r="BG19" s="33"/>
      <c r="BH19" s="31"/>
      <c r="BI19" s="31"/>
      <c r="BJ19" s="31"/>
      <c r="BK19" s="33"/>
      <c r="BL19" s="33"/>
      <c r="BM19" s="33"/>
      <c r="BN19" s="29" t="s">
        <v>15</v>
      </c>
      <c r="BO19" s="34">
        <f>Y19/K19*100</f>
        <v>59.259259259259252</v>
      </c>
    </row>
    <row r="20" spans="1:67" ht="15.75" x14ac:dyDescent="0.25">
      <c r="A20" s="18"/>
      <c r="B20" s="18"/>
      <c r="C20" s="18"/>
      <c r="D20" s="18"/>
      <c r="E20" s="97" t="s">
        <v>52</v>
      </c>
      <c r="F20" s="97" t="s">
        <v>130</v>
      </c>
      <c r="G20" s="180"/>
      <c r="H20" s="180"/>
      <c r="I20" s="92" t="s">
        <v>112</v>
      </c>
      <c r="J20" s="16">
        <v>3</v>
      </c>
      <c r="K20" s="101">
        <f>J20*36</f>
        <v>108</v>
      </c>
      <c r="L20" s="18"/>
      <c r="M20" s="18"/>
      <c r="N20" s="18"/>
      <c r="O20" s="18"/>
      <c r="P20" s="18"/>
      <c r="Q20" s="18"/>
      <c r="R20" s="18"/>
      <c r="S20" s="98"/>
      <c r="T20" s="19"/>
      <c r="U20" s="20"/>
      <c r="V20" s="20"/>
      <c r="W20" s="21"/>
      <c r="X20" s="151"/>
      <c r="Y20" s="22"/>
      <c r="Z20" s="22"/>
      <c r="AA20" s="22"/>
      <c r="AB20" s="22"/>
      <c r="AC20" s="10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8"/>
      <c r="BO20" s="23">
        <f t="shared" si="1"/>
        <v>0</v>
      </c>
    </row>
    <row r="21" spans="1:67" ht="31.5" x14ac:dyDescent="0.25">
      <c r="A21" s="14">
        <v>13</v>
      </c>
      <c r="B21" s="96"/>
      <c r="C21" s="104"/>
      <c r="D21" s="14"/>
      <c r="E21" s="104" t="s">
        <v>51</v>
      </c>
      <c r="F21" s="181" t="s">
        <v>115</v>
      </c>
      <c r="G21" s="181"/>
      <c r="H21" s="250"/>
      <c r="I21" s="93" t="s">
        <v>110</v>
      </c>
      <c r="J21" s="28">
        <v>3</v>
      </c>
      <c r="K21" s="41"/>
      <c r="L21" s="29"/>
      <c r="M21" s="29"/>
      <c r="N21" s="29"/>
      <c r="O21" s="29"/>
      <c r="P21" s="29"/>
      <c r="Q21" s="29"/>
      <c r="R21" s="29"/>
      <c r="S21" s="138"/>
      <c r="T21" s="170">
        <v>1</v>
      </c>
      <c r="U21" s="30"/>
      <c r="V21" s="30"/>
      <c r="W21" s="171"/>
      <c r="X21" s="155">
        <f>Y21+Y21*0.1</f>
        <v>52.8</v>
      </c>
      <c r="Y21" s="31">
        <f>SUM(Z21:AB21)</f>
        <v>48</v>
      </c>
      <c r="Z21" s="31">
        <f t="shared" ref="Z21:AB25" si="2">AD21+AG21+AJ21+AM21+AP21+AS21+AV21+AY21+BB21+BE21+BH21+BK21</f>
        <v>32</v>
      </c>
      <c r="AA21" s="31"/>
      <c r="AB21" s="31">
        <f>AF21+AI21+AL21+AO21+AR21+AU21+AX21+BA21+BD21+BG21+BJ21+BM21</f>
        <v>16</v>
      </c>
      <c r="AC21" s="42">
        <f>K21-X21</f>
        <v>-52.8</v>
      </c>
      <c r="AD21" s="32">
        <v>32</v>
      </c>
      <c r="AE21" s="32"/>
      <c r="AF21" s="32">
        <v>16</v>
      </c>
      <c r="AG21" s="33"/>
      <c r="AH21" s="33"/>
      <c r="AI21" s="33"/>
      <c r="AJ21" s="32"/>
      <c r="AK21" s="32"/>
      <c r="AL21" s="32"/>
      <c r="AM21" s="33"/>
      <c r="AN21" s="33"/>
      <c r="AO21" s="33"/>
      <c r="AP21" s="32"/>
      <c r="AQ21" s="32"/>
      <c r="AR21" s="32"/>
      <c r="AS21" s="33"/>
      <c r="AT21" s="33"/>
      <c r="AU21" s="33"/>
      <c r="AV21" s="32"/>
      <c r="AW21" s="32"/>
      <c r="AX21" s="32"/>
      <c r="AY21" s="33"/>
      <c r="AZ21" s="33"/>
      <c r="BA21" s="33"/>
      <c r="BB21" s="31"/>
      <c r="BC21" s="31"/>
      <c r="BD21" s="31"/>
      <c r="BE21" s="33"/>
      <c r="BF21" s="33"/>
      <c r="BG21" s="33"/>
      <c r="BH21" s="31"/>
      <c r="BI21" s="31"/>
      <c r="BJ21" s="31"/>
      <c r="BK21" s="33"/>
      <c r="BL21" s="33"/>
      <c r="BM21" s="33"/>
      <c r="BN21" s="29" t="s">
        <v>9</v>
      </c>
      <c r="BO21" s="34" t="e">
        <f t="shared" si="1"/>
        <v>#DIV/0!</v>
      </c>
    </row>
    <row r="22" spans="1:67" ht="63" hidden="1" x14ac:dyDescent="0.25">
      <c r="A22" s="14">
        <v>13</v>
      </c>
      <c r="B22" s="96" t="s">
        <v>76</v>
      </c>
      <c r="C22" s="104" t="s">
        <v>51</v>
      </c>
      <c r="D22" s="14"/>
      <c r="E22" s="104" t="s">
        <v>52</v>
      </c>
      <c r="F22" s="104"/>
      <c r="G22" s="181" t="s">
        <v>100</v>
      </c>
      <c r="H22" s="250"/>
      <c r="I22" s="93" t="s">
        <v>84</v>
      </c>
      <c r="J22" s="28">
        <v>3</v>
      </c>
      <c r="K22" s="41"/>
      <c r="L22" s="29">
        <v>3</v>
      </c>
      <c r="M22" s="29"/>
      <c r="N22" s="29"/>
      <c r="O22" s="29"/>
      <c r="P22" s="29"/>
      <c r="Q22" s="29"/>
      <c r="R22" s="29"/>
      <c r="S22" s="138"/>
      <c r="T22" s="170"/>
      <c r="U22" s="30"/>
      <c r="V22" s="30">
        <v>1</v>
      </c>
      <c r="W22" s="171"/>
      <c r="X22" s="155">
        <f>Y22+Y22*0.1</f>
        <v>52.8</v>
      </c>
      <c r="Y22" s="31">
        <f>SUM(Z22:AB22)</f>
        <v>48</v>
      </c>
      <c r="Z22" s="31">
        <f t="shared" si="2"/>
        <v>32</v>
      </c>
      <c r="AA22" s="31"/>
      <c r="AB22" s="31">
        <f t="shared" si="2"/>
        <v>16</v>
      </c>
      <c r="AC22" s="42">
        <f>K22-X22</f>
        <v>-52.8</v>
      </c>
      <c r="AD22" s="32">
        <v>32</v>
      </c>
      <c r="AE22" s="32"/>
      <c r="AF22" s="32">
        <v>16</v>
      </c>
      <c r="AG22" s="33"/>
      <c r="AH22" s="33"/>
      <c r="AI22" s="33"/>
      <c r="AJ22" s="32"/>
      <c r="AK22" s="32"/>
      <c r="AL22" s="32"/>
      <c r="AM22" s="33"/>
      <c r="AN22" s="33"/>
      <c r="AO22" s="33"/>
      <c r="AP22" s="32"/>
      <c r="AQ22" s="32"/>
      <c r="AR22" s="32"/>
      <c r="AS22" s="33"/>
      <c r="AT22" s="33"/>
      <c r="AU22" s="33"/>
      <c r="AV22" s="32"/>
      <c r="AW22" s="32"/>
      <c r="AX22" s="32"/>
      <c r="AY22" s="33"/>
      <c r="AZ22" s="33"/>
      <c r="BA22" s="33"/>
      <c r="BB22" s="31"/>
      <c r="BC22" s="31"/>
      <c r="BD22" s="31"/>
      <c r="BE22" s="33"/>
      <c r="BF22" s="33"/>
      <c r="BG22" s="33"/>
      <c r="BH22" s="31"/>
      <c r="BI22" s="31"/>
      <c r="BJ22" s="31"/>
      <c r="BK22" s="33"/>
      <c r="BL22" s="33"/>
      <c r="BM22" s="33"/>
      <c r="BN22" s="29" t="s">
        <v>9</v>
      </c>
      <c r="BO22" s="34" t="e">
        <f t="shared" si="1"/>
        <v>#DIV/0!</v>
      </c>
    </row>
    <row r="23" spans="1:67" ht="31.5" hidden="1" x14ac:dyDescent="0.25">
      <c r="A23" s="1442">
        <v>14</v>
      </c>
      <c r="B23" s="1440" t="s">
        <v>76</v>
      </c>
      <c r="C23" s="1446" t="s">
        <v>51</v>
      </c>
      <c r="D23" s="1442"/>
      <c r="E23" s="1446" t="s">
        <v>52</v>
      </c>
      <c r="F23" s="1446"/>
      <c r="G23" s="1444" t="s">
        <v>99</v>
      </c>
      <c r="H23" s="247"/>
      <c r="I23" s="93" t="s">
        <v>78</v>
      </c>
      <c r="J23" s="1667">
        <v>3</v>
      </c>
      <c r="K23" s="1495"/>
      <c r="L23" s="1424"/>
      <c r="M23" s="1424">
        <v>3</v>
      </c>
      <c r="N23" s="1424"/>
      <c r="O23" s="1424"/>
      <c r="P23" s="1424"/>
      <c r="Q23" s="1424"/>
      <c r="R23" s="1424"/>
      <c r="S23" s="1454"/>
      <c r="T23" s="1456"/>
      <c r="U23" s="1458"/>
      <c r="V23" s="1458">
        <v>2</v>
      </c>
      <c r="W23" s="1460"/>
      <c r="X23" s="1462">
        <f>Y23+Y23*0.1</f>
        <v>52.8</v>
      </c>
      <c r="Y23" s="1432">
        <f>SUM(Z23:AB23)</f>
        <v>48</v>
      </c>
      <c r="Z23" s="1432">
        <f t="shared" si="2"/>
        <v>32</v>
      </c>
      <c r="AA23" s="1432"/>
      <c r="AB23" s="1432">
        <f t="shared" si="2"/>
        <v>16</v>
      </c>
      <c r="AC23" s="1434">
        <f>K23-X23</f>
        <v>-52.8</v>
      </c>
      <c r="AD23" s="1436"/>
      <c r="AE23" s="1436"/>
      <c r="AF23" s="1436"/>
      <c r="AG23" s="1438">
        <v>32</v>
      </c>
      <c r="AH23" s="1438"/>
      <c r="AI23" s="1438">
        <v>16</v>
      </c>
      <c r="AJ23" s="1436"/>
      <c r="AK23" s="1436"/>
      <c r="AL23" s="1436"/>
      <c r="AM23" s="1438"/>
      <c r="AN23" s="1438"/>
      <c r="AO23" s="1438"/>
      <c r="AP23" s="1436"/>
      <c r="AQ23" s="1436"/>
      <c r="AR23" s="1436"/>
      <c r="AS23" s="1438"/>
      <c r="AT23" s="1438"/>
      <c r="AU23" s="1438"/>
      <c r="AV23" s="1436"/>
      <c r="AW23" s="1436"/>
      <c r="AX23" s="1436"/>
      <c r="AY23" s="1438"/>
      <c r="AZ23" s="1438"/>
      <c r="BA23" s="1438"/>
      <c r="BB23" s="1432"/>
      <c r="BC23" s="1432"/>
      <c r="BD23" s="1432"/>
      <c r="BE23" s="1438"/>
      <c r="BF23" s="1438"/>
      <c r="BG23" s="1438"/>
      <c r="BH23" s="1432"/>
      <c r="BI23" s="1432"/>
      <c r="BJ23" s="1432"/>
      <c r="BK23" s="1438"/>
      <c r="BL23" s="1438"/>
      <c r="BM23" s="1438"/>
      <c r="BN23" s="1424" t="s">
        <v>9</v>
      </c>
      <c r="BO23" s="1426" t="e">
        <f t="shared" si="1"/>
        <v>#DIV/0!</v>
      </c>
    </row>
    <row r="24" spans="1:67" ht="47.25" hidden="1" x14ac:dyDescent="0.25">
      <c r="A24" s="1443"/>
      <c r="B24" s="1441"/>
      <c r="C24" s="1447"/>
      <c r="D24" s="1443"/>
      <c r="E24" s="1447"/>
      <c r="F24" s="1447"/>
      <c r="G24" s="1445"/>
      <c r="H24" s="248"/>
      <c r="I24" s="93" t="s">
        <v>79</v>
      </c>
      <c r="J24" s="1669"/>
      <c r="K24" s="1497"/>
      <c r="L24" s="1425"/>
      <c r="M24" s="1425"/>
      <c r="N24" s="1425"/>
      <c r="O24" s="1425"/>
      <c r="P24" s="1425"/>
      <c r="Q24" s="1425"/>
      <c r="R24" s="1425"/>
      <c r="S24" s="1455"/>
      <c r="T24" s="1457"/>
      <c r="U24" s="1459"/>
      <c r="V24" s="1459"/>
      <c r="W24" s="1461"/>
      <c r="X24" s="1463"/>
      <c r="Y24" s="1433"/>
      <c r="Z24" s="1433"/>
      <c r="AA24" s="1433"/>
      <c r="AB24" s="1433"/>
      <c r="AC24" s="1435"/>
      <c r="AD24" s="1437"/>
      <c r="AE24" s="1437"/>
      <c r="AF24" s="1437"/>
      <c r="AG24" s="1439"/>
      <c r="AH24" s="1439"/>
      <c r="AI24" s="1439"/>
      <c r="AJ24" s="1437"/>
      <c r="AK24" s="1437"/>
      <c r="AL24" s="1437"/>
      <c r="AM24" s="1439"/>
      <c r="AN24" s="1439"/>
      <c r="AO24" s="1439"/>
      <c r="AP24" s="1437"/>
      <c r="AQ24" s="1437"/>
      <c r="AR24" s="1437"/>
      <c r="AS24" s="1439"/>
      <c r="AT24" s="1439"/>
      <c r="AU24" s="1439"/>
      <c r="AV24" s="1437"/>
      <c r="AW24" s="1437"/>
      <c r="AX24" s="1437"/>
      <c r="AY24" s="1439"/>
      <c r="AZ24" s="1439"/>
      <c r="BA24" s="1439"/>
      <c r="BB24" s="1433"/>
      <c r="BC24" s="1433"/>
      <c r="BD24" s="1433"/>
      <c r="BE24" s="1439"/>
      <c r="BF24" s="1439"/>
      <c r="BG24" s="1439"/>
      <c r="BH24" s="1433"/>
      <c r="BI24" s="1433"/>
      <c r="BJ24" s="1433"/>
      <c r="BK24" s="1439"/>
      <c r="BL24" s="1439"/>
      <c r="BM24" s="1439"/>
      <c r="BN24" s="1425"/>
      <c r="BO24" s="1427"/>
    </row>
    <row r="25" spans="1:67" ht="31.5" hidden="1" x14ac:dyDescent="0.25">
      <c r="A25" s="1442">
        <v>15</v>
      </c>
      <c r="B25" s="1440" t="s">
        <v>76</v>
      </c>
      <c r="C25" s="1446" t="s">
        <v>51</v>
      </c>
      <c r="D25" s="1442"/>
      <c r="E25" s="1446" t="s">
        <v>52</v>
      </c>
      <c r="F25" s="1446"/>
      <c r="G25" s="1444" t="s">
        <v>99</v>
      </c>
      <c r="H25" s="247"/>
      <c r="I25" s="93" t="s">
        <v>80</v>
      </c>
      <c r="J25" s="1667">
        <v>3</v>
      </c>
      <c r="K25" s="1495"/>
      <c r="L25" s="1424"/>
      <c r="M25" s="1424"/>
      <c r="N25" s="1424">
        <v>3</v>
      </c>
      <c r="O25" s="1424"/>
      <c r="P25" s="1424"/>
      <c r="Q25" s="1424"/>
      <c r="R25" s="1424"/>
      <c r="S25" s="1454"/>
      <c r="T25" s="1456"/>
      <c r="U25" s="1458"/>
      <c r="V25" s="1458">
        <v>3</v>
      </c>
      <c r="W25" s="1460"/>
      <c r="X25" s="1462">
        <f>Y25+Y25*0.1</f>
        <v>35.200000000000003</v>
      </c>
      <c r="Y25" s="1432">
        <f>SUM(Z25:AB25)</f>
        <v>32</v>
      </c>
      <c r="Z25" s="1432">
        <f t="shared" si="2"/>
        <v>16</v>
      </c>
      <c r="AA25" s="1432"/>
      <c r="AB25" s="1432">
        <f t="shared" si="2"/>
        <v>16</v>
      </c>
      <c r="AC25" s="1434">
        <f>K25-X25</f>
        <v>-35.200000000000003</v>
      </c>
      <c r="AD25" s="1436"/>
      <c r="AE25" s="1436"/>
      <c r="AF25" s="1436"/>
      <c r="AG25" s="1438"/>
      <c r="AH25" s="1438"/>
      <c r="AI25" s="1438"/>
      <c r="AJ25" s="1436">
        <v>16</v>
      </c>
      <c r="AK25" s="1436"/>
      <c r="AL25" s="1436">
        <v>16</v>
      </c>
      <c r="AM25" s="1438"/>
      <c r="AN25" s="1438"/>
      <c r="AO25" s="1438"/>
      <c r="AP25" s="1436"/>
      <c r="AQ25" s="1436"/>
      <c r="AR25" s="1436"/>
      <c r="AS25" s="1438"/>
      <c r="AT25" s="1438"/>
      <c r="AU25" s="1438"/>
      <c r="AV25" s="1436"/>
      <c r="AW25" s="1436"/>
      <c r="AX25" s="1436"/>
      <c r="AY25" s="1438"/>
      <c r="AZ25" s="1438"/>
      <c r="BA25" s="1438"/>
      <c r="BB25" s="1432"/>
      <c r="BC25" s="1432"/>
      <c r="BD25" s="1432"/>
      <c r="BE25" s="1438"/>
      <c r="BF25" s="1438"/>
      <c r="BG25" s="1438"/>
      <c r="BH25" s="1432"/>
      <c r="BI25" s="1432"/>
      <c r="BJ25" s="1432"/>
      <c r="BK25" s="1438"/>
      <c r="BL25" s="1438"/>
      <c r="BM25" s="1438"/>
      <c r="BN25" s="1424" t="s">
        <v>9</v>
      </c>
      <c r="BO25" s="1426" t="e">
        <f t="shared" si="1"/>
        <v>#DIV/0!</v>
      </c>
    </row>
    <row r="26" spans="1:67" ht="31.5" hidden="1" x14ac:dyDescent="0.25">
      <c r="A26" s="1443"/>
      <c r="B26" s="1441"/>
      <c r="C26" s="1447"/>
      <c r="D26" s="1443"/>
      <c r="E26" s="1447"/>
      <c r="F26" s="1447"/>
      <c r="G26" s="1445"/>
      <c r="H26" s="248"/>
      <c r="I26" s="93" t="s">
        <v>81</v>
      </c>
      <c r="J26" s="1669"/>
      <c r="K26" s="1497"/>
      <c r="L26" s="1425"/>
      <c r="M26" s="1425"/>
      <c r="N26" s="1425"/>
      <c r="O26" s="1425"/>
      <c r="P26" s="1425"/>
      <c r="Q26" s="1425"/>
      <c r="R26" s="1425"/>
      <c r="S26" s="1455"/>
      <c r="T26" s="1457"/>
      <c r="U26" s="1459"/>
      <c r="V26" s="1459"/>
      <c r="W26" s="1461"/>
      <c r="X26" s="1463"/>
      <c r="Y26" s="1433"/>
      <c r="Z26" s="1433"/>
      <c r="AA26" s="1433"/>
      <c r="AB26" s="1433"/>
      <c r="AC26" s="1435"/>
      <c r="AD26" s="1437"/>
      <c r="AE26" s="1437"/>
      <c r="AF26" s="1437"/>
      <c r="AG26" s="1439"/>
      <c r="AH26" s="1439"/>
      <c r="AI26" s="1439"/>
      <c r="AJ26" s="1437"/>
      <c r="AK26" s="1437"/>
      <c r="AL26" s="1437"/>
      <c r="AM26" s="1439"/>
      <c r="AN26" s="1439"/>
      <c r="AO26" s="1439"/>
      <c r="AP26" s="1437"/>
      <c r="AQ26" s="1437"/>
      <c r="AR26" s="1437"/>
      <c r="AS26" s="1439"/>
      <c r="AT26" s="1439"/>
      <c r="AU26" s="1439"/>
      <c r="AV26" s="1437"/>
      <c r="AW26" s="1437"/>
      <c r="AX26" s="1437"/>
      <c r="AY26" s="1439"/>
      <c r="AZ26" s="1439"/>
      <c r="BA26" s="1439"/>
      <c r="BB26" s="1433"/>
      <c r="BC26" s="1433"/>
      <c r="BD26" s="1433"/>
      <c r="BE26" s="1439"/>
      <c r="BF26" s="1439"/>
      <c r="BG26" s="1439"/>
      <c r="BH26" s="1433"/>
      <c r="BI26" s="1433"/>
      <c r="BJ26" s="1433"/>
      <c r="BK26" s="1439"/>
      <c r="BL26" s="1439"/>
      <c r="BM26" s="1439"/>
      <c r="BN26" s="1425"/>
      <c r="BO26" s="1427"/>
    </row>
    <row r="27" spans="1:67" ht="31.5" hidden="1" x14ac:dyDescent="0.25">
      <c r="A27" s="1442">
        <v>16</v>
      </c>
      <c r="B27" s="1440" t="s">
        <v>76</v>
      </c>
      <c r="C27" s="1446" t="s">
        <v>51</v>
      </c>
      <c r="D27" s="1442"/>
      <c r="E27" s="1446" t="s">
        <v>52</v>
      </c>
      <c r="F27" s="1446"/>
      <c r="G27" s="1444" t="s">
        <v>99</v>
      </c>
      <c r="H27" s="247"/>
      <c r="I27" s="93" t="s">
        <v>83</v>
      </c>
      <c r="J27" s="1667">
        <v>3</v>
      </c>
      <c r="K27" s="1495"/>
      <c r="L27" s="1424"/>
      <c r="M27" s="1424"/>
      <c r="N27" s="1424"/>
      <c r="O27" s="1424">
        <v>3</v>
      </c>
      <c r="P27" s="1424"/>
      <c r="Q27" s="1424"/>
      <c r="R27" s="1424"/>
      <c r="S27" s="1454"/>
      <c r="T27" s="1456"/>
      <c r="U27" s="1458"/>
      <c r="V27" s="1458">
        <v>4</v>
      </c>
      <c r="W27" s="1460"/>
      <c r="X27" s="1462">
        <f>Y27+Y27*0.1</f>
        <v>0</v>
      </c>
      <c r="Y27" s="1432">
        <f>SUM(Z28:AB28)</f>
        <v>0</v>
      </c>
      <c r="Z27" s="1432">
        <f>AD28+AG28+AJ28+AM27+AP28+AS28+AV28+AY28+BB28+BE28+BH28+BK28</f>
        <v>32</v>
      </c>
      <c r="AA27" s="1432"/>
      <c r="AB27" s="1432">
        <f>AF28+AI28+AL28+AO27+AR28+AU28+AX28+BA28+BD28+BG28+BJ28+BM28</f>
        <v>32</v>
      </c>
      <c r="AC27" s="1434">
        <f>K27-X27</f>
        <v>0</v>
      </c>
      <c r="AD27" s="1436"/>
      <c r="AE27" s="1436"/>
      <c r="AF27" s="1436"/>
      <c r="AG27" s="1438"/>
      <c r="AH27" s="1438"/>
      <c r="AI27" s="1438"/>
      <c r="AJ27" s="1436"/>
      <c r="AK27" s="1436"/>
      <c r="AL27" s="1436"/>
      <c r="AM27" s="1438">
        <v>32</v>
      </c>
      <c r="AN27" s="1438"/>
      <c r="AO27" s="1438">
        <v>32</v>
      </c>
      <c r="AP27" s="1436"/>
      <c r="AQ27" s="1436"/>
      <c r="AR27" s="1436"/>
      <c r="AS27" s="1438"/>
      <c r="AT27" s="1438"/>
      <c r="AU27" s="1438"/>
      <c r="AV27" s="1436"/>
      <c r="AW27" s="1436"/>
      <c r="AX27" s="1436"/>
      <c r="AY27" s="1438"/>
      <c r="AZ27" s="1438"/>
      <c r="BA27" s="1438"/>
      <c r="BB27" s="1432"/>
      <c r="BC27" s="1432"/>
      <c r="BD27" s="1432"/>
      <c r="BE27" s="1438"/>
      <c r="BF27" s="1438"/>
      <c r="BG27" s="1438"/>
      <c r="BH27" s="1432"/>
      <c r="BI27" s="1432"/>
      <c r="BJ27" s="1432"/>
      <c r="BK27" s="1438"/>
      <c r="BL27" s="1438"/>
      <c r="BM27" s="1438"/>
      <c r="BN27" s="1424" t="s">
        <v>9</v>
      </c>
      <c r="BO27" s="1426" t="e">
        <f>Y27/K27*100</f>
        <v>#DIV/0!</v>
      </c>
    </row>
    <row r="28" spans="1:67" ht="47.25" hidden="1" x14ac:dyDescent="0.25">
      <c r="A28" s="1443"/>
      <c r="B28" s="1441"/>
      <c r="C28" s="1447"/>
      <c r="D28" s="1443"/>
      <c r="E28" s="1447"/>
      <c r="F28" s="1447"/>
      <c r="G28" s="1445"/>
      <c r="H28" s="248"/>
      <c r="I28" s="93" t="s">
        <v>82</v>
      </c>
      <c r="J28" s="1669"/>
      <c r="K28" s="1497"/>
      <c r="L28" s="1425"/>
      <c r="M28" s="1425"/>
      <c r="N28" s="1425"/>
      <c r="O28" s="1425"/>
      <c r="P28" s="1425"/>
      <c r="Q28" s="1425"/>
      <c r="R28" s="1425"/>
      <c r="S28" s="1455"/>
      <c r="T28" s="1457"/>
      <c r="U28" s="1459"/>
      <c r="V28" s="1459"/>
      <c r="W28" s="1461"/>
      <c r="X28" s="1463"/>
      <c r="Y28" s="1433"/>
      <c r="Z28" s="1433"/>
      <c r="AA28" s="1433"/>
      <c r="AB28" s="1433"/>
      <c r="AC28" s="1435"/>
      <c r="AD28" s="1437"/>
      <c r="AE28" s="1437"/>
      <c r="AF28" s="1437"/>
      <c r="AG28" s="1439"/>
      <c r="AH28" s="1439"/>
      <c r="AI28" s="1439"/>
      <c r="AJ28" s="1437"/>
      <c r="AK28" s="1437"/>
      <c r="AL28" s="1437"/>
      <c r="AM28" s="1439"/>
      <c r="AN28" s="1439"/>
      <c r="AO28" s="1439"/>
      <c r="AP28" s="1437"/>
      <c r="AQ28" s="1437"/>
      <c r="AR28" s="1437"/>
      <c r="AS28" s="1439"/>
      <c r="AT28" s="1439"/>
      <c r="AU28" s="1439"/>
      <c r="AV28" s="1437"/>
      <c r="AW28" s="1437"/>
      <c r="AX28" s="1437"/>
      <c r="AY28" s="1439"/>
      <c r="AZ28" s="1439"/>
      <c r="BA28" s="1439"/>
      <c r="BB28" s="1433"/>
      <c r="BC28" s="1433"/>
      <c r="BD28" s="1433"/>
      <c r="BE28" s="1439"/>
      <c r="BF28" s="1439"/>
      <c r="BG28" s="1439"/>
      <c r="BH28" s="1433"/>
      <c r="BI28" s="1433"/>
      <c r="BJ28" s="1433"/>
      <c r="BK28" s="1439"/>
      <c r="BL28" s="1439"/>
      <c r="BM28" s="1439"/>
      <c r="BN28" s="1425"/>
      <c r="BO28" s="1427"/>
    </row>
    <row r="29" spans="1:67" ht="31.5" x14ac:dyDescent="0.25">
      <c r="A29" s="18"/>
      <c r="B29" s="18"/>
      <c r="C29" s="18"/>
      <c r="D29" s="18"/>
      <c r="E29" s="97" t="s">
        <v>51</v>
      </c>
      <c r="F29" s="18" t="s">
        <v>131</v>
      </c>
      <c r="G29" s="18"/>
      <c r="H29" s="18"/>
      <c r="I29" s="13" t="s">
        <v>113</v>
      </c>
      <c r="J29" s="16">
        <f>SUM(J30:J31)</f>
        <v>3</v>
      </c>
      <c r="K29" s="101">
        <f>J29*36</f>
        <v>108</v>
      </c>
      <c r="L29" s="18"/>
      <c r="M29" s="18"/>
      <c r="N29" s="18"/>
      <c r="O29" s="18"/>
      <c r="P29" s="18"/>
      <c r="Q29" s="18"/>
      <c r="R29" s="18"/>
      <c r="S29" s="98"/>
      <c r="T29" s="19"/>
      <c r="U29" s="20"/>
      <c r="V29" s="20"/>
      <c r="W29" s="21"/>
      <c r="X29" s="151"/>
      <c r="Y29" s="22"/>
      <c r="Z29" s="22"/>
      <c r="AA29" s="22"/>
      <c r="AB29" s="22"/>
      <c r="AC29" s="10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8"/>
      <c r="BO29" s="23">
        <f t="shared" si="1"/>
        <v>0</v>
      </c>
    </row>
    <row r="30" spans="1:67" ht="47.25" x14ac:dyDescent="0.25">
      <c r="A30" s="14">
        <v>17</v>
      </c>
      <c r="B30" s="14"/>
      <c r="C30" s="14"/>
      <c r="D30" s="14"/>
      <c r="E30" s="104" t="s">
        <v>51</v>
      </c>
      <c r="F30" s="14" t="s">
        <v>101</v>
      </c>
      <c r="G30" s="14"/>
      <c r="H30" s="249"/>
      <c r="I30" s="4" t="s">
        <v>11</v>
      </c>
      <c r="J30" s="28">
        <f>L30+M30+N30+O30+P30+Q30+R30+S30</f>
        <v>3</v>
      </c>
      <c r="K30" s="41">
        <f>J30*36</f>
        <v>108</v>
      </c>
      <c r="L30" s="29"/>
      <c r="M30" s="29"/>
      <c r="N30" s="29">
        <v>3</v>
      </c>
      <c r="O30" s="29"/>
      <c r="P30" s="29"/>
      <c r="Q30" s="29"/>
      <c r="R30" s="29"/>
      <c r="S30" s="138"/>
      <c r="T30" s="170">
        <v>3</v>
      </c>
      <c r="U30" s="30"/>
      <c r="V30" s="30"/>
      <c r="W30" s="171"/>
      <c r="X30" s="155">
        <f>Y30+Y30*0.1</f>
        <v>35.200000000000003</v>
      </c>
      <c r="Y30" s="31">
        <f>SUM(Z30:AB30)</f>
        <v>32</v>
      </c>
      <c r="Z30" s="31">
        <f t="shared" ref="Z30:AB31" si="3">AD30+AG30+AJ30+AM30+AP30+AS30+AV30+AY30+BB30+BE30+BH30+BK30</f>
        <v>16</v>
      </c>
      <c r="AA30" s="31">
        <f t="shared" si="3"/>
        <v>16</v>
      </c>
      <c r="AB30" s="31">
        <f t="shared" si="3"/>
        <v>0</v>
      </c>
      <c r="AC30" s="42">
        <f>K30-X30</f>
        <v>72.8</v>
      </c>
      <c r="AD30" s="32"/>
      <c r="AE30" s="32"/>
      <c r="AF30" s="32"/>
      <c r="AG30" s="33"/>
      <c r="AH30" s="33"/>
      <c r="AI30" s="33"/>
      <c r="AJ30" s="32">
        <v>16</v>
      </c>
      <c r="AK30" s="32">
        <v>16</v>
      </c>
      <c r="AL30" s="32"/>
      <c r="AM30" s="33"/>
      <c r="AN30" s="33"/>
      <c r="AO30" s="33"/>
      <c r="AP30" s="32"/>
      <c r="AQ30" s="32"/>
      <c r="AR30" s="32"/>
      <c r="AS30" s="33"/>
      <c r="AT30" s="33"/>
      <c r="AU30" s="33"/>
      <c r="AV30" s="32"/>
      <c r="AW30" s="32"/>
      <c r="AX30" s="32"/>
      <c r="AY30" s="33"/>
      <c r="AZ30" s="33"/>
      <c r="BA30" s="33"/>
      <c r="BB30" s="31"/>
      <c r="BC30" s="31"/>
      <c r="BD30" s="31"/>
      <c r="BE30" s="33"/>
      <c r="BF30" s="33"/>
      <c r="BG30" s="33"/>
      <c r="BH30" s="31"/>
      <c r="BI30" s="31"/>
      <c r="BJ30" s="31"/>
      <c r="BK30" s="33"/>
      <c r="BL30" s="33"/>
      <c r="BM30" s="33"/>
      <c r="BN30" s="29" t="s">
        <v>12</v>
      </c>
      <c r="BO30" s="34">
        <f t="shared" si="1"/>
        <v>29.629629629629626</v>
      </c>
    </row>
    <row r="31" spans="1:67" ht="47.25" x14ac:dyDescent="0.25">
      <c r="A31" s="14">
        <v>18</v>
      </c>
      <c r="B31" s="14"/>
      <c r="C31" s="14"/>
      <c r="D31" s="14"/>
      <c r="E31" s="104" t="s">
        <v>52</v>
      </c>
      <c r="F31" s="14" t="s">
        <v>102</v>
      </c>
      <c r="G31" s="14"/>
      <c r="H31" s="249"/>
      <c r="I31" s="93" t="s">
        <v>13</v>
      </c>
      <c r="J31" s="28"/>
      <c r="K31" s="41">
        <f>J31*36</f>
        <v>0</v>
      </c>
      <c r="L31" s="29"/>
      <c r="M31" s="29"/>
      <c r="N31" s="29"/>
      <c r="O31" s="29">
        <v>3</v>
      </c>
      <c r="P31" s="29"/>
      <c r="Q31" s="29"/>
      <c r="R31" s="29"/>
      <c r="S31" s="138"/>
      <c r="T31" s="170">
        <v>4</v>
      </c>
      <c r="U31" s="30"/>
      <c r="V31" s="30"/>
      <c r="W31" s="171"/>
      <c r="X31" s="155">
        <f>Y31+Y31*0.1</f>
        <v>35.200000000000003</v>
      </c>
      <c r="Y31" s="31">
        <f>SUM(Z31:AB31)</f>
        <v>32</v>
      </c>
      <c r="Z31" s="31">
        <f t="shared" si="3"/>
        <v>16</v>
      </c>
      <c r="AA31" s="31">
        <f t="shared" si="3"/>
        <v>16</v>
      </c>
      <c r="AB31" s="31">
        <f t="shared" si="3"/>
        <v>0</v>
      </c>
      <c r="AC31" s="42">
        <f>K31-X31</f>
        <v>-35.200000000000003</v>
      </c>
      <c r="AD31" s="32"/>
      <c r="AE31" s="32"/>
      <c r="AF31" s="32"/>
      <c r="AG31" s="33"/>
      <c r="AH31" s="33"/>
      <c r="AI31" s="33"/>
      <c r="AJ31" s="32"/>
      <c r="AK31" s="32"/>
      <c r="AL31" s="32"/>
      <c r="AM31" s="33">
        <v>16</v>
      </c>
      <c r="AN31" s="33">
        <v>16</v>
      </c>
      <c r="AO31" s="33"/>
      <c r="AP31" s="32"/>
      <c r="AQ31" s="32"/>
      <c r="AR31" s="32"/>
      <c r="AS31" s="33"/>
      <c r="AT31" s="33"/>
      <c r="AU31" s="33"/>
      <c r="AV31" s="32"/>
      <c r="AW31" s="32"/>
      <c r="AX31" s="32"/>
      <c r="AY31" s="33"/>
      <c r="AZ31" s="33"/>
      <c r="BA31" s="33"/>
      <c r="BB31" s="31"/>
      <c r="BC31" s="31"/>
      <c r="BD31" s="31"/>
      <c r="BE31" s="33"/>
      <c r="BF31" s="33"/>
      <c r="BG31" s="33"/>
      <c r="BH31" s="31"/>
      <c r="BI31" s="31"/>
      <c r="BJ31" s="31"/>
      <c r="BK31" s="33"/>
      <c r="BL31" s="33"/>
      <c r="BM31" s="33"/>
      <c r="BN31" s="29" t="s">
        <v>12</v>
      </c>
      <c r="BO31" s="34" t="e">
        <f t="shared" si="1"/>
        <v>#DIV/0!</v>
      </c>
    </row>
    <row r="32" spans="1:67" ht="15.75" x14ac:dyDescent="0.25">
      <c r="A32" s="18"/>
      <c r="B32" s="18"/>
      <c r="C32" s="18"/>
      <c r="D32" s="18"/>
      <c r="E32" s="97" t="s">
        <v>51</v>
      </c>
      <c r="F32" s="18" t="s">
        <v>132</v>
      </c>
      <c r="G32" s="18"/>
      <c r="H32" s="18"/>
      <c r="I32" s="92" t="s">
        <v>114</v>
      </c>
      <c r="J32" s="16">
        <v>3</v>
      </c>
      <c r="K32" s="101"/>
      <c r="L32" s="24"/>
      <c r="M32" s="24"/>
      <c r="N32" s="24"/>
      <c r="O32" s="24"/>
      <c r="P32" s="24"/>
      <c r="Q32" s="24"/>
      <c r="R32" s="24"/>
      <c r="S32" s="140"/>
      <c r="T32" s="19"/>
      <c r="U32" s="20"/>
      <c r="V32" s="20"/>
      <c r="W32" s="21"/>
      <c r="X32" s="151"/>
      <c r="Y32" s="22"/>
      <c r="Z32" s="22"/>
      <c r="AA32" s="22"/>
      <c r="AB32" s="22"/>
      <c r="AC32" s="10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8"/>
      <c r="BO32" s="23"/>
    </row>
    <row r="33" spans="1:67" ht="63" x14ac:dyDescent="0.25">
      <c r="A33" s="14">
        <v>19</v>
      </c>
      <c r="B33" s="14"/>
      <c r="C33" s="14"/>
      <c r="D33" s="103" t="s">
        <v>54</v>
      </c>
      <c r="E33" s="104" t="s">
        <v>51</v>
      </c>
      <c r="F33" s="14" t="s">
        <v>103</v>
      </c>
      <c r="G33" s="14"/>
      <c r="H33" s="249"/>
      <c r="I33" s="4" t="s">
        <v>16</v>
      </c>
      <c r="J33" s="28">
        <v>3</v>
      </c>
      <c r="K33" s="41">
        <f>J33*36</f>
        <v>108</v>
      </c>
      <c r="L33" s="12" t="s">
        <v>47</v>
      </c>
      <c r="M33" s="12" t="s">
        <v>47</v>
      </c>
      <c r="N33" s="12"/>
      <c r="O33" s="12"/>
      <c r="P33" s="12"/>
      <c r="Q33" s="12"/>
      <c r="R33" s="12"/>
      <c r="S33" s="139"/>
      <c r="T33" s="170"/>
      <c r="U33" s="30"/>
      <c r="V33" s="30" t="s">
        <v>91</v>
      </c>
      <c r="W33" s="171"/>
      <c r="X33" s="155"/>
      <c r="Y33" s="31"/>
      <c r="Z33" s="31"/>
      <c r="AA33" s="31"/>
      <c r="AB33" s="31"/>
      <c r="AC33" s="42"/>
      <c r="AD33" s="32" t="s">
        <v>49</v>
      </c>
      <c r="AE33" s="32"/>
      <c r="AF33" s="32" t="s">
        <v>92</v>
      </c>
      <c r="AG33" s="33" t="s">
        <v>49</v>
      </c>
      <c r="AH33" s="33"/>
      <c r="AI33" s="33" t="s">
        <v>92</v>
      </c>
      <c r="AJ33" s="32"/>
      <c r="AK33" s="32"/>
      <c r="AL33" s="32"/>
      <c r="AM33" s="33"/>
      <c r="AN33" s="33"/>
      <c r="AO33" s="33"/>
      <c r="AP33" s="32"/>
      <c r="AQ33" s="32"/>
      <c r="AR33" s="32"/>
      <c r="AS33" s="33"/>
      <c r="AT33" s="33"/>
      <c r="AU33" s="33"/>
      <c r="AV33" s="32"/>
      <c r="AW33" s="32"/>
      <c r="AX33" s="32"/>
      <c r="AY33" s="33"/>
      <c r="AZ33" s="33"/>
      <c r="BA33" s="33"/>
      <c r="BB33" s="31"/>
      <c r="BC33" s="31"/>
      <c r="BD33" s="31"/>
      <c r="BE33" s="33"/>
      <c r="BF33" s="33"/>
      <c r="BG33" s="33"/>
      <c r="BH33" s="31"/>
      <c r="BI33" s="31"/>
      <c r="BJ33" s="31"/>
      <c r="BK33" s="33"/>
      <c r="BL33" s="33"/>
      <c r="BM33" s="33"/>
      <c r="BN33" s="29" t="s">
        <v>17</v>
      </c>
      <c r="BO33" s="34">
        <f>Y33/K33*100</f>
        <v>0</v>
      </c>
    </row>
    <row r="34" spans="1:67" ht="31.5" hidden="1" x14ac:dyDescent="0.25">
      <c r="A34" s="14">
        <v>20</v>
      </c>
      <c r="B34" s="14"/>
      <c r="C34" s="14"/>
      <c r="D34" s="14"/>
      <c r="E34" s="104" t="s">
        <v>52</v>
      </c>
      <c r="F34" s="14" t="s">
        <v>104</v>
      </c>
      <c r="G34" s="14"/>
      <c r="H34" s="249"/>
      <c r="I34" s="93" t="s">
        <v>18</v>
      </c>
      <c r="J34" s="28"/>
      <c r="K34" s="41">
        <f>J34*36</f>
        <v>0</v>
      </c>
      <c r="L34" s="12"/>
      <c r="M34" s="12"/>
      <c r="N34" s="12">
        <v>3</v>
      </c>
      <c r="O34" s="12"/>
      <c r="P34" s="12"/>
      <c r="Q34" s="12"/>
      <c r="R34" s="12"/>
      <c r="S34" s="139"/>
      <c r="T34" s="170"/>
      <c r="U34" s="30"/>
      <c r="V34" s="30">
        <v>3</v>
      </c>
      <c r="W34" s="171"/>
      <c r="X34" s="155">
        <f>Y34+Y34*0.1</f>
        <v>52.8</v>
      </c>
      <c r="Y34" s="31">
        <f>SUM(Z34:AB34)</f>
        <v>48</v>
      </c>
      <c r="Z34" s="31">
        <f>AD34+AG34+AJ34+AM34+AP34+AS34+AV34+AY34+BB34+BE34+BH34+BK34</f>
        <v>16</v>
      </c>
      <c r="AA34" s="31"/>
      <c r="AB34" s="31">
        <f>AF34+AI34+AL34+AO34+AR34+AU34+AX34+BA34+BD34+BG34+BJ34+BM34</f>
        <v>32</v>
      </c>
      <c r="AC34" s="42">
        <f>K34-X34</f>
        <v>-52.8</v>
      </c>
      <c r="AD34" s="32"/>
      <c r="AE34" s="32"/>
      <c r="AF34" s="32"/>
      <c r="AG34" s="33"/>
      <c r="AH34" s="33"/>
      <c r="AI34" s="33"/>
      <c r="AJ34" s="32">
        <v>16</v>
      </c>
      <c r="AK34" s="32"/>
      <c r="AL34" s="32">
        <v>32</v>
      </c>
      <c r="AM34" s="33"/>
      <c r="AN34" s="33"/>
      <c r="AO34" s="33"/>
      <c r="AP34" s="32"/>
      <c r="AQ34" s="32"/>
      <c r="AR34" s="32"/>
      <c r="AS34" s="33"/>
      <c r="AT34" s="33"/>
      <c r="AU34" s="33"/>
      <c r="AV34" s="32"/>
      <c r="AW34" s="32"/>
      <c r="AX34" s="32"/>
      <c r="AY34" s="33"/>
      <c r="AZ34" s="33"/>
      <c r="BA34" s="33"/>
      <c r="BB34" s="31"/>
      <c r="BC34" s="31"/>
      <c r="BD34" s="31"/>
      <c r="BE34" s="33"/>
      <c r="BF34" s="33"/>
      <c r="BG34" s="33"/>
      <c r="BH34" s="31"/>
      <c r="BI34" s="31"/>
      <c r="BJ34" s="31"/>
      <c r="BK34" s="33"/>
      <c r="BL34" s="33"/>
      <c r="BM34" s="33"/>
      <c r="BN34" s="29" t="s">
        <v>17</v>
      </c>
      <c r="BO34" s="34" t="e">
        <f>Y34/K34*100</f>
        <v>#DIV/0!</v>
      </c>
    </row>
    <row r="35" spans="1:67" ht="31.5" x14ac:dyDescent="0.25">
      <c r="A35" s="45"/>
      <c r="B35" s="45"/>
      <c r="C35" s="178"/>
      <c r="D35" s="178"/>
      <c r="E35" s="178" t="s">
        <v>51</v>
      </c>
      <c r="F35" s="178" t="s">
        <v>133</v>
      </c>
      <c r="G35" s="178"/>
      <c r="H35" s="178"/>
      <c r="I35" s="43" t="s">
        <v>24</v>
      </c>
      <c r="J35" s="44">
        <f>SUM(J43+J55+J59+J61+J70+J92+J98+J105+J112+J126+J140+J154+J168)</f>
        <v>15</v>
      </c>
      <c r="K35" s="45"/>
      <c r="L35" s="45"/>
      <c r="M35" s="45"/>
      <c r="N35" s="45"/>
      <c r="O35" s="45"/>
      <c r="P35" s="45"/>
      <c r="Q35" s="45"/>
      <c r="R35" s="45"/>
      <c r="S35" s="84"/>
      <c r="T35" s="168"/>
      <c r="U35" s="45"/>
      <c r="V35" s="45"/>
      <c r="W35" s="169"/>
      <c r="X35" s="83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5.75" x14ac:dyDescent="0.25">
      <c r="A36" s="45"/>
      <c r="B36" s="45"/>
      <c r="C36" s="178"/>
      <c r="D36" s="178"/>
      <c r="E36" s="178"/>
      <c r="F36" s="178" t="s">
        <v>141</v>
      </c>
      <c r="G36" s="178"/>
      <c r="H36" s="178"/>
      <c r="I36" s="43" t="s">
        <v>120</v>
      </c>
      <c r="J36" s="44"/>
      <c r="K36" s="45"/>
      <c r="L36" s="45"/>
      <c r="M36" s="45"/>
      <c r="N36" s="45"/>
      <c r="O36" s="45"/>
      <c r="P36" s="45"/>
      <c r="Q36" s="45"/>
      <c r="R36" s="45"/>
      <c r="S36" s="84"/>
      <c r="T36" s="168"/>
      <c r="U36" s="45"/>
      <c r="V36" s="45"/>
      <c r="W36" s="169"/>
      <c r="X36" s="8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5.75" x14ac:dyDescent="0.25">
      <c r="A37" s="202"/>
      <c r="B37" s="202"/>
      <c r="C37" s="192"/>
      <c r="D37" s="192"/>
      <c r="E37" s="192"/>
      <c r="F37" s="192" t="s">
        <v>142</v>
      </c>
      <c r="G37" s="192"/>
      <c r="H37" s="249"/>
      <c r="I37" s="4" t="s">
        <v>37</v>
      </c>
      <c r="J37" s="201">
        <f t="shared" ref="J37:J42" si="4">L37+M37+N37+O37+P37+Q37+R37+S37</f>
        <v>0</v>
      </c>
      <c r="K37" s="203">
        <f t="shared" ref="K37:K42" si="5">J37*36</f>
        <v>0</v>
      </c>
      <c r="L37" s="197"/>
      <c r="M37" s="197"/>
      <c r="N37" s="197"/>
      <c r="O37" s="197"/>
      <c r="P37" s="202"/>
      <c r="Q37" s="202"/>
      <c r="R37" s="202"/>
      <c r="S37" s="206"/>
      <c r="T37" s="205"/>
      <c r="U37" s="204"/>
      <c r="V37" s="204"/>
      <c r="W37" s="209"/>
      <c r="X37" s="208">
        <f t="shared" ref="X37:X42" si="6">Y37+Y37*0.1</f>
        <v>0</v>
      </c>
      <c r="Y37" s="207">
        <f t="shared" ref="Y37:Y42" si="7">SUM(Z37:AB37)</f>
        <v>0</v>
      </c>
      <c r="Z37" s="207">
        <f t="shared" ref="Z37:AB42" si="8">AD37+AG37+AJ37+AM37+AP37+AS37+AV37+AY37+BB37+BE37+BH37+BK37</f>
        <v>0</v>
      </c>
      <c r="AA37" s="207">
        <f t="shared" si="8"/>
        <v>0</v>
      </c>
      <c r="AB37" s="207">
        <f t="shared" si="8"/>
        <v>0</v>
      </c>
      <c r="AC37" s="210">
        <f t="shared" ref="AC37:AC42" si="9">K37-X37</f>
        <v>0</v>
      </c>
      <c r="AD37" s="200"/>
      <c r="AE37" s="200"/>
      <c r="AF37" s="200"/>
      <c r="AG37" s="196"/>
      <c r="AH37" s="196"/>
      <c r="AI37" s="196"/>
      <c r="AJ37" s="200"/>
      <c r="AK37" s="200"/>
      <c r="AL37" s="200"/>
      <c r="AM37" s="196"/>
      <c r="AN37" s="196"/>
      <c r="AO37" s="196"/>
      <c r="AP37" s="200"/>
      <c r="AQ37" s="200"/>
      <c r="AR37" s="200"/>
      <c r="AS37" s="196"/>
      <c r="AT37" s="196"/>
      <c r="AU37" s="196"/>
      <c r="AV37" s="200"/>
      <c r="AW37" s="200"/>
      <c r="AX37" s="200"/>
      <c r="AY37" s="196"/>
      <c r="AZ37" s="196"/>
      <c r="BA37" s="196"/>
      <c r="BB37" s="195"/>
      <c r="BC37" s="195"/>
      <c r="BD37" s="195"/>
      <c r="BE37" s="196"/>
      <c r="BF37" s="196"/>
      <c r="BG37" s="196"/>
      <c r="BH37" s="195"/>
      <c r="BI37" s="195"/>
      <c r="BJ37" s="195"/>
      <c r="BK37" s="196"/>
      <c r="BL37" s="196"/>
      <c r="BM37" s="196"/>
      <c r="BN37" s="199"/>
      <c r="BO37" s="198" t="e">
        <f t="shared" ref="BO37:BO42" si="10">Y37/K37*100</f>
        <v>#DIV/0!</v>
      </c>
    </row>
    <row r="38" spans="1:67" ht="15.75" x14ac:dyDescent="0.25">
      <c r="A38" s="202"/>
      <c r="B38" s="202"/>
      <c r="C38" s="192"/>
      <c r="D38" s="192"/>
      <c r="E38" s="192"/>
      <c r="F38" s="192" t="s">
        <v>142</v>
      </c>
      <c r="G38" s="192"/>
      <c r="H38" s="249"/>
      <c r="I38" s="4" t="s">
        <v>37</v>
      </c>
      <c r="J38" s="201">
        <f t="shared" si="4"/>
        <v>0</v>
      </c>
      <c r="K38" s="203">
        <f t="shared" si="5"/>
        <v>0</v>
      </c>
      <c r="L38" s="197"/>
      <c r="M38" s="197"/>
      <c r="N38" s="197"/>
      <c r="O38" s="197"/>
      <c r="P38" s="202"/>
      <c r="Q38" s="202"/>
      <c r="R38" s="202"/>
      <c r="S38" s="206"/>
      <c r="T38" s="205"/>
      <c r="U38" s="204"/>
      <c r="V38" s="204"/>
      <c r="W38" s="209"/>
      <c r="X38" s="208">
        <f t="shared" si="6"/>
        <v>0</v>
      </c>
      <c r="Y38" s="207">
        <f t="shared" si="7"/>
        <v>0</v>
      </c>
      <c r="Z38" s="207">
        <f t="shared" si="8"/>
        <v>0</v>
      </c>
      <c r="AA38" s="207">
        <f t="shared" si="8"/>
        <v>0</v>
      </c>
      <c r="AB38" s="207">
        <f t="shared" si="8"/>
        <v>0</v>
      </c>
      <c r="AC38" s="210">
        <f t="shared" si="9"/>
        <v>0</v>
      </c>
      <c r="AD38" s="200"/>
      <c r="AE38" s="200"/>
      <c r="AF38" s="200"/>
      <c r="AG38" s="196"/>
      <c r="AH38" s="196"/>
      <c r="AI38" s="196"/>
      <c r="AJ38" s="200"/>
      <c r="AK38" s="200"/>
      <c r="AL38" s="200"/>
      <c r="AM38" s="196"/>
      <c r="AN38" s="196"/>
      <c r="AO38" s="196"/>
      <c r="AP38" s="200"/>
      <c r="AQ38" s="200"/>
      <c r="AR38" s="200"/>
      <c r="AS38" s="196"/>
      <c r="AT38" s="196"/>
      <c r="AU38" s="196"/>
      <c r="AV38" s="200"/>
      <c r="AW38" s="200"/>
      <c r="AX38" s="200"/>
      <c r="AY38" s="196"/>
      <c r="AZ38" s="196"/>
      <c r="BA38" s="196"/>
      <c r="BB38" s="195"/>
      <c r="BC38" s="195"/>
      <c r="BD38" s="195"/>
      <c r="BE38" s="196"/>
      <c r="BF38" s="196"/>
      <c r="BG38" s="196"/>
      <c r="BH38" s="195"/>
      <c r="BI38" s="195"/>
      <c r="BJ38" s="195"/>
      <c r="BK38" s="196"/>
      <c r="BL38" s="196"/>
      <c r="BM38" s="196"/>
      <c r="BN38" s="199"/>
      <c r="BO38" s="198" t="e">
        <f t="shared" si="10"/>
        <v>#DIV/0!</v>
      </c>
    </row>
    <row r="39" spans="1:67" ht="15.75" x14ac:dyDescent="0.25">
      <c r="A39" s="202"/>
      <c r="B39" s="202"/>
      <c r="C39" s="192"/>
      <c r="D39" s="192"/>
      <c r="E39" s="192"/>
      <c r="F39" s="192" t="s">
        <v>142</v>
      </c>
      <c r="G39" s="192"/>
      <c r="H39" s="249"/>
      <c r="I39" s="4" t="s">
        <v>37</v>
      </c>
      <c r="J39" s="201">
        <f t="shared" si="4"/>
        <v>0</v>
      </c>
      <c r="K39" s="203">
        <f t="shared" si="5"/>
        <v>0</v>
      </c>
      <c r="L39" s="197"/>
      <c r="M39" s="197"/>
      <c r="N39" s="197"/>
      <c r="O39" s="197"/>
      <c r="P39" s="202"/>
      <c r="Q39" s="202"/>
      <c r="R39" s="202"/>
      <c r="S39" s="206"/>
      <c r="T39" s="205"/>
      <c r="U39" s="204"/>
      <c r="V39" s="204"/>
      <c r="W39" s="209"/>
      <c r="X39" s="208">
        <f t="shared" si="6"/>
        <v>0</v>
      </c>
      <c r="Y39" s="207">
        <f t="shared" si="7"/>
        <v>0</v>
      </c>
      <c r="Z39" s="207">
        <f t="shared" si="8"/>
        <v>0</v>
      </c>
      <c r="AA39" s="207">
        <f t="shared" si="8"/>
        <v>0</v>
      </c>
      <c r="AB39" s="207">
        <f t="shared" si="8"/>
        <v>0</v>
      </c>
      <c r="AC39" s="210">
        <f t="shared" si="9"/>
        <v>0</v>
      </c>
      <c r="AD39" s="200"/>
      <c r="AE39" s="200"/>
      <c r="AF39" s="200"/>
      <c r="AG39" s="196"/>
      <c r="AH39" s="196"/>
      <c r="AI39" s="196"/>
      <c r="AJ39" s="200"/>
      <c r="AK39" s="200"/>
      <c r="AL39" s="200"/>
      <c r="AM39" s="196"/>
      <c r="AN39" s="196"/>
      <c r="AO39" s="196"/>
      <c r="AP39" s="200"/>
      <c r="AQ39" s="200"/>
      <c r="AR39" s="200"/>
      <c r="AS39" s="196"/>
      <c r="AT39" s="196"/>
      <c r="AU39" s="196"/>
      <c r="AV39" s="200"/>
      <c r="AW39" s="200"/>
      <c r="AX39" s="200"/>
      <c r="AY39" s="196"/>
      <c r="AZ39" s="196"/>
      <c r="BA39" s="196"/>
      <c r="BB39" s="195"/>
      <c r="BC39" s="195"/>
      <c r="BD39" s="195"/>
      <c r="BE39" s="196"/>
      <c r="BF39" s="196"/>
      <c r="BG39" s="196"/>
      <c r="BH39" s="195"/>
      <c r="BI39" s="195"/>
      <c r="BJ39" s="195"/>
      <c r="BK39" s="196"/>
      <c r="BL39" s="196"/>
      <c r="BM39" s="196"/>
      <c r="BN39" s="199"/>
      <c r="BO39" s="198" t="e">
        <f t="shared" si="10"/>
        <v>#DIV/0!</v>
      </c>
    </row>
    <row r="40" spans="1:67" ht="15.75" x14ac:dyDescent="0.25">
      <c r="A40" s="202"/>
      <c r="B40" s="202"/>
      <c r="C40" s="192"/>
      <c r="D40" s="192"/>
      <c r="E40" s="192"/>
      <c r="F40" s="192" t="s">
        <v>142</v>
      </c>
      <c r="G40" s="192"/>
      <c r="H40" s="249"/>
      <c r="I40" s="4" t="s">
        <v>37</v>
      </c>
      <c r="J40" s="201">
        <f t="shared" si="4"/>
        <v>0</v>
      </c>
      <c r="K40" s="203">
        <f t="shared" si="5"/>
        <v>0</v>
      </c>
      <c r="L40" s="197"/>
      <c r="M40" s="197"/>
      <c r="N40" s="197"/>
      <c r="O40" s="197"/>
      <c r="P40" s="202"/>
      <c r="Q40" s="202"/>
      <c r="R40" s="202"/>
      <c r="S40" s="206"/>
      <c r="T40" s="205"/>
      <c r="U40" s="204"/>
      <c r="V40" s="204"/>
      <c r="W40" s="209"/>
      <c r="X40" s="208">
        <f t="shared" si="6"/>
        <v>0</v>
      </c>
      <c r="Y40" s="207">
        <f t="shared" si="7"/>
        <v>0</v>
      </c>
      <c r="Z40" s="207">
        <f t="shared" si="8"/>
        <v>0</v>
      </c>
      <c r="AA40" s="207">
        <f t="shared" si="8"/>
        <v>0</v>
      </c>
      <c r="AB40" s="207">
        <f t="shared" si="8"/>
        <v>0</v>
      </c>
      <c r="AC40" s="210">
        <f t="shared" si="9"/>
        <v>0</v>
      </c>
      <c r="AD40" s="200"/>
      <c r="AE40" s="200"/>
      <c r="AF40" s="200"/>
      <c r="AG40" s="196"/>
      <c r="AH40" s="196"/>
      <c r="AI40" s="196"/>
      <c r="AJ40" s="200"/>
      <c r="AK40" s="200"/>
      <c r="AL40" s="200"/>
      <c r="AM40" s="196"/>
      <c r="AN40" s="196"/>
      <c r="AO40" s="196"/>
      <c r="AP40" s="200"/>
      <c r="AQ40" s="200"/>
      <c r="AR40" s="200"/>
      <c r="AS40" s="196"/>
      <c r="AT40" s="196"/>
      <c r="AU40" s="196"/>
      <c r="AV40" s="200"/>
      <c r="AW40" s="200"/>
      <c r="AX40" s="200"/>
      <c r="AY40" s="196"/>
      <c r="AZ40" s="196"/>
      <c r="BA40" s="196"/>
      <c r="BB40" s="195"/>
      <c r="BC40" s="195"/>
      <c r="BD40" s="195"/>
      <c r="BE40" s="196"/>
      <c r="BF40" s="196"/>
      <c r="BG40" s="196"/>
      <c r="BH40" s="195"/>
      <c r="BI40" s="195"/>
      <c r="BJ40" s="195"/>
      <c r="BK40" s="196"/>
      <c r="BL40" s="196"/>
      <c r="BM40" s="196"/>
      <c r="BN40" s="199"/>
      <c r="BO40" s="198" t="e">
        <f t="shared" si="10"/>
        <v>#DIV/0!</v>
      </c>
    </row>
    <row r="41" spans="1:67" ht="15.75" x14ac:dyDescent="0.25">
      <c r="A41" s="202"/>
      <c r="B41" s="202"/>
      <c r="C41" s="192"/>
      <c r="D41" s="192"/>
      <c r="E41" s="192"/>
      <c r="F41" s="192" t="s">
        <v>142</v>
      </c>
      <c r="G41" s="192"/>
      <c r="H41" s="249"/>
      <c r="I41" s="4" t="s">
        <v>37</v>
      </c>
      <c r="J41" s="201">
        <f t="shared" si="4"/>
        <v>0</v>
      </c>
      <c r="K41" s="203">
        <f t="shared" si="5"/>
        <v>0</v>
      </c>
      <c r="L41" s="197"/>
      <c r="M41" s="197"/>
      <c r="N41" s="197"/>
      <c r="O41" s="197"/>
      <c r="P41" s="202"/>
      <c r="Q41" s="202"/>
      <c r="R41" s="202"/>
      <c r="S41" s="206"/>
      <c r="T41" s="205"/>
      <c r="U41" s="204"/>
      <c r="V41" s="204"/>
      <c r="W41" s="209"/>
      <c r="X41" s="208">
        <f t="shared" si="6"/>
        <v>0</v>
      </c>
      <c r="Y41" s="207">
        <f t="shared" si="7"/>
        <v>0</v>
      </c>
      <c r="Z41" s="207">
        <f t="shared" si="8"/>
        <v>0</v>
      </c>
      <c r="AA41" s="207">
        <f t="shared" si="8"/>
        <v>0</v>
      </c>
      <c r="AB41" s="207">
        <f t="shared" si="8"/>
        <v>0</v>
      </c>
      <c r="AC41" s="210">
        <f t="shared" si="9"/>
        <v>0</v>
      </c>
      <c r="AD41" s="200"/>
      <c r="AE41" s="200"/>
      <c r="AF41" s="200"/>
      <c r="AG41" s="196"/>
      <c r="AH41" s="196"/>
      <c r="AI41" s="196"/>
      <c r="AJ41" s="200"/>
      <c r="AK41" s="200"/>
      <c r="AL41" s="200"/>
      <c r="AM41" s="196"/>
      <c r="AN41" s="196"/>
      <c r="AO41" s="196"/>
      <c r="AP41" s="200"/>
      <c r="AQ41" s="200"/>
      <c r="AR41" s="200"/>
      <c r="AS41" s="196"/>
      <c r="AT41" s="196"/>
      <c r="AU41" s="196"/>
      <c r="AV41" s="200"/>
      <c r="AW41" s="200"/>
      <c r="AX41" s="200"/>
      <c r="AY41" s="196"/>
      <c r="AZ41" s="196"/>
      <c r="BA41" s="196"/>
      <c r="BB41" s="195"/>
      <c r="BC41" s="195"/>
      <c r="BD41" s="195"/>
      <c r="BE41" s="196"/>
      <c r="BF41" s="196"/>
      <c r="BG41" s="196"/>
      <c r="BH41" s="195"/>
      <c r="BI41" s="195"/>
      <c r="BJ41" s="195"/>
      <c r="BK41" s="196"/>
      <c r="BL41" s="196"/>
      <c r="BM41" s="196"/>
      <c r="BN41" s="199"/>
      <c r="BO41" s="198" t="e">
        <f t="shared" si="10"/>
        <v>#DIV/0!</v>
      </c>
    </row>
    <row r="42" spans="1:67" ht="15.75" x14ac:dyDescent="0.25">
      <c r="A42" s="202"/>
      <c r="B42" s="202"/>
      <c r="C42" s="192"/>
      <c r="D42" s="192"/>
      <c r="E42" s="192"/>
      <c r="F42" s="192" t="s">
        <v>142</v>
      </c>
      <c r="G42" s="192"/>
      <c r="H42" s="249"/>
      <c r="I42" s="4" t="s">
        <v>37</v>
      </c>
      <c r="J42" s="201">
        <f t="shared" si="4"/>
        <v>0</v>
      </c>
      <c r="K42" s="203">
        <f t="shared" si="5"/>
        <v>0</v>
      </c>
      <c r="L42" s="197"/>
      <c r="M42" s="197"/>
      <c r="N42" s="197"/>
      <c r="O42" s="197"/>
      <c r="P42" s="202"/>
      <c r="Q42" s="202"/>
      <c r="R42" s="202"/>
      <c r="S42" s="206"/>
      <c r="T42" s="205"/>
      <c r="U42" s="204"/>
      <c r="V42" s="204"/>
      <c r="W42" s="209"/>
      <c r="X42" s="208">
        <f t="shared" si="6"/>
        <v>0</v>
      </c>
      <c r="Y42" s="207">
        <f t="shared" si="7"/>
        <v>0</v>
      </c>
      <c r="Z42" s="207">
        <f t="shared" si="8"/>
        <v>0</v>
      </c>
      <c r="AA42" s="207">
        <f t="shared" si="8"/>
        <v>0</v>
      </c>
      <c r="AB42" s="207">
        <f t="shared" si="8"/>
        <v>0</v>
      </c>
      <c r="AC42" s="210">
        <f t="shared" si="9"/>
        <v>0</v>
      </c>
      <c r="AD42" s="200"/>
      <c r="AE42" s="200"/>
      <c r="AF42" s="200"/>
      <c r="AG42" s="196"/>
      <c r="AH42" s="196"/>
      <c r="AI42" s="196"/>
      <c r="AJ42" s="200"/>
      <c r="AK42" s="200"/>
      <c r="AL42" s="200"/>
      <c r="AM42" s="196"/>
      <c r="AN42" s="196"/>
      <c r="AO42" s="196"/>
      <c r="AP42" s="200"/>
      <c r="AQ42" s="200"/>
      <c r="AR42" s="200"/>
      <c r="AS42" s="196"/>
      <c r="AT42" s="196"/>
      <c r="AU42" s="196"/>
      <c r="AV42" s="200"/>
      <c r="AW42" s="200"/>
      <c r="AX42" s="200"/>
      <c r="AY42" s="196"/>
      <c r="AZ42" s="196"/>
      <c r="BA42" s="196"/>
      <c r="BB42" s="195"/>
      <c r="BC42" s="195"/>
      <c r="BD42" s="195"/>
      <c r="BE42" s="196"/>
      <c r="BF42" s="196"/>
      <c r="BG42" s="196"/>
      <c r="BH42" s="195"/>
      <c r="BI42" s="195"/>
      <c r="BJ42" s="195"/>
      <c r="BK42" s="196"/>
      <c r="BL42" s="196"/>
      <c r="BM42" s="196"/>
      <c r="BN42" s="199"/>
      <c r="BO42" s="198" t="e">
        <f t="shared" si="10"/>
        <v>#DIV/0!</v>
      </c>
    </row>
    <row r="43" spans="1:67" ht="47.25" x14ac:dyDescent="0.25">
      <c r="A43" s="179"/>
      <c r="B43" s="179"/>
      <c r="C43" s="48"/>
      <c r="D43" s="48"/>
      <c r="E43" s="211" t="s">
        <v>51</v>
      </c>
      <c r="F43" s="211" t="s">
        <v>134</v>
      </c>
      <c r="G43" s="48"/>
      <c r="H43" s="211"/>
      <c r="I43" s="46" t="s">
        <v>25</v>
      </c>
      <c r="J43" s="47">
        <v>6</v>
      </c>
      <c r="K43" s="47">
        <f>J43*36</f>
        <v>216</v>
      </c>
      <c r="L43" s="48"/>
      <c r="M43" s="48"/>
      <c r="N43" s="48"/>
      <c r="O43" s="48"/>
      <c r="P43" s="48"/>
      <c r="Q43" s="48"/>
      <c r="R43" s="48"/>
      <c r="S43" s="141"/>
      <c r="T43" s="49"/>
      <c r="U43" s="50"/>
      <c r="V43" s="50"/>
      <c r="W43" s="51"/>
      <c r="X43" s="154"/>
      <c r="Y43" s="52"/>
      <c r="Z43" s="52"/>
      <c r="AA43" s="52"/>
      <c r="AB43" s="52"/>
      <c r="AC43" s="11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48"/>
      <c r="BO43" s="53">
        <f>Y43/K43*100</f>
        <v>0</v>
      </c>
    </row>
    <row r="44" spans="1:67" ht="15.75" x14ac:dyDescent="0.25">
      <c r="A44" s="1442">
        <v>21</v>
      </c>
      <c r="B44" s="1440" t="s">
        <v>76</v>
      </c>
      <c r="C44" s="1442"/>
      <c r="D44" s="1442"/>
      <c r="E44" s="1442" t="s">
        <v>51</v>
      </c>
      <c r="F44" s="1442" t="s">
        <v>116</v>
      </c>
      <c r="G44" s="1541" t="s">
        <v>90</v>
      </c>
      <c r="H44" s="252"/>
      <c r="I44" s="4" t="s">
        <v>8</v>
      </c>
      <c r="J44" s="1670">
        <v>3</v>
      </c>
      <c r="K44" s="1671">
        <f>J44*36</f>
        <v>108</v>
      </c>
      <c r="L44" s="1466"/>
      <c r="M44" s="1466"/>
      <c r="N44" s="1466"/>
      <c r="O44" s="1466"/>
      <c r="P44" s="1466">
        <v>3</v>
      </c>
      <c r="Q44" s="1466">
        <v>3</v>
      </c>
      <c r="R44" s="1466"/>
      <c r="S44" s="1521"/>
      <c r="T44" s="1528"/>
      <c r="U44" s="1529"/>
      <c r="V44" s="1529">
        <v>56</v>
      </c>
      <c r="W44" s="1468"/>
      <c r="X44" s="1471">
        <f>Y44+Y44*0.1</f>
        <v>105.6</v>
      </c>
      <c r="Y44" s="1472">
        <f>SUM(Z44:AB54)</f>
        <v>96</v>
      </c>
      <c r="Z44" s="1530">
        <f>AD44+AG44+AJ44+AM44+AP44+AS44+AV44+AY44+BB44+BE44+BH44+BK44</f>
        <v>32</v>
      </c>
      <c r="AA44" s="1530">
        <f>AE44+AH44+AK44+AN44+AQ44+AT44+AW44+AZ44+BC44+BF44+BI44+BL44</f>
        <v>0</v>
      </c>
      <c r="AB44" s="1472">
        <f>AF44+AI44+AL44+AO44+AR44+AU44+AX44+BA44+BD44+BG44+BJ44+BM44</f>
        <v>64</v>
      </c>
      <c r="AC44" s="1474">
        <f>K44-X44</f>
        <v>2.4000000000000057</v>
      </c>
      <c r="AD44" s="1526"/>
      <c r="AE44" s="1526"/>
      <c r="AF44" s="1526"/>
      <c r="AG44" s="1525"/>
      <c r="AH44" s="1525"/>
      <c r="AI44" s="1525"/>
      <c r="AJ44" s="1526"/>
      <c r="AK44" s="1526"/>
      <c r="AL44" s="1526"/>
      <c r="AM44" s="1525"/>
      <c r="AN44" s="1525"/>
      <c r="AO44" s="1525"/>
      <c r="AP44" s="1526">
        <v>16</v>
      </c>
      <c r="AQ44" s="1526"/>
      <c r="AR44" s="1526">
        <v>32</v>
      </c>
      <c r="AS44" s="1525">
        <v>16</v>
      </c>
      <c r="AT44" s="1525"/>
      <c r="AU44" s="1525">
        <v>32</v>
      </c>
      <c r="AV44" s="1526"/>
      <c r="AW44" s="1526"/>
      <c r="AX44" s="1526"/>
      <c r="AY44" s="1525"/>
      <c r="AZ44" s="1525"/>
      <c r="BA44" s="1525"/>
      <c r="BB44" s="1526"/>
      <c r="BC44" s="1526"/>
      <c r="BD44" s="1526"/>
      <c r="BE44" s="1525"/>
      <c r="BF44" s="1525"/>
      <c r="BG44" s="1525"/>
      <c r="BH44" s="1526"/>
      <c r="BI44" s="1526"/>
      <c r="BJ44" s="1526"/>
      <c r="BK44" s="1525"/>
      <c r="BL44" s="1525"/>
      <c r="BM44" s="1525"/>
      <c r="BN44" s="1527" t="s">
        <v>9</v>
      </c>
      <c r="BO44" s="1524">
        <v>44.444444444444443</v>
      </c>
    </row>
    <row r="45" spans="1:67" ht="15.75" x14ac:dyDescent="0.25">
      <c r="A45" s="1537"/>
      <c r="B45" s="1536"/>
      <c r="C45" s="1537"/>
      <c r="D45" s="1537"/>
      <c r="E45" s="1537"/>
      <c r="F45" s="1537"/>
      <c r="G45" s="1542"/>
      <c r="H45" s="253"/>
      <c r="I45" s="4" t="s">
        <v>20</v>
      </c>
      <c r="J45" s="1670"/>
      <c r="K45" s="1671"/>
      <c r="L45" s="1466"/>
      <c r="M45" s="1466"/>
      <c r="N45" s="1466"/>
      <c r="O45" s="1466"/>
      <c r="P45" s="1466"/>
      <c r="Q45" s="1466"/>
      <c r="R45" s="1466"/>
      <c r="S45" s="1521"/>
      <c r="T45" s="1528"/>
      <c r="U45" s="1529"/>
      <c r="V45" s="1529"/>
      <c r="W45" s="1468"/>
      <c r="X45" s="1471"/>
      <c r="Y45" s="1472"/>
      <c r="Z45" s="1530"/>
      <c r="AA45" s="1530"/>
      <c r="AB45" s="1472"/>
      <c r="AC45" s="1474"/>
      <c r="AD45" s="1526"/>
      <c r="AE45" s="1526"/>
      <c r="AF45" s="1526"/>
      <c r="AG45" s="1525"/>
      <c r="AH45" s="1525"/>
      <c r="AI45" s="1525"/>
      <c r="AJ45" s="1526"/>
      <c r="AK45" s="1526"/>
      <c r="AL45" s="1526"/>
      <c r="AM45" s="1525"/>
      <c r="AN45" s="1525"/>
      <c r="AO45" s="1525"/>
      <c r="AP45" s="1526"/>
      <c r="AQ45" s="1526"/>
      <c r="AR45" s="1526"/>
      <c r="AS45" s="1525"/>
      <c r="AT45" s="1525"/>
      <c r="AU45" s="1525"/>
      <c r="AV45" s="1526"/>
      <c r="AW45" s="1526"/>
      <c r="AX45" s="1526"/>
      <c r="AY45" s="1525"/>
      <c r="AZ45" s="1525"/>
      <c r="BA45" s="1525"/>
      <c r="BB45" s="1526"/>
      <c r="BC45" s="1526"/>
      <c r="BD45" s="1526"/>
      <c r="BE45" s="1525"/>
      <c r="BF45" s="1525"/>
      <c r="BG45" s="1525"/>
      <c r="BH45" s="1526"/>
      <c r="BI45" s="1526"/>
      <c r="BJ45" s="1526"/>
      <c r="BK45" s="1525"/>
      <c r="BL45" s="1525"/>
      <c r="BM45" s="1525"/>
      <c r="BN45" s="1527"/>
      <c r="BO45" s="1524"/>
    </row>
    <row r="46" spans="1:67" ht="15.75" x14ac:dyDescent="0.25">
      <c r="A46" s="1537"/>
      <c r="B46" s="1536"/>
      <c r="C46" s="1537"/>
      <c r="D46" s="1537"/>
      <c r="E46" s="1537"/>
      <c r="F46" s="1537"/>
      <c r="G46" s="1542"/>
      <c r="H46" s="253"/>
      <c r="I46" s="4" t="s">
        <v>21</v>
      </c>
      <c r="J46" s="1670"/>
      <c r="K46" s="1671"/>
      <c r="L46" s="1466"/>
      <c r="M46" s="1466"/>
      <c r="N46" s="1466"/>
      <c r="O46" s="1466"/>
      <c r="P46" s="1466"/>
      <c r="Q46" s="1466"/>
      <c r="R46" s="1466"/>
      <c r="S46" s="1521"/>
      <c r="T46" s="1528"/>
      <c r="U46" s="1529"/>
      <c r="V46" s="1529"/>
      <c r="W46" s="1468"/>
      <c r="X46" s="1471"/>
      <c r="Y46" s="1472"/>
      <c r="Z46" s="1530"/>
      <c r="AA46" s="1530"/>
      <c r="AB46" s="1472"/>
      <c r="AC46" s="1474"/>
      <c r="AD46" s="1526"/>
      <c r="AE46" s="1526"/>
      <c r="AF46" s="1526"/>
      <c r="AG46" s="1525"/>
      <c r="AH46" s="1525"/>
      <c r="AI46" s="1525"/>
      <c r="AJ46" s="1526"/>
      <c r="AK46" s="1526"/>
      <c r="AL46" s="1526"/>
      <c r="AM46" s="1525"/>
      <c r="AN46" s="1525"/>
      <c r="AO46" s="1525"/>
      <c r="AP46" s="1526"/>
      <c r="AQ46" s="1526"/>
      <c r="AR46" s="1526"/>
      <c r="AS46" s="1525"/>
      <c r="AT46" s="1525"/>
      <c r="AU46" s="1525"/>
      <c r="AV46" s="1526"/>
      <c r="AW46" s="1526"/>
      <c r="AX46" s="1526"/>
      <c r="AY46" s="1525"/>
      <c r="AZ46" s="1525"/>
      <c r="BA46" s="1525"/>
      <c r="BB46" s="1526"/>
      <c r="BC46" s="1526"/>
      <c r="BD46" s="1526"/>
      <c r="BE46" s="1525"/>
      <c r="BF46" s="1525"/>
      <c r="BG46" s="1525"/>
      <c r="BH46" s="1526"/>
      <c r="BI46" s="1526"/>
      <c r="BJ46" s="1526"/>
      <c r="BK46" s="1525"/>
      <c r="BL46" s="1525"/>
      <c r="BM46" s="1525"/>
      <c r="BN46" s="1527"/>
      <c r="BO46" s="1524"/>
    </row>
    <row r="47" spans="1:67" ht="15.75" x14ac:dyDescent="0.25">
      <c r="A47" s="1537"/>
      <c r="B47" s="1536"/>
      <c r="C47" s="1537"/>
      <c r="D47" s="1537"/>
      <c r="E47" s="1537"/>
      <c r="F47" s="1537"/>
      <c r="G47" s="1542"/>
      <c r="H47" s="253"/>
      <c r="I47" s="4" t="s">
        <v>22</v>
      </c>
      <c r="J47" s="1670"/>
      <c r="K47" s="1671"/>
      <c r="L47" s="1466"/>
      <c r="M47" s="1466"/>
      <c r="N47" s="1466"/>
      <c r="O47" s="1466"/>
      <c r="P47" s="1466"/>
      <c r="Q47" s="1466"/>
      <c r="R47" s="1466"/>
      <c r="S47" s="1521"/>
      <c r="T47" s="1528"/>
      <c r="U47" s="1529"/>
      <c r="V47" s="1529"/>
      <c r="W47" s="1468"/>
      <c r="X47" s="1471"/>
      <c r="Y47" s="1472"/>
      <c r="Z47" s="1530"/>
      <c r="AA47" s="1530"/>
      <c r="AB47" s="1472"/>
      <c r="AC47" s="1474"/>
      <c r="AD47" s="1526"/>
      <c r="AE47" s="1526"/>
      <c r="AF47" s="1526"/>
      <c r="AG47" s="1525"/>
      <c r="AH47" s="1525"/>
      <c r="AI47" s="1525"/>
      <c r="AJ47" s="1526"/>
      <c r="AK47" s="1526"/>
      <c r="AL47" s="1526"/>
      <c r="AM47" s="1525"/>
      <c r="AN47" s="1525"/>
      <c r="AO47" s="1525"/>
      <c r="AP47" s="1526"/>
      <c r="AQ47" s="1526"/>
      <c r="AR47" s="1526"/>
      <c r="AS47" s="1525"/>
      <c r="AT47" s="1525"/>
      <c r="AU47" s="1525"/>
      <c r="AV47" s="1526"/>
      <c r="AW47" s="1526"/>
      <c r="AX47" s="1526"/>
      <c r="AY47" s="1525"/>
      <c r="AZ47" s="1525"/>
      <c r="BA47" s="1525"/>
      <c r="BB47" s="1526"/>
      <c r="BC47" s="1526"/>
      <c r="BD47" s="1526"/>
      <c r="BE47" s="1525"/>
      <c r="BF47" s="1525"/>
      <c r="BG47" s="1525"/>
      <c r="BH47" s="1526"/>
      <c r="BI47" s="1526"/>
      <c r="BJ47" s="1526"/>
      <c r="BK47" s="1525"/>
      <c r="BL47" s="1525"/>
      <c r="BM47" s="1525"/>
      <c r="BN47" s="1527"/>
      <c r="BO47" s="1524"/>
    </row>
    <row r="48" spans="1:67" ht="15.75" x14ac:dyDescent="0.25">
      <c r="A48" s="1537"/>
      <c r="B48" s="1536"/>
      <c r="C48" s="1537"/>
      <c r="D48" s="1537"/>
      <c r="E48" s="1537"/>
      <c r="F48" s="1537"/>
      <c r="G48" s="1542"/>
      <c r="H48" s="253"/>
      <c r="I48" s="4" t="s">
        <v>26</v>
      </c>
      <c r="J48" s="1670"/>
      <c r="K48" s="1671"/>
      <c r="L48" s="1466"/>
      <c r="M48" s="1466"/>
      <c r="N48" s="1466"/>
      <c r="O48" s="1466"/>
      <c r="P48" s="1466"/>
      <c r="Q48" s="1466"/>
      <c r="R48" s="1466"/>
      <c r="S48" s="1521"/>
      <c r="T48" s="1528"/>
      <c r="U48" s="1529"/>
      <c r="V48" s="1529"/>
      <c r="W48" s="1468"/>
      <c r="X48" s="1471"/>
      <c r="Y48" s="1472"/>
      <c r="Z48" s="1530"/>
      <c r="AA48" s="1530"/>
      <c r="AB48" s="1472"/>
      <c r="AC48" s="1474"/>
      <c r="AD48" s="1526"/>
      <c r="AE48" s="1526"/>
      <c r="AF48" s="1526"/>
      <c r="AG48" s="1525"/>
      <c r="AH48" s="1525"/>
      <c r="AI48" s="1525"/>
      <c r="AJ48" s="1526"/>
      <c r="AK48" s="1526"/>
      <c r="AL48" s="1526"/>
      <c r="AM48" s="1525"/>
      <c r="AN48" s="1525"/>
      <c r="AO48" s="1525"/>
      <c r="AP48" s="1526"/>
      <c r="AQ48" s="1526"/>
      <c r="AR48" s="1526"/>
      <c r="AS48" s="1525"/>
      <c r="AT48" s="1525"/>
      <c r="AU48" s="1525"/>
      <c r="AV48" s="1526"/>
      <c r="AW48" s="1526"/>
      <c r="AX48" s="1526"/>
      <c r="AY48" s="1525"/>
      <c r="AZ48" s="1525"/>
      <c r="BA48" s="1525"/>
      <c r="BB48" s="1526"/>
      <c r="BC48" s="1526"/>
      <c r="BD48" s="1526"/>
      <c r="BE48" s="1525"/>
      <c r="BF48" s="1525"/>
      <c r="BG48" s="1525"/>
      <c r="BH48" s="1526"/>
      <c r="BI48" s="1526"/>
      <c r="BJ48" s="1526"/>
      <c r="BK48" s="1525"/>
      <c r="BL48" s="1525"/>
      <c r="BM48" s="1525"/>
      <c r="BN48" s="1527"/>
      <c r="BO48" s="1524"/>
    </row>
    <row r="49" spans="1:67" ht="15.75" x14ac:dyDescent="0.25">
      <c r="A49" s="1537"/>
      <c r="B49" s="1536"/>
      <c r="C49" s="1537"/>
      <c r="D49" s="1537"/>
      <c r="E49" s="1537"/>
      <c r="F49" s="1537"/>
      <c r="G49" s="1542"/>
      <c r="H49" s="253"/>
      <c r="I49" s="4" t="s">
        <v>27</v>
      </c>
      <c r="J49" s="1670"/>
      <c r="K49" s="1671"/>
      <c r="L49" s="1466"/>
      <c r="M49" s="1466"/>
      <c r="N49" s="1466"/>
      <c r="O49" s="1466"/>
      <c r="P49" s="1466"/>
      <c r="Q49" s="1466"/>
      <c r="R49" s="1466"/>
      <c r="S49" s="1521"/>
      <c r="T49" s="1528"/>
      <c r="U49" s="1529"/>
      <c r="V49" s="1529"/>
      <c r="W49" s="1468"/>
      <c r="X49" s="1471"/>
      <c r="Y49" s="1472"/>
      <c r="Z49" s="1530"/>
      <c r="AA49" s="1530"/>
      <c r="AB49" s="1472"/>
      <c r="AC49" s="1474"/>
      <c r="AD49" s="1526"/>
      <c r="AE49" s="1526"/>
      <c r="AF49" s="1526"/>
      <c r="AG49" s="1525"/>
      <c r="AH49" s="1525"/>
      <c r="AI49" s="1525"/>
      <c r="AJ49" s="1526"/>
      <c r="AK49" s="1526"/>
      <c r="AL49" s="1526"/>
      <c r="AM49" s="1525"/>
      <c r="AN49" s="1525"/>
      <c r="AO49" s="1525"/>
      <c r="AP49" s="1526"/>
      <c r="AQ49" s="1526"/>
      <c r="AR49" s="1526"/>
      <c r="AS49" s="1525"/>
      <c r="AT49" s="1525"/>
      <c r="AU49" s="1525"/>
      <c r="AV49" s="1526"/>
      <c r="AW49" s="1526"/>
      <c r="AX49" s="1526"/>
      <c r="AY49" s="1525"/>
      <c r="AZ49" s="1525"/>
      <c r="BA49" s="1525"/>
      <c r="BB49" s="1526"/>
      <c r="BC49" s="1526"/>
      <c r="BD49" s="1526"/>
      <c r="BE49" s="1525"/>
      <c r="BF49" s="1525"/>
      <c r="BG49" s="1525"/>
      <c r="BH49" s="1526"/>
      <c r="BI49" s="1526"/>
      <c r="BJ49" s="1526"/>
      <c r="BK49" s="1525"/>
      <c r="BL49" s="1525"/>
      <c r="BM49" s="1525"/>
      <c r="BN49" s="1527"/>
      <c r="BO49" s="1524"/>
    </row>
    <row r="50" spans="1:67" ht="15.75" x14ac:dyDescent="0.25">
      <c r="A50" s="1537"/>
      <c r="B50" s="1536"/>
      <c r="C50" s="1537"/>
      <c r="D50" s="1537"/>
      <c r="E50" s="1537"/>
      <c r="F50" s="1537"/>
      <c r="G50" s="1542"/>
      <c r="H50" s="253"/>
      <c r="I50" s="4" t="s">
        <v>85</v>
      </c>
      <c r="J50" s="1670"/>
      <c r="K50" s="1671"/>
      <c r="L50" s="1466"/>
      <c r="M50" s="1466"/>
      <c r="N50" s="1466"/>
      <c r="O50" s="1466"/>
      <c r="P50" s="1466"/>
      <c r="Q50" s="1466"/>
      <c r="R50" s="1466"/>
      <c r="S50" s="1521"/>
      <c r="T50" s="1528"/>
      <c r="U50" s="1529"/>
      <c r="V50" s="1529"/>
      <c r="W50" s="1468"/>
      <c r="X50" s="1471"/>
      <c r="Y50" s="1472"/>
      <c r="Z50" s="1530"/>
      <c r="AA50" s="1530"/>
      <c r="AB50" s="1472"/>
      <c r="AC50" s="1474"/>
      <c r="AD50" s="1526"/>
      <c r="AE50" s="1526"/>
      <c r="AF50" s="1526"/>
      <c r="AG50" s="1525"/>
      <c r="AH50" s="1525"/>
      <c r="AI50" s="1525"/>
      <c r="AJ50" s="1526"/>
      <c r="AK50" s="1526"/>
      <c r="AL50" s="1526"/>
      <c r="AM50" s="1525"/>
      <c r="AN50" s="1525"/>
      <c r="AO50" s="1525"/>
      <c r="AP50" s="1526"/>
      <c r="AQ50" s="1526"/>
      <c r="AR50" s="1526"/>
      <c r="AS50" s="1525"/>
      <c r="AT50" s="1525"/>
      <c r="AU50" s="1525"/>
      <c r="AV50" s="1526"/>
      <c r="AW50" s="1526"/>
      <c r="AX50" s="1526"/>
      <c r="AY50" s="1525"/>
      <c r="AZ50" s="1525"/>
      <c r="BA50" s="1525"/>
      <c r="BB50" s="1526"/>
      <c r="BC50" s="1526"/>
      <c r="BD50" s="1526"/>
      <c r="BE50" s="1525"/>
      <c r="BF50" s="1525"/>
      <c r="BG50" s="1525"/>
      <c r="BH50" s="1526"/>
      <c r="BI50" s="1526"/>
      <c r="BJ50" s="1526"/>
      <c r="BK50" s="1525"/>
      <c r="BL50" s="1525"/>
      <c r="BM50" s="1525"/>
      <c r="BN50" s="1527"/>
      <c r="BO50" s="1524"/>
    </row>
    <row r="51" spans="1:67" ht="15.75" x14ac:dyDescent="0.25">
      <c r="A51" s="1537"/>
      <c r="B51" s="1536"/>
      <c r="C51" s="1537"/>
      <c r="D51" s="1537"/>
      <c r="E51" s="1537"/>
      <c r="F51" s="1537"/>
      <c r="G51" s="1542"/>
      <c r="H51" s="253"/>
      <c r="I51" s="4" t="s">
        <v>86</v>
      </c>
      <c r="J51" s="1670"/>
      <c r="K51" s="1671"/>
      <c r="L51" s="1466"/>
      <c r="M51" s="1466"/>
      <c r="N51" s="1466"/>
      <c r="O51" s="1466"/>
      <c r="P51" s="1466"/>
      <c r="Q51" s="1466"/>
      <c r="R51" s="1466"/>
      <c r="S51" s="1521"/>
      <c r="T51" s="1528"/>
      <c r="U51" s="1529"/>
      <c r="V51" s="1529"/>
      <c r="W51" s="1468"/>
      <c r="X51" s="1471"/>
      <c r="Y51" s="1472"/>
      <c r="Z51" s="1530"/>
      <c r="AA51" s="1530"/>
      <c r="AB51" s="1472"/>
      <c r="AC51" s="1474"/>
      <c r="AD51" s="1526"/>
      <c r="AE51" s="1526"/>
      <c r="AF51" s="1526"/>
      <c r="AG51" s="1525"/>
      <c r="AH51" s="1525"/>
      <c r="AI51" s="1525"/>
      <c r="AJ51" s="1526"/>
      <c r="AK51" s="1526"/>
      <c r="AL51" s="1526"/>
      <c r="AM51" s="1525"/>
      <c r="AN51" s="1525"/>
      <c r="AO51" s="1525"/>
      <c r="AP51" s="1526"/>
      <c r="AQ51" s="1526"/>
      <c r="AR51" s="1526"/>
      <c r="AS51" s="1525"/>
      <c r="AT51" s="1525"/>
      <c r="AU51" s="1525"/>
      <c r="AV51" s="1526"/>
      <c r="AW51" s="1526"/>
      <c r="AX51" s="1526"/>
      <c r="AY51" s="1525"/>
      <c r="AZ51" s="1525"/>
      <c r="BA51" s="1525"/>
      <c r="BB51" s="1526"/>
      <c r="BC51" s="1526"/>
      <c r="BD51" s="1526"/>
      <c r="BE51" s="1525"/>
      <c r="BF51" s="1525"/>
      <c r="BG51" s="1525"/>
      <c r="BH51" s="1526"/>
      <c r="BI51" s="1526"/>
      <c r="BJ51" s="1526"/>
      <c r="BK51" s="1525"/>
      <c r="BL51" s="1525"/>
      <c r="BM51" s="1525"/>
      <c r="BN51" s="1527"/>
      <c r="BO51" s="1524"/>
    </row>
    <row r="52" spans="1:67" ht="15.75" x14ac:dyDescent="0.25">
      <c r="A52" s="1537"/>
      <c r="B52" s="1536"/>
      <c r="C52" s="1537"/>
      <c r="D52" s="1537"/>
      <c r="E52" s="1537"/>
      <c r="F52" s="1537"/>
      <c r="G52" s="1542"/>
      <c r="H52" s="253"/>
      <c r="I52" s="4" t="s">
        <v>87</v>
      </c>
      <c r="J52" s="1670"/>
      <c r="K52" s="1671"/>
      <c r="L52" s="1466"/>
      <c r="M52" s="1466"/>
      <c r="N52" s="1466"/>
      <c r="O52" s="1466"/>
      <c r="P52" s="1466"/>
      <c r="Q52" s="1466"/>
      <c r="R52" s="1466"/>
      <c r="S52" s="1521"/>
      <c r="T52" s="1528"/>
      <c r="U52" s="1529"/>
      <c r="V52" s="1529"/>
      <c r="W52" s="1468"/>
      <c r="X52" s="1471"/>
      <c r="Y52" s="1472"/>
      <c r="Z52" s="1530"/>
      <c r="AA52" s="1530"/>
      <c r="AB52" s="1472"/>
      <c r="AC52" s="1474"/>
      <c r="AD52" s="1526"/>
      <c r="AE52" s="1526"/>
      <c r="AF52" s="1526"/>
      <c r="AG52" s="1525"/>
      <c r="AH52" s="1525"/>
      <c r="AI52" s="1525"/>
      <c r="AJ52" s="1526"/>
      <c r="AK52" s="1526"/>
      <c r="AL52" s="1526"/>
      <c r="AM52" s="1525"/>
      <c r="AN52" s="1525"/>
      <c r="AO52" s="1525"/>
      <c r="AP52" s="1526"/>
      <c r="AQ52" s="1526"/>
      <c r="AR52" s="1526"/>
      <c r="AS52" s="1525"/>
      <c r="AT52" s="1525"/>
      <c r="AU52" s="1525"/>
      <c r="AV52" s="1526"/>
      <c r="AW52" s="1526"/>
      <c r="AX52" s="1526"/>
      <c r="AY52" s="1525"/>
      <c r="AZ52" s="1525"/>
      <c r="BA52" s="1525"/>
      <c r="BB52" s="1526"/>
      <c r="BC52" s="1526"/>
      <c r="BD52" s="1526"/>
      <c r="BE52" s="1525"/>
      <c r="BF52" s="1525"/>
      <c r="BG52" s="1525"/>
      <c r="BH52" s="1526"/>
      <c r="BI52" s="1526"/>
      <c r="BJ52" s="1526"/>
      <c r="BK52" s="1525"/>
      <c r="BL52" s="1525"/>
      <c r="BM52" s="1525"/>
      <c r="BN52" s="1527"/>
      <c r="BO52" s="1524"/>
    </row>
    <row r="53" spans="1:67" ht="15.75" x14ac:dyDescent="0.25">
      <c r="A53" s="1537"/>
      <c r="B53" s="1536"/>
      <c r="C53" s="1537"/>
      <c r="D53" s="1537"/>
      <c r="E53" s="1537"/>
      <c r="F53" s="1537"/>
      <c r="G53" s="1542"/>
      <c r="H53" s="253"/>
      <c r="I53" s="4" t="s">
        <v>88</v>
      </c>
      <c r="J53" s="1670"/>
      <c r="K53" s="1671"/>
      <c r="L53" s="1466"/>
      <c r="M53" s="1466"/>
      <c r="N53" s="1466"/>
      <c r="O53" s="1466"/>
      <c r="P53" s="1466"/>
      <c r="Q53" s="1466"/>
      <c r="R53" s="1466"/>
      <c r="S53" s="1521"/>
      <c r="T53" s="1528"/>
      <c r="U53" s="1529"/>
      <c r="V53" s="1529"/>
      <c r="W53" s="1468"/>
      <c r="X53" s="1471"/>
      <c r="Y53" s="1472"/>
      <c r="Z53" s="1530"/>
      <c r="AA53" s="1530"/>
      <c r="AB53" s="1472"/>
      <c r="AC53" s="1474"/>
      <c r="AD53" s="1526"/>
      <c r="AE53" s="1526"/>
      <c r="AF53" s="1526"/>
      <c r="AG53" s="1525"/>
      <c r="AH53" s="1525"/>
      <c r="AI53" s="1525"/>
      <c r="AJ53" s="1526"/>
      <c r="AK53" s="1526"/>
      <c r="AL53" s="1526"/>
      <c r="AM53" s="1525"/>
      <c r="AN53" s="1525"/>
      <c r="AO53" s="1525"/>
      <c r="AP53" s="1526"/>
      <c r="AQ53" s="1526"/>
      <c r="AR53" s="1526"/>
      <c r="AS53" s="1525"/>
      <c r="AT53" s="1525"/>
      <c r="AU53" s="1525"/>
      <c r="AV53" s="1526"/>
      <c r="AW53" s="1526"/>
      <c r="AX53" s="1526"/>
      <c r="AY53" s="1525"/>
      <c r="AZ53" s="1525"/>
      <c r="BA53" s="1525"/>
      <c r="BB53" s="1526"/>
      <c r="BC53" s="1526"/>
      <c r="BD53" s="1526"/>
      <c r="BE53" s="1525"/>
      <c r="BF53" s="1525"/>
      <c r="BG53" s="1525"/>
      <c r="BH53" s="1526"/>
      <c r="BI53" s="1526"/>
      <c r="BJ53" s="1526"/>
      <c r="BK53" s="1525"/>
      <c r="BL53" s="1525"/>
      <c r="BM53" s="1525"/>
      <c r="BN53" s="1527"/>
      <c r="BO53" s="1524"/>
    </row>
    <row r="54" spans="1:67" ht="15.75" x14ac:dyDescent="0.25">
      <c r="A54" s="1443"/>
      <c r="B54" s="1441"/>
      <c r="C54" s="1443"/>
      <c r="D54" s="1443"/>
      <c r="E54" s="1443"/>
      <c r="F54" s="1443"/>
      <c r="G54" s="1543"/>
      <c r="H54" s="254"/>
      <c r="I54" s="4" t="s">
        <v>89</v>
      </c>
      <c r="J54" s="1670"/>
      <c r="K54" s="1671"/>
      <c r="L54" s="1466"/>
      <c r="M54" s="1466"/>
      <c r="N54" s="1466"/>
      <c r="O54" s="1466"/>
      <c r="P54" s="1466"/>
      <c r="Q54" s="1466"/>
      <c r="R54" s="1466"/>
      <c r="S54" s="1521"/>
      <c r="T54" s="1528"/>
      <c r="U54" s="1529"/>
      <c r="V54" s="1529"/>
      <c r="W54" s="1468"/>
      <c r="X54" s="1471"/>
      <c r="Y54" s="1472"/>
      <c r="Z54" s="1530"/>
      <c r="AA54" s="1530"/>
      <c r="AB54" s="1472"/>
      <c r="AC54" s="1474"/>
      <c r="AD54" s="1526"/>
      <c r="AE54" s="1526"/>
      <c r="AF54" s="1526"/>
      <c r="AG54" s="1525"/>
      <c r="AH54" s="1525"/>
      <c r="AI54" s="1525"/>
      <c r="AJ54" s="1526"/>
      <c r="AK54" s="1526"/>
      <c r="AL54" s="1526"/>
      <c r="AM54" s="1525"/>
      <c r="AN54" s="1525"/>
      <c r="AO54" s="1525"/>
      <c r="AP54" s="1526"/>
      <c r="AQ54" s="1526"/>
      <c r="AR54" s="1526"/>
      <c r="AS54" s="1525"/>
      <c r="AT54" s="1525"/>
      <c r="AU54" s="1525"/>
      <c r="AV54" s="1526"/>
      <c r="AW54" s="1526"/>
      <c r="AX54" s="1526"/>
      <c r="AY54" s="1525"/>
      <c r="AZ54" s="1525"/>
      <c r="BA54" s="1525"/>
      <c r="BB54" s="1526"/>
      <c r="BC54" s="1526"/>
      <c r="BD54" s="1526"/>
      <c r="BE54" s="1525"/>
      <c r="BF54" s="1525"/>
      <c r="BG54" s="1525"/>
      <c r="BH54" s="1526"/>
      <c r="BI54" s="1526"/>
      <c r="BJ54" s="1526"/>
      <c r="BK54" s="1525"/>
      <c r="BL54" s="1525"/>
      <c r="BM54" s="1525"/>
      <c r="BN54" s="1527"/>
      <c r="BO54" s="1524"/>
    </row>
    <row r="55" spans="1:67" ht="17.25" customHeight="1" x14ac:dyDescent="0.25">
      <c r="A55" s="179"/>
      <c r="B55" s="179"/>
      <c r="C55" s="48"/>
      <c r="D55" s="48"/>
      <c r="E55" s="211" t="s">
        <v>51</v>
      </c>
      <c r="F55" s="211" t="s">
        <v>130</v>
      </c>
      <c r="G55" s="48"/>
      <c r="H55" s="211"/>
      <c r="I55" s="218" t="s">
        <v>112</v>
      </c>
      <c r="J55" s="47">
        <v>9</v>
      </c>
      <c r="K55" s="112">
        <f>J55*36</f>
        <v>324</v>
      </c>
      <c r="L55" s="48"/>
      <c r="M55" s="48"/>
      <c r="N55" s="48"/>
      <c r="O55" s="48"/>
      <c r="P55" s="48"/>
      <c r="Q55" s="48"/>
      <c r="R55" s="48"/>
      <c r="S55" s="141"/>
      <c r="T55" s="49"/>
      <c r="U55" s="50"/>
      <c r="V55" s="50"/>
      <c r="W55" s="51"/>
      <c r="X55" s="154"/>
      <c r="Y55" s="52"/>
      <c r="Z55" s="52"/>
      <c r="AA55" s="52"/>
      <c r="AB55" s="52"/>
      <c r="AC55" s="111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48"/>
      <c r="BO55" s="53">
        <f>Y55/K55*100</f>
        <v>0</v>
      </c>
    </row>
    <row r="56" spans="1:67" ht="15.75" x14ac:dyDescent="0.25">
      <c r="A56" s="25"/>
      <c r="B56" s="25"/>
      <c r="C56" s="14"/>
      <c r="D56" s="14"/>
      <c r="E56" s="14"/>
      <c r="F56" s="14" t="s">
        <v>117</v>
      </c>
      <c r="G56" s="14"/>
      <c r="H56" s="249"/>
      <c r="I56" s="93" t="s">
        <v>8</v>
      </c>
      <c r="J56" s="28">
        <v>3</v>
      </c>
      <c r="K56" s="41">
        <f>J56*36</f>
        <v>108</v>
      </c>
      <c r="L56" s="29">
        <v>3</v>
      </c>
      <c r="M56" s="29"/>
      <c r="N56" s="29"/>
      <c r="O56" s="29"/>
      <c r="P56" s="29"/>
      <c r="Q56" s="29"/>
      <c r="R56" s="29"/>
      <c r="S56" s="138"/>
      <c r="T56" s="170"/>
      <c r="U56" s="30"/>
      <c r="V56" s="30">
        <v>1</v>
      </c>
      <c r="W56" s="171"/>
      <c r="X56" s="155">
        <f>Y56+Y56*0.1</f>
        <v>52.8</v>
      </c>
      <c r="Y56" s="31">
        <f>SUM(Z56:AB56)</f>
        <v>48</v>
      </c>
      <c r="Z56" s="31">
        <f>AD56+AG56+AJ56+AM56+AP56+AS56+AV56+AY56+BB56+BE56+BH56+BK56</f>
        <v>32</v>
      </c>
      <c r="AA56" s="31"/>
      <c r="AB56" s="31">
        <f>AF56+AI56+AL56+AO56+AR56+AU56+AX56+BA56+BD56+BG56+BJ56+BM56</f>
        <v>16</v>
      </c>
      <c r="AC56" s="42">
        <f>K56-X56</f>
        <v>55.2</v>
      </c>
      <c r="AD56" s="32">
        <v>32</v>
      </c>
      <c r="AE56" s="32"/>
      <c r="AF56" s="32">
        <v>16</v>
      </c>
      <c r="AG56" s="33"/>
      <c r="AH56" s="33"/>
      <c r="AI56" s="33"/>
      <c r="AJ56" s="32"/>
      <c r="AK56" s="32"/>
      <c r="AL56" s="32"/>
      <c r="AM56" s="33"/>
      <c r="AN56" s="33"/>
      <c r="AO56" s="33"/>
      <c r="AP56" s="32"/>
      <c r="AQ56" s="32"/>
      <c r="AR56" s="32"/>
      <c r="AS56" s="33"/>
      <c r="AT56" s="33"/>
      <c r="AU56" s="33"/>
      <c r="AV56" s="32"/>
      <c r="AW56" s="32"/>
      <c r="AX56" s="32"/>
      <c r="AY56" s="33"/>
      <c r="AZ56" s="33"/>
      <c r="BA56" s="33"/>
      <c r="BB56" s="31"/>
      <c r="BC56" s="31"/>
      <c r="BD56" s="31"/>
      <c r="BE56" s="33"/>
      <c r="BF56" s="33"/>
      <c r="BG56" s="33"/>
      <c r="BH56" s="31"/>
      <c r="BI56" s="31"/>
      <c r="BJ56" s="31"/>
      <c r="BK56" s="33"/>
      <c r="BL56" s="33"/>
      <c r="BM56" s="33"/>
      <c r="BN56" s="29" t="s">
        <v>9</v>
      </c>
      <c r="BO56" s="34">
        <f>Y56/K56*100</f>
        <v>44.444444444444443</v>
      </c>
    </row>
    <row r="57" spans="1:67" ht="15.75" x14ac:dyDescent="0.25">
      <c r="A57" s="25"/>
      <c r="B57" s="25"/>
      <c r="C57" s="14"/>
      <c r="D57" s="14"/>
      <c r="E57" s="14"/>
      <c r="F57" s="14" t="s">
        <v>117</v>
      </c>
      <c r="G57" s="14"/>
      <c r="H57" s="249"/>
      <c r="I57" s="93" t="s">
        <v>20</v>
      </c>
      <c r="J57" s="28">
        <v>3</v>
      </c>
      <c r="K57" s="41">
        <f>J57*36</f>
        <v>108</v>
      </c>
      <c r="L57" s="29"/>
      <c r="M57" s="29">
        <v>3</v>
      </c>
      <c r="N57" s="29"/>
      <c r="O57" s="29"/>
      <c r="P57" s="29"/>
      <c r="Q57" s="29"/>
      <c r="R57" s="29"/>
      <c r="S57" s="138"/>
      <c r="T57" s="170"/>
      <c r="U57" s="30"/>
      <c r="V57" s="30">
        <v>2</v>
      </c>
      <c r="W57" s="171"/>
      <c r="X57" s="155">
        <f>Y57+Y57*0.1</f>
        <v>52.8</v>
      </c>
      <c r="Y57" s="31">
        <f>SUM(Z57:AB57)</f>
        <v>48</v>
      </c>
      <c r="Z57" s="31">
        <f>AD57+AG57+AJ57+AM57+AP57+AS57+AV57+AY57+BB57+BE57+BH57+BK57</f>
        <v>16</v>
      </c>
      <c r="AA57" s="31"/>
      <c r="AB57" s="31">
        <f>AF57+AI57+AL57+AO57+AR57+AU57+AX57+BA57+BD57+BG57+BJ57+BM57</f>
        <v>32</v>
      </c>
      <c r="AC57" s="42">
        <f>K57-X57</f>
        <v>55.2</v>
      </c>
      <c r="AD57" s="32"/>
      <c r="AE57" s="32"/>
      <c r="AF57" s="32"/>
      <c r="AG57" s="33">
        <v>16</v>
      </c>
      <c r="AH57" s="33"/>
      <c r="AI57" s="33">
        <v>32</v>
      </c>
      <c r="AJ57" s="32"/>
      <c r="AK57" s="32"/>
      <c r="AL57" s="32"/>
      <c r="AM57" s="33"/>
      <c r="AN57" s="33"/>
      <c r="AO57" s="33"/>
      <c r="AP57" s="32"/>
      <c r="AQ57" s="32"/>
      <c r="AR57" s="32"/>
      <c r="AS57" s="33"/>
      <c r="AT57" s="33"/>
      <c r="AU57" s="33"/>
      <c r="AV57" s="32"/>
      <c r="AW57" s="32"/>
      <c r="AX57" s="32"/>
      <c r="AY57" s="33"/>
      <c r="AZ57" s="33"/>
      <c r="BA57" s="33"/>
      <c r="BB57" s="31"/>
      <c r="BC57" s="31"/>
      <c r="BD57" s="31"/>
      <c r="BE57" s="33"/>
      <c r="BF57" s="33"/>
      <c r="BG57" s="33"/>
      <c r="BH57" s="31"/>
      <c r="BI57" s="31"/>
      <c r="BJ57" s="31"/>
      <c r="BK57" s="33"/>
      <c r="BL57" s="33"/>
      <c r="BM57" s="33"/>
      <c r="BN57" s="29" t="s">
        <v>9</v>
      </c>
      <c r="BO57" s="34">
        <f>Y57/K57*100</f>
        <v>44.444444444444443</v>
      </c>
    </row>
    <row r="58" spans="1:67" ht="15.75" x14ac:dyDescent="0.25">
      <c r="A58" s="25"/>
      <c r="B58" s="25"/>
      <c r="C58" s="14"/>
      <c r="D58" s="14"/>
      <c r="E58" s="14"/>
      <c r="F58" s="14" t="s">
        <v>117</v>
      </c>
      <c r="G58" s="14"/>
      <c r="H58" s="249"/>
      <c r="I58" s="93" t="s">
        <v>21</v>
      </c>
      <c r="J58" s="28">
        <v>3</v>
      </c>
      <c r="K58" s="41">
        <f>J58*36</f>
        <v>108</v>
      </c>
      <c r="L58" s="29"/>
      <c r="M58" s="29"/>
      <c r="N58" s="29">
        <v>3</v>
      </c>
      <c r="O58" s="29"/>
      <c r="P58" s="29"/>
      <c r="Q58" s="29"/>
      <c r="R58" s="29"/>
      <c r="S58" s="138"/>
      <c r="T58" s="170"/>
      <c r="U58" s="30"/>
      <c r="V58" s="30">
        <v>3</v>
      </c>
      <c r="W58" s="171"/>
      <c r="X58" s="155">
        <f>Y58+Y58*0.1</f>
        <v>35.200000000000003</v>
      </c>
      <c r="Y58" s="31">
        <f>SUM(Z58:AB58)</f>
        <v>32</v>
      </c>
      <c r="Z58" s="31">
        <f>AD58+AG58+AJ58+AM58+AP58+AS58+AV58+AY58+BB58+BE58+BH58+BK58</f>
        <v>16</v>
      </c>
      <c r="AA58" s="31"/>
      <c r="AB58" s="31">
        <f>AF58+AI58+AL58+AO58+AR58+AU58+AX58+BA58+BD58+BG58+BJ58+BM58</f>
        <v>16</v>
      </c>
      <c r="AC58" s="42">
        <f>K58-X58</f>
        <v>72.8</v>
      </c>
      <c r="AD58" s="32"/>
      <c r="AE58" s="32"/>
      <c r="AF58" s="32"/>
      <c r="AG58" s="33"/>
      <c r="AH58" s="33"/>
      <c r="AI58" s="33"/>
      <c r="AJ58" s="32">
        <v>16</v>
      </c>
      <c r="AK58" s="32"/>
      <c r="AL58" s="32">
        <v>16</v>
      </c>
      <c r="AM58" s="33"/>
      <c r="AN58" s="33"/>
      <c r="AO58" s="33"/>
      <c r="AP58" s="32"/>
      <c r="AQ58" s="32"/>
      <c r="AR58" s="32"/>
      <c r="AS58" s="33"/>
      <c r="AT58" s="33"/>
      <c r="AU58" s="33"/>
      <c r="AV58" s="32"/>
      <c r="AW58" s="32"/>
      <c r="AX58" s="32"/>
      <c r="AY58" s="33"/>
      <c r="AZ58" s="33"/>
      <c r="BA58" s="33"/>
      <c r="BB58" s="31"/>
      <c r="BC58" s="31"/>
      <c r="BD58" s="31"/>
      <c r="BE58" s="33"/>
      <c r="BF58" s="33"/>
      <c r="BG58" s="33"/>
      <c r="BH58" s="31"/>
      <c r="BI58" s="31"/>
      <c r="BJ58" s="31"/>
      <c r="BK58" s="33"/>
      <c r="BL58" s="33"/>
      <c r="BM58" s="33"/>
      <c r="BN58" s="29" t="s">
        <v>9</v>
      </c>
      <c r="BO58" s="34">
        <f>Y58/K58*100</f>
        <v>29.629629629629626</v>
      </c>
    </row>
    <row r="59" spans="1:67" ht="15.75" x14ac:dyDescent="0.25">
      <c r="A59" s="179"/>
      <c r="B59" s="179"/>
      <c r="C59" s="48"/>
      <c r="D59" s="48"/>
      <c r="E59" s="211" t="s">
        <v>51</v>
      </c>
      <c r="F59" s="48" t="s">
        <v>132</v>
      </c>
      <c r="G59" s="48"/>
      <c r="H59" s="211"/>
      <c r="I59" s="218" t="s">
        <v>114</v>
      </c>
      <c r="J59" s="47"/>
      <c r="K59" s="112"/>
      <c r="L59" s="54"/>
      <c r="M59" s="54"/>
      <c r="N59" s="54"/>
      <c r="O59" s="54"/>
      <c r="P59" s="54"/>
      <c r="Q59" s="54"/>
      <c r="R59" s="54"/>
      <c r="S59" s="142"/>
      <c r="T59" s="49"/>
      <c r="U59" s="50"/>
      <c r="V59" s="50"/>
      <c r="W59" s="51"/>
      <c r="X59" s="154"/>
      <c r="Y59" s="52"/>
      <c r="Z59" s="52"/>
      <c r="AA59" s="52"/>
      <c r="AB59" s="52"/>
      <c r="AC59" s="11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48"/>
      <c r="BO59" s="53"/>
    </row>
    <row r="60" spans="1:67" ht="15.75" x14ac:dyDescent="0.25">
      <c r="A60" s="25"/>
      <c r="B60" s="25"/>
      <c r="C60" s="14"/>
      <c r="D60" s="14"/>
      <c r="E60" s="14"/>
      <c r="F60" s="14" t="s">
        <v>17</v>
      </c>
      <c r="G60" s="14"/>
      <c r="H60" s="249"/>
      <c r="I60" s="93" t="s">
        <v>8</v>
      </c>
      <c r="J60" s="28">
        <v>6</v>
      </c>
      <c r="K60" s="41">
        <f>J60*36</f>
        <v>216</v>
      </c>
      <c r="L60" s="12"/>
      <c r="M60" s="12">
        <v>6</v>
      </c>
      <c r="N60" s="12"/>
      <c r="O60" s="12"/>
      <c r="P60" s="12"/>
      <c r="Q60" s="12"/>
      <c r="R60" s="12"/>
      <c r="S60" s="139"/>
      <c r="T60" s="170"/>
      <c r="U60" s="30"/>
      <c r="V60" s="30">
        <v>2</v>
      </c>
      <c r="W60" s="171"/>
      <c r="X60" s="155">
        <f>Y60+Y60*0.1</f>
        <v>52.8</v>
      </c>
      <c r="Y60" s="31">
        <f>SUM(Z60:AB60)</f>
        <v>48</v>
      </c>
      <c r="Z60" s="31">
        <f>AD60+AG60+AJ60+AM60+AP60+AS60+AV60+AY60+BB60+BE60+BH60+BK60</f>
        <v>16</v>
      </c>
      <c r="AA60" s="31"/>
      <c r="AB60" s="31">
        <f>AF60+AI60+AL60+AO60+AR60+AU60+AX60+BA60+BD60+BG60+BJ60+BM60</f>
        <v>32</v>
      </c>
      <c r="AC60" s="42">
        <f>K60-X60</f>
        <v>163.19999999999999</v>
      </c>
      <c r="AD60" s="32"/>
      <c r="AE60" s="32"/>
      <c r="AF60" s="32"/>
      <c r="AG60" s="32">
        <v>16</v>
      </c>
      <c r="AH60" s="32"/>
      <c r="AI60" s="32">
        <v>32</v>
      </c>
      <c r="AJ60" s="32"/>
      <c r="AK60" s="32"/>
      <c r="AL60" s="32"/>
      <c r="AM60" s="33"/>
      <c r="AN60" s="33"/>
      <c r="AO60" s="33"/>
      <c r="AP60" s="32"/>
      <c r="AQ60" s="32"/>
      <c r="AR60" s="32"/>
      <c r="AS60" s="33"/>
      <c r="AT60" s="33"/>
      <c r="AU60" s="33"/>
      <c r="AV60" s="32"/>
      <c r="AW60" s="32"/>
      <c r="AX60" s="32"/>
      <c r="AY60" s="33"/>
      <c r="AZ60" s="33"/>
      <c r="BA60" s="33"/>
      <c r="BB60" s="31"/>
      <c r="BC60" s="31"/>
      <c r="BD60" s="31"/>
      <c r="BE60" s="33"/>
      <c r="BF60" s="33"/>
      <c r="BG60" s="33"/>
      <c r="BH60" s="31"/>
      <c r="BI60" s="31"/>
      <c r="BJ60" s="31"/>
      <c r="BK60" s="33"/>
      <c r="BL60" s="33"/>
      <c r="BM60" s="33"/>
      <c r="BN60" s="29" t="s">
        <v>17</v>
      </c>
      <c r="BO60" s="34">
        <f>Y60/K60*100</f>
        <v>22.222222222222221</v>
      </c>
    </row>
    <row r="61" spans="1:67" ht="31.5" hidden="1" x14ac:dyDescent="0.25">
      <c r="A61" s="179"/>
      <c r="B61" s="179"/>
      <c r="C61" s="48"/>
      <c r="D61" s="48"/>
      <c r="E61" s="48"/>
      <c r="F61" s="48"/>
      <c r="G61" s="48"/>
      <c r="H61" s="211"/>
      <c r="I61" s="218" t="s">
        <v>113</v>
      </c>
      <c r="J61" s="47"/>
      <c r="K61" s="112">
        <f>J61*36</f>
        <v>0</v>
      </c>
      <c r="L61" s="48"/>
      <c r="M61" s="48"/>
      <c r="N61" s="48"/>
      <c r="O61" s="48"/>
      <c r="P61" s="48"/>
      <c r="Q61" s="48"/>
      <c r="R61" s="48"/>
      <c r="S61" s="141"/>
      <c r="T61" s="49"/>
      <c r="U61" s="50"/>
      <c r="V61" s="50"/>
      <c r="W61" s="51"/>
      <c r="X61" s="154"/>
      <c r="Y61" s="52"/>
      <c r="Z61" s="52"/>
      <c r="AA61" s="52"/>
      <c r="AB61" s="52"/>
      <c r="AC61" s="11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53" t="e">
        <f>Y61/K61*100</f>
        <v>#DIV/0!</v>
      </c>
    </row>
    <row r="62" spans="1:67" ht="15.75" hidden="1" x14ac:dyDescent="0.25">
      <c r="A62" s="25"/>
      <c r="B62" s="25"/>
      <c r="C62" s="14"/>
      <c r="D62" s="14"/>
      <c r="E62" s="14"/>
      <c r="F62" s="14" t="s">
        <v>118</v>
      </c>
      <c r="G62" s="14"/>
      <c r="H62" s="249"/>
      <c r="I62" s="93" t="s">
        <v>8</v>
      </c>
      <c r="J62" s="28"/>
      <c r="K62" s="41">
        <f>J62*36</f>
        <v>0</v>
      </c>
      <c r="L62" s="29"/>
      <c r="M62" s="29"/>
      <c r="N62" s="29">
        <v>3</v>
      </c>
      <c r="O62" s="29"/>
      <c r="P62" s="29"/>
      <c r="Q62" s="29"/>
      <c r="R62" s="29"/>
      <c r="S62" s="138"/>
      <c r="T62" s="170">
        <v>3</v>
      </c>
      <c r="U62" s="30"/>
      <c r="V62" s="30"/>
      <c r="W62" s="171"/>
      <c r="X62" s="155">
        <f>Y62+Y62*0.1</f>
        <v>35.200000000000003</v>
      </c>
      <c r="Y62" s="31">
        <f>SUM(Z62:AB62)</f>
        <v>32</v>
      </c>
      <c r="Z62" s="31">
        <f>AD62+AG62+AJ62+AM62+AP62+AS62+AV62+AY62+BB62+BE62+BH62+BK62</f>
        <v>16</v>
      </c>
      <c r="AA62" s="31"/>
      <c r="AB62" s="31">
        <f>AF62+AI62+AL62+AO62+AR62+AU62+AX62+BA62+BD62+BG62+BJ62+BM62</f>
        <v>16</v>
      </c>
      <c r="AC62" s="42">
        <f>K62-X62</f>
        <v>-35.200000000000003</v>
      </c>
      <c r="AD62" s="32"/>
      <c r="AE62" s="32"/>
      <c r="AF62" s="32"/>
      <c r="AG62" s="33"/>
      <c r="AH62" s="33"/>
      <c r="AI62" s="33"/>
      <c r="AJ62" s="32">
        <v>16</v>
      </c>
      <c r="AK62" s="32"/>
      <c r="AL62" s="32">
        <v>16</v>
      </c>
      <c r="AM62" s="33"/>
      <c r="AN62" s="33"/>
      <c r="AO62" s="33"/>
      <c r="AP62" s="32"/>
      <c r="AQ62" s="32"/>
      <c r="AR62" s="32"/>
      <c r="AS62" s="33"/>
      <c r="AT62" s="33"/>
      <c r="AU62" s="33"/>
      <c r="AV62" s="32"/>
      <c r="AW62" s="32"/>
      <c r="AX62" s="32"/>
      <c r="AY62" s="33"/>
      <c r="AZ62" s="33"/>
      <c r="BA62" s="33"/>
      <c r="BB62" s="31"/>
      <c r="BC62" s="31"/>
      <c r="BD62" s="31"/>
      <c r="BE62" s="33"/>
      <c r="BF62" s="33"/>
      <c r="BG62" s="33"/>
      <c r="BH62" s="31"/>
      <c r="BI62" s="31"/>
      <c r="BJ62" s="31"/>
      <c r="BK62" s="33"/>
      <c r="BL62" s="33"/>
      <c r="BM62" s="33"/>
      <c r="BN62" s="29" t="s">
        <v>12</v>
      </c>
      <c r="BO62" s="34" t="e">
        <f>Y62/K62*100</f>
        <v>#DIV/0!</v>
      </c>
    </row>
    <row r="63" spans="1:67" ht="15.75" hidden="1" x14ac:dyDescent="0.25">
      <c r="A63" s="25"/>
      <c r="B63" s="25"/>
      <c r="C63" s="14"/>
      <c r="D63" s="14"/>
      <c r="E63" s="14"/>
      <c r="F63" s="14"/>
      <c r="G63" s="14"/>
      <c r="H63" s="249"/>
      <c r="I63" s="4" t="s">
        <v>20</v>
      </c>
      <c r="J63" s="28"/>
      <c r="K63" s="41">
        <f>J63*36</f>
        <v>0</v>
      </c>
      <c r="L63" s="29"/>
      <c r="M63" s="29"/>
      <c r="N63" s="29"/>
      <c r="O63" s="29"/>
      <c r="P63" s="29"/>
      <c r="Q63" s="29"/>
      <c r="R63" s="29"/>
      <c r="S63" s="138"/>
      <c r="T63" s="170"/>
      <c r="U63" s="30"/>
      <c r="V63" s="30"/>
      <c r="W63" s="171"/>
      <c r="X63" s="155">
        <f>Y63+Y63*0.1</f>
        <v>0</v>
      </c>
      <c r="Y63" s="31">
        <f>SUM(Z63:AB63)</f>
        <v>0</v>
      </c>
      <c r="Z63" s="31">
        <f>AD63+AG63+AJ63+AM63+AP63+AS63+AV63+AY63+BB63+BE63+BH63+BK63</f>
        <v>0</v>
      </c>
      <c r="AA63" s="31"/>
      <c r="AB63" s="31">
        <f>AF63+AI63+AL63+AO63+AR63+AU63+AX63+BA63+BD63+BG63+BJ63+BM63</f>
        <v>0</v>
      </c>
      <c r="AC63" s="42">
        <f>K63-X63</f>
        <v>0</v>
      </c>
      <c r="AD63" s="32"/>
      <c r="AE63" s="32"/>
      <c r="AF63" s="32"/>
      <c r="AG63" s="33"/>
      <c r="AH63" s="33"/>
      <c r="AI63" s="33"/>
      <c r="AJ63" s="32"/>
      <c r="AK63" s="32"/>
      <c r="AL63" s="32"/>
      <c r="AM63" s="33"/>
      <c r="AN63" s="33"/>
      <c r="AO63" s="33"/>
      <c r="AP63" s="32"/>
      <c r="AQ63" s="32"/>
      <c r="AR63" s="32"/>
      <c r="AS63" s="33"/>
      <c r="AT63" s="33"/>
      <c r="AU63" s="33"/>
      <c r="AV63" s="32"/>
      <c r="AW63" s="32"/>
      <c r="AX63" s="32"/>
      <c r="AY63" s="33"/>
      <c r="AZ63" s="33"/>
      <c r="BA63" s="33"/>
      <c r="BB63" s="31"/>
      <c r="BC63" s="31"/>
      <c r="BD63" s="31"/>
      <c r="BE63" s="33"/>
      <c r="BF63" s="33"/>
      <c r="BG63" s="33"/>
      <c r="BH63" s="31"/>
      <c r="BI63" s="31"/>
      <c r="BJ63" s="31"/>
      <c r="BK63" s="33"/>
      <c r="BL63" s="33"/>
      <c r="BM63" s="33"/>
      <c r="BN63" s="29" t="s">
        <v>12</v>
      </c>
      <c r="BO63" s="34" t="e">
        <f>Y63/K63*100</f>
        <v>#DIV/0!</v>
      </c>
    </row>
    <row r="64" spans="1:67" ht="15.75" hidden="1" x14ac:dyDescent="0.25">
      <c r="A64" s="25"/>
      <c r="B64" s="25"/>
      <c r="C64" s="14"/>
      <c r="D64" s="14"/>
      <c r="E64" s="14"/>
      <c r="F64" s="14"/>
      <c r="G64" s="14"/>
      <c r="H64" s="249"/>
      <c r="I64" s="4" t="s">
        <v>20</v>
      </c>
      <c r="J64" s="28"/>
      <c r="K64" s="41">
        <f>J64*36</f>
        <v>0</v>
      </c>
      <c r="L64" s="12"/>
      <c r="M64" s="12"/>
      <c r="N64" s="12"/>
      <c r="O64" s="12"/>
      <c r="P64" s="12"/>
      <c r="Q64" s="12"/>
      <c r="R64" s="12"/>
      <c r="S64" s="139"/>
      <c r="T64" s="170"/>
      <c r="U64" s="30"/>
      <c r="V64" s="30"/>
      <c r="W64" s="171"/>
      <c r="X64" s="155">
        <f>Y64+Y64*0.1</f>
        <v>0</v>
      </c>
      <c r="Y64" s="31">
        <f>SUM(Z64:AB64)</f>
        <v>0</v>
      </c>
      <c r="Z64" s="31">
        <f>AD64+AG64+AJ64+AM64+AP64+AS64+AV64+AY64+BB64+BE64+BH64+BK64</f>
        <v>0</v>
      </c>
      <c r="AA64" s="31"/>
      <c r="AB64" s="31">
        <f>AF64+AI64+AL64+AO64+AR64+AU64+AX64+BA64+BD64+BG64+BJ64+BM64</f>
        <v>0</v>
      </c>
      <c r="AC64" s="42">
        <f>K64-X64</f>
        <v>0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3"/>
      <c r="AT64" s="33"/>
      <c r="AU64" s="33"/>
      <c r="AV64" s="32"/>
      <c r="AW64" s="32"/>
      <c r="AX64" s="32"/>
      <c r="AY64" s="33"/>
      <c r="AZ64" s="33"/>
      <c r="BA64" s="33"/>
      <c r="BB64" s="31"/>
      <c r="BC64" s="31"/>
      <c r="BD64" s="31"/>
      <c r="BE64" s="33"/>
      <c r="BF64" s="33"/>
      <c r="BG64" s="33"/>
      <c r="BH64" s="31"/>
      <c r="BI64" s="31"/>
      <c r="BJ64" s="31"/>
      <c r="BK64" s="33"/>
      <c r="BL64" s="33"/>
      <c r="BM64" s="33"/>
      <c r="BN64" s="29" t="s">
        <v>17</v>
      </c>
      <c r="BO64" s="34" t="e">
        <f>Y64/K64*100</f>
        <v>#DIV/0!</v>
      </c>
    </row>
    <row r="65" spans="1:67" ht="15.75" hidden="1" x14ac:dyDescent="0.25">
      <c r="A65" s="25"/>
      <c r="B65" s="25"/>
      <c r="C65" s="14"/>
      <c r="D65" s="14"/>
      <c r="E65" s="14"/>
      <c r="F65" s="14"/>
      <c r="G65" s="14"/>
      <c r="H65" s="249"/>
      <c r="I65" s="4"/>
      <c r="J65" s="28"/>
      <c r="K65" s="41"/>
      <c r="L65" s="12"/>
      <c r="M65" s="12"/>
      <c r="N65" s="12"/>
      <c r="O65" s="12"/>
      <c r="P65" s="12"/>
      <c r="Q65" s="12"/>
      <c r="R65" s="12"/>
      <c r="S65" s="139"/>
      <c r="T65" s="170"/>
      <c r="U65" s="30"/>
      <c r="V65" s="30"/>
      <c r="W65" s="171"/>
      <c r="X65" s="155"/>
      <c r="Y65" s="31"/>
      <c r="Z65" s="31"/>
      <c r="AA65" s="31"/>
      <c r="AB65" s="31"/>
      <c r="AC65" s="42"/>
      <c r="AD65" s="32"/>
      <c r="AE65" s="32"/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33"/>
      <c r="AT65" s="33"/>
      <c r="AU65" s="33"/>
      <c r="AV65" s="32"/>
      <c r="AW65" s="32"/>
      <c r="AX65" s="32"/>
      <c r="AY65" s="33"/>
      <c r="AZ65" s="33"/>
      <c r="BA65" s="33"/>
      <c r="BB65" s="31"/>
      <c r="BC65" s="31"/>
      <c r="BD65" s="31"/>
      <c r="BE65" s="33"/>
      <c r="BF65" s="33"/>
      <c r="BG65" s="33"/>
      <c r="BH65" s="31"/>
      <c r="BI65" s="31"/>
      <c r="BJ65" s="31"/>
      <c r="BK65" s="33"/>
      <c r="BL65" s="33"/>
      <c r="BM65" s="33"/>
      <c r="BN65" s="29"/>
      <c r="BO65" s="34"/>
    </row>
    <row r="66" spans="1:67" ht="15.75" hidden="1" x14ac:dyDescent="0.25">
      <c r="A66" s="25"/>
      <c r="B66" s="25"/>
      <c r="C66" s="14"/>
      <c r="D66" s="14"/>
      <c r="E66" s="14"/>
      <c r="F66" s="14"/>
      <c r="G66" s="14"/>
      <c r="H66" s="249"/>
      <c r="I66" s="4"/>
      <c r="J66" s="28"/>
      <c r="K66" s="41"/>
      <c r="L66" s="12"/>
      <c r="M66" s="12"/>
      <c r="N66" s="12"/>
      <c r="O66" s="12"/>
      <c r="P66" s="12"/>
      <c r="Q66" s="12"/>
      <c r="R66" s="12"/>
      <c r="S66" s="139"/>
      <c r="T66" s="170"/>
      <c r="U66" s="30"/>
      <c r="V66" s="30"/>
      <c r="W66" s="171"/>
      <c r="X66" s="155"/>
      <c r="Y66" s="31"/>
      <c r="Z66" s="31"/>
      <c r="AA66" s="31"/>
      <c r="AB66" s="31"/>
      <c r="AC66" s="42"/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33"/>
      <c r="AT66" s="33"/>
      <c r="AU66" s="33"/>
      <c r="AV66" s="32"/>
      <c r="AW66" s="32"/>
      <c r="AX66" s="32"/>
      <c r="AY66" s="33"/>
      <c r="AZ66" s="33"/>
      <c r="BA66" s="33"/>
      <c r="BB66" s="31"/>
      <c r="BC66" s="31"/>
      <c r="BD66" s="31"/>
      <c r="BE66" s="33"/>
      <c r="BF66" s="33"/>
      <c r="BG66" s="33"/>
      <c r="BH66" s="31"/>
      <c r="BI66" s="31"/>
      <c r="BJ66" s="31"/>
      <c r="BK66" s="33"/>
      <c r="BL66" s="33"/>
      <c r="BM66" s="33"/>
      <c r="BN66" s="29"/>
      <c r="BO66" s="34"/>
    </row>
    <row r="67" spans="1:67" ht="15.75" hidden="1" x14ac:dyDescent="0.25">
      <c r="A67" s="25"/>
      <c r="B67" s="25"/>
      <c r="C67" s="14"/>
      <c r="D67" s="14"/>
      <c r="E67" s="14"/>
      <c r="F67" s="14"/>
      <c r="G67" s="14"/>
      <c r="H67" s="249"/>
      <c r="I67" s="4"/>
      <c r="J67" s="28"/>
      <c r="K67" s="41"/>
      <c r="L67" s="12"/>
      <c r="M67" s="12"/>
      <c r="N67" s="12"/>
      <c r="O67" s="12"/>
      <c r="P67" s="12"/>
      <c r="Q67" s="12"/>
      <c r="R67" s="12"/>
      <c r="S67" s="139"/>
      <c r="T67" s="170"/>
      <c r="U67" s="30"/>
      <c r="V67" s="30"/>
      <c r="W67" s="171"/>
      <c r="X67" s="155"/>
      <c r="Y67" s="31"/>
      <c r="Z67" s="31"/>
      <c r="AA67" s="31"/>
      <c r="AB67" s="31"/>
      <c r="AC67" s="42"/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2"/>
      <c r="AQ67" s="32"/>
      <c r="AR67" s="32"/>
      <c r="AS67" s="33"/>
      <c r="AT67" s="33"/>
      <c r="AU67" s="33"/>
      <c r="AV67" s="32"/>
      <c r="AW67" s="32"/>
      <c r="AX67" s="32"/>
      <c r="AY67" s="33"/>
      <c r="AZ67" s="33"/>
      <c r="BA67" s="33"/>
      <c r="BB67" s="31"/>
      <c r="BC67" s="31"/>
      <c r="BD67" s="31"/>
      <c r="BE67" s="33"/>
      <c r="BF67" s="33"/>
      <c r="BG67" s="33"/>
      <c r="BH67" s="31"/>
      <c r="BI67" s="31"/>
      <c r="BJ67" s="31"/>
      <c r="BK67" s="33"/>
      <c r="BL67" s="33"/>
      <c r="BM67" s="33"/>
      <c r="BN67" s="29"/>
      <c r="BO67" s="34"/>
    </row>
    <row r="68" spans="1:67" ht="15.75" hidden="1" x14ac:dyDescent="0.25">
      <c r="A68" s="25"/>
      <c r="B68" s="25"/>
      <c r="C68" s="14"/>
      <c r="D68" s="14"/>
      <c r="E68" s="14"/>
      <c r="F68" s="14"/>
      <c r="G68" s="14"/>
      <c r="H68" s="249"/>
      <c r="I68" s="4"/>
      <c r="J68" s="28"/>
      <c r="K68" s="41"/>
      <c r="L68" s="12"/>
      <c r="M68" s="12"/>
      <c r="N68" s="12"/>
      <c r="O68" s="12"/>
      <c r="P68" s="12"/>
      <c r="Q68" s="12"/>
      <c r="R68" s="12"/>
      <c r="S68" s="139"/>
      <c r="T68" s="170"/>
      <c r="U68" s="30"/>
      <c r="V68" s="30"/>
      <c r="W68" s="171"/>
      <c r="X68" s="155"/>
      <c r="Y68" s="31"/>
      <c r="Z68" s="31"/>
      <c r="AA68" s="31"/>
      <c r="AB68" s="31"/>
      <c r="AC68" s="42"/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2"/>
      <c r="AQ68" s="32"/>
      <c r="AR68" s="32"/>
      <c r="AS68" s="33"/>
      <c r="AT68" s="33"/>
      <c r="AU68" s="33"/>
      <c r="AV68" s="32"/>
      <c r="AW68" s="32"/>
      <c r="AX68" s="32"/>
      <c r="AY68" s="33"/>
      <c r="AZ68" s="33"/>
      <c r="BA68" s="33"/>
      <c r="BB68" s="31"/>
      <c r="BC68" s="31"/>
      <c r="BD68" s="31"/>
      <c r="BE68" s="33"/>
      <c r="BF68" s="33"/>
      <c r="BG68" s="33"/>
      <c r="BH68" s="31"/>
      <c r="BI68" s="31"/>
      <c r="BJ68" s="31"/>
      <c r="BK68" s="33"/>
      <c r="BL68" s="33"/>
      <c r="BM68" s="33"/>
      <c r="BN68" s="29"/>
      <c r="BO68" s="34"/>
    </row>
    <row r="69" spans="1:67" ht="15.75" hidden="1" x14ac:dyDescent="0.25">
      <c r="A69" s="25"/>
      <c r="B69" s="25"/>
      <c r="C69" s="14"/>
      <c r="D69" s="14"/>
      <c r="E69" s="14"/>
      <c r="F69" s="14"/>
      <c r="G69" s="14"/>
      <c r="H69" s="249"/>
      <c r="I69" s="4"/>
      <c r="J69" s="28"/>
      <c r="K69" s="41"/>
      <c r="L69" s="12"/>
      <c r="M69" s="12"/>
      <c r="N69" s="12"/>
      <c r="O69" s="12"/>
      <c r="P69" s="12"/>
      <c r="Q69" s="12"/>
      <c r="R69" s="12"/>
      <c r="S69" s="139"/>
      <c r="T69" s="170"/>
      <c r="U69" s="30"/>
      <c r="V69" s="30"/>
      <c r="W69" s="171"/>
      <c r="X69" s="155"/>
      <c r="Y69" s="31"/>
      <c r="Z69" s="31"/>
      <c r="AA69" s="31"/>
      <c r="AB69" s="31"/>
      <c r="AC69" s="42"/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2"/>
      <c r="AQ69" s="32"/>
      <c r="AR69" s="32"/>
      <c r="AS69" s="33"/>
      <c r="AT69" s="33"/>
      <c r="AU69" s="33"/>
      <c r="AV69" s="32"/>
      <c r="AW69" s="32"/>
      <c r="AX69" s="32"/>
      <c r="AY69" s="33"/>
      <c r="AZ69" s="33"/>
      <c r="BA69" s="33"/>
      <c r="BB69" s="31"/>
      <c r="BC69" s="31"/>
      <c r="BD69" s="31"/>
      <c r="BE69" s="33"/>
      <c r="BF69" s="33"/>
      <c r="BG69" s="33"/>
      <c r="BH69" s="31"/>
      <c r="BI69" s="31"/>
      <c r="BJ69" s="31"/>
      <c r="BK69" s="33"/>
      <c r="BL69" s="33"/>
      <c r="BM69" s="33"/>
      <c r="BN69" s="29"/>
      <c r="BO69" s="34"/>
    </row>
    <row r="70" spans="1:67" ht="31.5" x14ac:dyDescent="0.25">
      <c r="A70" s="182"/>
      <c r="B70" s="182"/>
      <c r="C70" s="183"/>
      <c r="D70" s="183"/>
      <c r="E70" s="74"/>
      <c r="F70" s="74" t="s">
        <v>135</v>
      </c>
      <c r="G70" s="188" t="s">
        <v>105</v>
      </c>
      <c r="H70" s="188"/>
      <c r="I70" s="94" t="s">
        <v>43</v>
      </c>
      <c r="J70" s="73">
        <f>SUM(J77:J91)</f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21"/>
      <c r="V70" s="221"/>
      <c r="W70" s="221"/>
      <c r="X70" s="232"/>
      <c r="Y70" s="232"/>
      <c r="Z70" s="236"/>
      <c r="AA70" s="236"/>
      <c r="AB70" s="236"/>
      <c r="AC70" s="236"/>
      <c r="AD70" s="79"/>
      <c r="AE70" s="79"/>
      <c r="AF70" s="79"/>
      <c r="AG70" s="79"/>
      <c r="AH70" s="79"/>
      <c r="AI70" s="79"/>
      <c r="AJ70" s="237"/>
      <c r="AK70" s="237"/>
      <c r="AL70" s="237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183"/>
      <c r="BO70" s="233"/>
    </row>
    <row r="71" spans="1:67" ht="15.75" x14ac:dyDescent="0.25">
      <c r="A71" s="1490">
        <v>22</v>
      </c>
      <c r="B71" s="1544" t="s">
        <v>76</v>
      </c>
      <c r="C71" s="1490"/>
      <c r="D71" s="1490"/>
      <c r="E71" s="1490"/>
      <c r="F71" s="1490" t="s">
        <v>119</v>
      </c>
      <c r="G71" s="1490"/>
      <c r="H71" s="244"/>
      <c r="I71" s="70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214"/>
      <c r="Y71" s="215"/>
      <c r="Z71" s="215"/>
      <c r="AA71" s="215"/>
      <c r="AB71" s="215"/>
      <c r="AC71" s="215"/>
      <c r="AD71" s="1436"/>
      <c r="AE71" s="1436"/>
      <c r="AF71" s="1436"/>
      <c r="AG71" s="1438"/>
      <c r="AH71" s="1438"/>
      <c r="AI71" s="1438"/>
      <c r="AJ71" s="1436"/>
      <c r="AK71" s="1436"/>
      <c r="AL71" s="1436"/>
      <c r="AM71" s="1438"/>
      <c r="AN71" s="1438"/>
      <c r="AO71" s="1438"/>
      <c r="AP71" s="1436"/>
      <c r="AQ71" s="1436"/>
      <c r="AR71" s="1436"/>
      <c r="AS71" s="1438"/>
      <c r="AT71" s="1438"/>
      <c r="AU71" s="1438"/>
      <c r="AV71" s="1436"/>
      <c r="AW71" s="1436"/>
      <c r="AX71" s="1436"/>
      <c r="AY71" s="1438"/>
      <c r="AZ71" s="1438"/>
      <c r="BA71" s="1438"/>
      <c r="BB71" s="1436"/>
      <c r="BC71" s="1436"/>
      <c r="BD71" s="1436"/>
      <c r="BE71" s="1438"/>
      <c r="BF71" s="1438"/>
      <c r="BG71" s="1438"/>
      <c r="BH71" s="1436"/>
      <c r="BI71" s="1436"/>
      <c r="BJ71" s="1436"/>
      <c r="BK71" s="1438"/>
      <c r="BL71" s="1438"/>
      <c r="BM71" s="1438"/>
      <c r="BN71" s="1442"/>
      <c r="BO71" s="1553"/>
    </row>
    <row r="72" spans="1:67" ht="15.75" x14ac:dyDescent="0.25">
      <c r="A72" s="1491"/>
      <c r="B72" s="1545"/>
      <c r="C72" s="1491"/>
      <c r="D72" s="1491"/>
      <c r="E72" s="1491"/>
      <c r="F72" s="1491"/>
      <c r="G72" s="1491"/>
      <c r="H72" s="245"/>
      <c r="I72" s="70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96"/>
      <c r="U72" s="1496"/>
      <c r="V72" s="1496"/>
      <c r="W72" s="1496"/>
      <c r="X72" s="216"/>
      <c r="Y72" s="186"/>
      <c r="Z72" s="186"/>
      <c r="AA72" s="186"/>
      <c r="AB72" s="186"/>
      <c r="AC72" s="186"/>
      <c r="AD72" s="1641"/>
      <c r="AE72" s="1641"/>
      <c r="AF72" s="1641"/>
      <c r="AG72" s="1642"/>
      <c r="AH72" s="1642"/>
      <c r="AI72" s="1642"/>
      <c r="AJ72" s="1641"/>
      <c r="AK72" s="1641"/>
      <c r="AL72" s="1641"/>
      <c r="AM72" s="1642"/>
      <c r="AN72" s="1642"/>
      <c r="AO72" s="1642"/>
      <c r="AP72" s="1641"/>
      <c r="AQ72" s="1641"/>
      <c r="AR72" s="1641"/>
      <c r="AS72" s="1642"/>
      <c r="AT72" s="1642"/>
      <c r="AU72" s="1642"/>
      <c r="AV72" s="1641"/>
      <c r="AW72" s="1641"/>
      <c r="AX72" s="1641"/>
      <c r="AY72" s="1642"/>
      <c r="AZ72" s="1642"/>
      <c r="BA72" s="1642"/>
      <c r="BB72" s="1641"/>
      <c r="BC72" s="1641"/>
      <c r="BD72" s="1641"/>
      <c r="BE72" s="1642"/>
      <c r="BF72" s="1642"/>
      <c r="BG72" s="1642"/>
      <c r="BH72" s="1641"/>
      <c r="BI72" s="1641"/>
      <c r="BJ72" s="1641"/>
      <c r="BK72" s="1642"/>
      <c r="BL72" s="1642"/>
      <c r="BM72" s="1642"/>
      <c r="BN72" s="1537"/>
      <c r="BO72" s="1554"/>
    </row>
    <row r="73" spans="1:67" ht="15.75" x14ac:dyDescent="0.25">
      <c r="A73" s="1491"/>
      <c r="B73" s="1545"/>
      <c r="C73" s="1491"/>
      <c r="D73" s="1491"/>
      <c r="E73" s="1491"/>
      <c r="F73" s="1491"/>
      <c r="G73" s="1491"/>
      <c r="H73" s="245"/>
      <c r="I73" s="70"/>
      <c r="J73" s="1496"/>
      <c r="K73" s="1496"/>
      <c r="L73" s="1496"/>
      <c r="M73" s="1496"/>
      <c r="N73" s="1496"/>
      <c r="O73" s="1496"/>
      <c r="P73" s="1496"/>
      <c r="Q73" s="1496"/>
      <c r="R73" s="1496"/>
      <c r="S73" s="1496"/>
      <c r="T73" s="1496"/>
      <c r="U73" s="1496"/>
      <c r="V73" s="1496"/>
      <c r="W73" s="1496"/>
      <c r="X73" s="216"/>
      <c r="Y73" s="186"/>
      <c r="Z73" s="186"/>
      <c r="AA73" s="186"/>
      <c r="AB73" s="186"/>
      <c r="AC73" s="186"/>
      <c r="AD73" s="1641"/>
      <c r="AE73" s="1641"/>
      <c r="AF73" s="1641"/>
      <c r="AG73" s="1642"/>
      <c r="AH73" s="1642"/>
      <c r="AI73" s="1642"/>
      <c r="AJ73" s="1641"/>
      <c r="AK73" s="1641"/>
      <c r="AL73" s="1641"/>
      <c r="AM73" s="1642"/>
      <c r="AN73" s="1642"/>
      <c r="AO73" s="1642"/>
      <c r="AP73" s="1641"/>
      <c r="AQ73" s="1641"/>
      <c r="AR73" s="1641"/>
      <c r="AS73" s="1642"/>
      <c r="AT73" s="1642"/>
      <c r="AU73" s="1642"/>
      <c r="AV73" s="1641"/>
      <c r="AW73" s="1641"/>
      <c r="AX73" s="1641"/>
      <c r="AY73" s="1642"/>
      <c r="AZ73" s="1642"/>
      <c r="BA73" s="1642"/>
      <c r="BB73" s="1641"/>
      <c r="BC73" s="1641"/>
      <c r="BD73" s="1641"/>
      <c r="BE73" s="1642"/>
      <c r="BF73" s="1642"/>
      <c r="BG73" s="1642"/>
      <c r="BH73" s="1641"/>
      <c r="BI73" s="1641"/>
      <c r="BJ73" s="1641"/>
      <c r="BK73" s="1642"/>
      <c r="BL73" s="1642"/>
      <c r="BM73" s="1642"/>
      <c r="BN73" s="1537"/>
      <c r="BO73" s="1554"/>
    </row>
    <row r="74" spans="1:67" ht="15.75" x14ac:dyDescent="0.25">
      <c r="A74" s="1491"/>
      <c r="B74" s="1545"/>
      <c r="C74" s="1491"/>
      <c r="D74" s="1491"/>
      <c r="E74" s="1491"/>
      <c r="F74" s="1491"/>
      <c r="G74" s="1491"/>
      <c r="H74" s="245"/>
      <c r="I74" s="70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96"/>
      <c r="U74" s="1496"/>
      <c r="V74" s="1496"/>
      <c r="W74" s="1496"/>
      <c r="X74" s="216"/>
      <c r="Y74" s="186"/>
      <c r="Z74" s="186"/>
      <c r="AA74" s="186"/>
      <c r="AB74" s="186"/>
      <c r="AC74" s="186"/>
      <c r="AD74" s="1641"/>
      <c r="AE74" s="1641"/>
      <c r="AF74" s="1641"/>
      <c r="AG74" s="1642"/>
      <c r="AH74" s="1642"/>
      <c r="AI74" s="1642"/>
      <c r="AJ74" s="1641"/>
      <c r="AK74" s="1641"/>
      <c r="AL74" s="1641"/>
      <c r="AM74" s="1642"/>
      <c r="AN74" s="1642"/>
      <c r="AO74" s="1642"/>
      <c r="AP74" s="1641"/>
      <c r="AQ74" s="1641"/>
      <c r="AR74" s="1641"/>
      <c r="AS74" s="1642"/>
      <c r="AT74" s="1642"/>
      <c r="AU74" s="1642"/>
      <c r="AV74" s="1641"/>
      <c r="AW74" s="1641"/>
      <c r="AX74" s="1641"/>
      <c r="AY74" s="1642"/>
      <c r="AZ74" s="1642"/>
      <c r="BA74" s="1642"/>
      <c r="BB74" s="1641"/>
      <c r="BC74" s="1641"/>
      <c r="BD74" s="1641"/>
      <c r="BE74" s="1642"/>
      <c r="BF74" s="1642"/>
      <c r="BG74" s="1642"/>
      <c r="BH74" s="1641"/>
      <c r="BI74" s="1641"/>
      <c r="BJ74" s="1641"/>
      <c r="BK74" s="1642"/>
      <c r="BL74" s="1642"/>
      <c r="BM74" s="1642"/>
      <c r="BN74" s="1537"/>
      <c r="BO74" s="1554"/>
    </row>
    <row r="75" spans="1:67" ht="15.75" x14ac:dyDescent="0.25">
      <c r="A75" s="1492"/>
      <c r="B75" s="1546"/>
      <c r="C75" s="1492"/>
      <c r="D75" s="1492"/>
      <c r="E75" s="1492"/>
      <c r="F75" s="1492"/>
      <c r="G75" s="1492"/>
      <c r="H75" s="246"/>
      <c r="I75" s="70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97"/>
      <c r="V75" s="1497"/>
      <c r="W75" s="1497"/>
      <c r="X75" s="217"/>
      <c r="Y75" s="187"/>
      <c r="Z75" s="187"/>
      <c r="AA75" s="187"/>
      <c r="AB75" s="187"/>
      <c r="AC75" s="187"/>
      <c r="AD75" s="1437"/>
      <c r="AE75" s="1437"/>
      <c r="AF75" s="1437"/>
      <c r="AG75" s="1439"/>
      <c r="AH75" s="1439"/>
      <c r="AI75" s="1439"/>
      <c r="AJ75" s="1437"/>
      <c r="AK75" s="1437"/>
      <c r="AL75" s="1437"/>
      <c r="AM75" s="1439"/>
      <c r="AN75" s="1439"/>
      <c r="AO75" s="1439"/>
      <c r="AP75" s="1437"/>
      <c r="AQ75" s="1437"/>
      <c r="AR75" s="1437"/>
      <c r="AS75" s="1439"/>
      <c r="AT75" s="1439"/>
      <c r="AU75" s="1439"/>
      <c r="AV75" s="1437"/>
      <c r="AW75" s="1437"/>
      <c r="AX75" s="1437"/>
      <c r="AY75" s="1439"/>
      <c r="AZ75" s="1439"/>
      <c r="BA75" s="1439"/>
      <c r="BB75" s="1437"/>
      <c r="BC75" s="1437"/>
      <c r="BD75" s="1437"/>
      <c r="BE75" s="1439"/>
      <c r="BF75" s="1439"/>
      <c r="BG75" s="1439"/>
      <c r="BH75" s="1437"/>
      <c r="BI75" s="1437"/>
      <c r="BJ75" s="1437"/>
      <c r="BK75" s="1439"/>
      <c r="BL75" s="1439"/>
      <c r="BM75" s="1439"/>
      <c r="BN75" s="1443"/>
      <c r="BO75" s="1555"/>
    </row>
    <row r="76" spans="1:67" ht="15.75" x14ac:dyDescent="0.25">
      <c r="A76" s="182"/>
      <c r="B76" s="182"/>
      <c r="C76" s="183"/>
      <c r="D76" s="183"/>
      <c r="E76" s="74"/>
      <c r="F76" s="74" t="s">
        <v>136</v>
      </c>
      <c r="G76" s="183"/>
      <c r="H76" s="183"/>
      <c r="I76" s="94" t="s">
        <v>57</v>
      </c>
      <c r="J76" s="73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21"/>
      <c r="V76" s="221"/>
      <c r="W76" s="221"/>
      <c r="X76" s="222"/>
      <c r="Y76" s="235"/>
      <c r="Z76" s="235"/>
      <c r="AA76" s="235"/>
      <c r="AB76" s="235"/>
      <c r="AC76" s="235"/>
      <c r="AD76" s="79"/>
      <c r="AE76" s="79"/>
      <c r="AF76" s="79"/>
      <c r="AG76" s="79"/>
      <c r="AH76" s="79"/>
      <c r="AI76" s="79"/>
      <c r="AJ76" s="80"/>
      <c r="AK76" s="80"/>
      <c r="AL76" s="80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183"/>
      <c r="BO76" s="233"/>
    </row>
    <row r="77" spans="1:67" ht="15.75" x14ac:dyDescent="0.25">
      <c r="A77" s="1490">
        <v>23</v>
      </c>
      <c r="B77" s="1544" t="s">
        <v>76</v>
      </c>
      <c r="C77" s="1442"/>
      <c r="D77" s="1442"/>
      <c r="E77" s="1442"/>
      <c r="F77" s="1442" t="s">
        <v>136</v>
      </c>
      <c r="G77" s="1442" t="s">
        <v>55</v>
      </c>
      <c r="H77" s="241"/>
      <c r="I77" s="70" t="s">
        <v>37</v>
      </c>
      <c r="J77" s="1670">
        <f>L77+M77+N77+O77+P77+Q77+R77+S77</f>
        <v>0</v>
      </c>
      <c r="K77" s="1671">
        <f>J77*36</f>
        <v>0</v>
      </c>
      <c r="L77" s="1483"/>
      <c r="M77" s="1483"/>
      <c r="N77" s="1483"/>
      <c r="O77" s="1483"/>
      <c r="P77" s="1483"/>
      <c r="Q77" s="1483"/>
      <c r="R77" s="1483"/>
      <c r="S77" s="1494"/>
      <c r="T77" s="1493"/>
      <c r="U77" s="1481"/>
      <c r="V77" s="1481"/>
      <c r="W77" s="1535"/>
      <c r="X77" s="1471">
        <f>Y77+Y77*0.1</f>
        <v>0</v>
      </c>
      <c r="Y77" s="1472">
        <f>SUM(Z77:AB77)</f>
        <v>0</v>
      </c>
      <c r="Z77" s="1472">
        <f>AD77+AG77+AJ77+AM77+AP77+AS77+AV77+AY77+BB77+BE77+BH77+BK77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4">
        <f>K77-X77</f>
        <v>0</v>
      </c>
      <c r="AD77" s="1534"/>
      <c r="AE77" s="1534"/>
      <c r="AF77" s="1534"/>
      <c r="AG77" s="1532"/>
      <c r="AH77" s="1532"/>
      <c r="AI77" s="1532"/>
      <c r="AJ77" s="1534"/>
      <c r="AK77" s="1534"/>
      <c r="AL77" s="1534"/>
      <c r="AM77" s="1532"/>
      <c r="AN77" s="1532"/>
      <c r="AO77" s="1532"/>
      <c r="AP77" s="1534"/>
      <c r="AQ77" s="1534"/>
      <c r="AR77" s="1534"/>
      <c r="AS77" s="1532"/>
      <c r="AT77" s="1532"/>
      <c r="AU77" s="1532"/>
      <c r="AV77" s="1534"/>
      <c r="AW77" s="1534"/>
      <c r="AX77" s="1534"/>
      <c r="AY77" s="1532"/>
      <c r="AZ77" s="1532"/>
      <c r="BA77" s="1532"/>
      <c r="BB77" s="1533"/>
      <c r="BC77" s="1533"/>
      <c r="BD77" s="1533"/>
      <c r="BE77" s="1532"/>
      <c r="BF77" s="1532"/>
      <c r="BG77" s="1532"/>
      <c r="BH77" s="1533"/>
      <c r="BI77" s="1533"/>
      <c r="BJ77" s="1533"/>
      <c r="BK77" s="1532"/>
      <c r="BL77" s="1532"/>
      <c r="BM77" s="1532"/>
      <c r="BN77" s="1531"/>
      <c r="BO77" s="1524" t="e">
        <f>Y77/K77*100</f>
        <v>#DIV/0!</v>
      </c>
    </row>
    <row r="78" spans="1:67" ht="15.75" x14ac:dyDescent="0.25">
      <c r="A78" s="1492"/>
      <c r="B78" s="1546"/>
      <c r="C78" s="1443"/>
      <c r="D78" s="1443"/>
      <c r="E78" s="1443"/>
      <c r="F78" s="1443"/>
      <c r="G78" s="1443"/>
      <c r="H78" s="243"/>
      <c r="I78" s="70" t="s">
        <v>37</v>
      </c>
      <c r="J78" s="1670"/>
      <c r="K78" s="1671"/>
      <c r="L78" s="1483"/>
      <c r="M78" s="1483"/>
      <c r="N78" s="1483"/>
      <c r="O78" s="1483"/>
      <c r="P78" s="1483"/>
      <c r="Q78" s="1483"/>
      <c r="R78" s="1483"/>
      <c r="S78" s="1494"/>
      <c r="T78" s="1493"/>
      <c r="U78" s="1481"/>
      <c r="V78" s="1481"/>
      <c r="W78" s="1535"/>
      <c r="X78" s="1471"/>
      <c r="Y78" s="1472"/>
      <c r="Z78" s="1472"/>
      <c r="AA78" s="1472"/>
      <c r="AB78" s="1472"/>
      <c r="AC78" s="1474"/>
      <c r="AD78" s="1534"/>
      <c r="AE78" s="1534"/>
      <c r="AF78" s="1534"/>
      <c r="AG78" s="1532"/>
      <c r="AH78" s="1532"/>
      <c r="AI78" s="1532"/>
      <c r="AJ78" s="1534"/>
      <c r="AK78" s="1534"/>
      <c r="AL78" s="1534"/>
      <c r="AM78" s="1532"/>
      <c r="AN78" s="1532"/>
      <c r="AO78" s="1532"/>
      <c r="AP78" s="1534"/>
      <c r="AQ78" s="1534"/>
      <c r="AR78" s="1534"/>
      <c r="AS78" s="1532"/>
      <c r="AT78" s="1532"/>
      <c r="AU78" s="1532"/>
      <c r="AV78" s="1534"/>
      <c r="AW78" s="1534"/>
      <c r="AX78" s="1534"/>
      <c r="AY78" s="1532"/>
      <c r="AZ78" s="1532"/>
      <c r="BA78" s="1532"/>
      <c r="BB78" s="1533"/>
      <c r="BC78" s="1533"/>
      <c r="BD78" s="1533"/>
      <c r="BE78" s="1532"/>
      <c r="BF78" s="1532"/>
      <c r="BG78" s="1532"/>
      <c r="BH78" s="1533"/>
      <c r="BI78" s="1533"/>
      <c r="BJ78" s="1533"/>
      <c r="BK78" s="1532"/>
      <c r="BL78" s="1532"/>
      <c r="BM78" s="1532"/>
      <c r="BN78" s="1531"/>
      <c r="BO78" s="1524"/>
    </row>
    <row r="79" spans="1:67" ht="15.75" x14ac:dyDescent="0.25">
      <c r="A79" s="1490">
        <v>24</v>
      </c>
      <c r="B79" s="1544" t="s">
        <v>76</v>
      </c>
      <c r="C79" s="1442"/>
      <c r="D79" s="1442"/>
      <c r="E79" s="1442"/>
      <c r="F79" s="1442" t="s">
        <v>136</v>
      </c>
      <c r="G79" s="1442" t="s">
        <v>56</v>
      </c>
      <c r="H79" s="241"/>
      <c r="I79" s="4" t="s">
        <v>37</v>
      </c>
      <c r="J79" s="1667">
        <f>L79+M79+N79+O79+P79+Q79+R79+S79</f>
        <v>0</v>
      </c>
      <c r="K79" s="1495">
        <f>J79*36</f>
        <v>0</v>
      </c>
      <c r="L79" s="1490"/>
      <c r="M79" s="1490"/>
      <c r="N79" s="1490"/>
      <c r="O79" s="1490"/>
      <c r="P79" s="1490"/>
      <c r="Q79" s="1490"/>
      <c r="R79" s="1490"/>
      <c r="S79" s="1487"/>
      <c r="T79" s="1478"/>
      <c r="U79" s="1475"/>
      <c r="V79" s="1475"/>
      <c r="W79" s="1484"/>
      <c r="X79" s="155">
        <f>Y79+Y79*0.1</f>
        <v>0</v>
      </c>
      <c r="Y79" s="31">
        <f>SUM(Z79:AB79)</f>
        <v>0</v>
      </c>
      <c r="Z79" s="31">
        <f>AD79+AG79+AJ79+AM79+AP79+AS79+AV79+AY79+BB79+BE79+BH79+BK79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42">
        <f>K79-X79</f>
        <v>0</v>
      </c>
      <c r="AD79" s="63"/>
      <c r="AE79" s="63"/>
      <c r="AF79" s="63"/>
      <c r="AG79" s="64"/>
      <c r="AH79" s="64"/>
      <c r="AI79" s="64"/>
      <c r="AJ79" s="63"/>
      <c r="AK79" s="63"/>
      <c r="AL79" s="63"/>
      <c r="AM79" s="64"/>
      <c r="AN79" s="64"/>
      <c r="AO79" s="64"/>
      <c r="AP79" s="63"/>
      <c r="AQ79" s="63"/>
      <c r="AR79" s="63"/>
      <c r="AS79" s="64"/>
      <c r="AT79" s="64"/>
      <c r="AU79" s="64"/>
      <c r="AV79" s="63"/>
      <c r="AW79" s="63"/>
      <c r="AX79" s="63"/>
      <c r="AY79" s="64"/>
      <c r="AZ79" s="64"/>
      <c r="BA79" s="64"/>
      <c r="BB79" s="69"/>
      <c r="BC79" s="69"/>
      <c r="BD79" s="69"/>
      <c r="BE79" s="64"/>
      <c r="BF79" s="64"/>
      <c r="BG79" s="64"/>
      <c r="BH79" s="69"/>
      <c r="BI79" s="69"/>
      <c r="BJ79" s="69"/>
      <c r="BK79" s="64"/>
      <c r="BL79" s="64"/>
      <c r="BM79" s="64"/>
      <c r="BN79" s="114"/>
      <c r="BO79" s="34" t="e">
        <f>Y79/K79*100</f>
        <v>#DIV/0!</v>
      </c>
    </row>
    <row r="80" spans="1:67" ht="15.75" x14ac:dyDescent="0.25">
      <c r="A80" s="1491"/>
      <c r="B80" s="1545"/>
      <c r="C80" s="1537"/>
      <c r="D80" s="1537"/>
      <c r="E80" s="1537"/>
      <c r="F80" s="1537"/>
      <c r="G80" s="1537"/>
      <c r="H80" s="242"/>
      <c r="I80" s="4" t="s">
        <v>37</v>
      </c>
      <c r="J80" s="1668"/>
      <c r="K80" s="1496"/>
      <c r="L80" s="1491"/>
      <c r="M80" s="1491"/>
      <c r="N80" s="1491"/>
      <c r="O80" s="1491"/>
      <c r="P80" s="1491"/>
      <c r="Q80" s="1491"/>
      <c r="R80" s="1491"/>
      <c r="S80" s="1488"/>
      <c r="T80" s="1479"/>
      <c r="U80" s="1476"/>
      <c r="V80" s="1476"/>
      <c r="W80" s="1485"/>
      <c r="X80" s="155"/>
      <c r="Y80" s="31"/>
      <c r="Z80" s="31"/>
      <c r="AA80" s="31"/>
      <c r="AB80" s="31"/>
      <c r="AC80" s="42"/>
      <c r="AD80" s="63"/>
      <c r="AE80" s="63"/>
      <c r="AF80" s="63"/>
      <c r="AG80" s="64"/>
      <c r="AH80" s="64"/>
      <c r="AI80" s="64"/>
      <c r="AJ80" s="63"/>
      <c r="AK80" s="63"/>
      <c r="AL80" s="63"/>
      <c r="AM80" s="64"/>
      <c r="AN80" s="64"/>
      <c r="AO80" s="64"/>
      <c r="AP80" s="63"/>
      <c r="AQ80" s="63"/>
      <c r="AR80" s="63"/>
      <c r="AS80" s="64"/>
      <c r="AT80" s="64"/>
      <c r="AU80" s="64"/>
      <c r="AV80" s="63"/>
      <c r="AW80" s="63"/>
      <c r="AX80" s="63"/>
      <c r="AY80" s="64"/>
      <c r="AZ80" s="64"/>
      <c r="BA80" s="64"/>
      <c r="BB80" s="69"/>
      <c r="BC80" s="69"/>
      <c r="BD80" s="69"/>
      <c r="BE80" s="64"/>
      <c r="BF80" s="64"/>
      <c r="BG80" s="64"/>
      <c r="BH80" s="69"/>
      <c r="BI80" s="69"/>
      <c r="BJ80" s="69"/>
      <c r="BK80" s="64"/>
      <c r="BL80" s="64"/>
      <c r="BM80" s="64"/>
      <c r="BN80" s="114"/>
      <c r="BO80" s="34"/>
    </row>
    <row r="81" spans="1:67" ht="15.75" x14ac:dyDescent="0.25">
      <c r="A81" s="1492"/>
      <c r="B81" s="1546"/>
      <c r="C81" s="1443"/>
      <c r="D81" s="1443"/>
      <c r="E81" s="1443"/>
      <c r="F81" s="1443"/>
      <c r="G81" s="1443"/>
      <c r="H81" s="243"/>
      <c r="I81" s="4" t="s">
        <v>37</v>
      </c>
      <c r="J81" s="1669"/>
      <c r="K81" s="1497"/>
      <c r="L81" s="1492"/>
      <c r="M81" s="1492"/>
      <c r="N81" s="1492"/>
      <c r="O81" s="1492"/>
      <c r="P81" s="1492"/>
      <c r="Q81" s="1492"/>
      <c r="R81" s="1492"/>
      <c r="S81" s="1489"/>
      <c r="T81" s="1480"/>
      <c r="U81" s="1477"/>
      <c r="V81" s="1477"/>
      <c r="W81" s="1486"/>
      <c r="X81" s="155"/>
      <c r="Y81" s="31"/>
      <c r="Z81" s="31"/>
      <c r="AA81" s="31"/>
      <c r="AB81" s="31"/>
      <c r="AC81" s="42"/>
      <c r="AD81" s="63"/>
      <c r="AE81" s="63"/>
      <c r="AF81" s="63"/>
      <c r="AG81" s="64"/>
      <c r="AH81" s="64"/>
      <c r="AI81" s="64"/>
      <c r="AJ81" s="63"/>
      <c r="AK81" s="63"/>
      <c r="AL81" s="63"/>
      <c r="AM81" s="64"/>
      <c r="AN81" s="64"/>
      <c r="AO81" s="64"/>
      <c r="AP81" s="63"/>
      <c r="AQ81" s="63"/>
      <c r="AR81" s="63"/>
      <c r="AS81" s="64"/>
      <c r="AT81" s="64"/>
      <c r="AU81" s="64"/>
      <c r="AV81" s="63"/>
      <c r="AW81" s="63"/>
      <c r="AX81" s="63"/>
      <c r="AY81" s="64"/>
      <c r="AZ81" s="64"/>
      <c r="BA81" s="64"/>
      <c r="BB81" s="69"/>
      <c r="BC81" s="69"/>
      <c r="BD81" s="69"/>
      <c r="BE81" s="64"/>
      <c r="BF81" s="64"/>
      <c r="BG81" s="64"/>
      <c r="BH81" s="69"/>
      <c r="BI81" s="69"/>
      <c r="BJ81" s="69"/>
      <c r="BK81" s="64"/>
      <c r="BL81" s="64"/>
      <c r="BM81" s="64"/>
      <c r="BN81" s="114"/>
      <c r="BO81" s="34"/>
    </row>
    <row r="82" spans="1:67" ht="15.75" x14ac:dyDescent="0.25">
      <c r="A82" s="1490">
        <v>25</v>
      </c>
      <c r="B82" s="1544" t="s">
        <v>76</v>
      </c>
      <c r="C82" s="1442"/>
      <c r="D82" s="1442"/>
      <c r="E82" s="1442"/>
      <c r="F82" s="1442" t="s">
        <v>136</v>
      </c>
      <c r="G82" s="1442" t="s">
        <v>60</v>
      </c>
      <c r="H82" s="241"/>
      <c r="I82" s="4" t="s">
        <v>37</v>
      </c>
      <c r="J82" s="1667">
        <f>L82+M82+N82+O82+P82+Q82+R82+S82</f>
        <v>0</v>
      </c>
      <c r="K82" s="1495">
        <f>J82*36</f>
        <v>0</v>
      </c>
      <c r="L82" s="1490"/>
      <c r="M82" s="1490"/>
      <c r="N82" s="1490"/>
      <c r="O82" s="1490"/>
      <c r="P82" s="1490"/>
      <c r="Q82" s="1490"/>
      <c r="R82" s="1490"/>
      <c r="S82" s="1487"/>
      <c r="T82" s="1478"/>
      <c r="U82" s="1475"/>
      <c r="V82" s="1475"/>
      <c r="W82" s="1484"/>
      <c r="X82" s="155">
        <f>Y82+Y82*0.1</f>
        <v>0</v>
      </c>
      <c r="Y82" s="31">
        <f>SUM(Z82:AB82)</f>
        <v>0</v>
      </c>
      <c r="Z82" s="31">
        <f>AD82+AG82+AJ82+AM82+AP82+AS82+AV82+AY82+BB82+BE82+BH82+BK82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42">
        <f>K82-X82</f>
        <v>0</v>
      </c>
      <c r="AD82" s="63"/>
      <c r="AE82" s="63"/>
      <c r="AF82" s="63"/>
      <c r="AG82" s="64"/>
      <c r="AH82" s="64"/>
      <c r="AI82" s="64"/>
      <c r="AJ82" s="63"/>
      <c r="AK82" s="63"/>
      <c r="AL82" s="63"/>
      <c r="AM82" s="64"/>
      <c r="AN82" s="64"/>
      <c r="AO82" s="64"/>
      <c r="AP82" s="63"/>
      <c r="AQ82" s="63"/>
      <c r="AR82" s="63"/>
      <c r="AS82" s="64"/>
      <c r="AT82" s="64"/>
      <c r="AU82" s="64"/>
      <c r="AV82" s="63"/>
      <c r="AW82" s="63"/>
      <c r="AX82" s="63"/>
      <c r="AY82" s="64"/>
      <c r="AZ82" s="64"/>
      <c r="BA82" s="64"/>
      <c r="BB82" s="69"/>
      <c r="BC82" s="69"/>
      <c r="BD82" s="69"/>
      <c r="BE82" s="64"/>
      <c r="BF82" s="64"/>
      <c r="BG82" s="64"/>
      <c r="BH82" s="69"/>
      <c r="BI82" s="69"/>
      <c r="BJ82" s="69"/>
      <c r="BK82" s="64"/>
      <c r="BL82" s="64"/>
      <c r="BM82" s="64"/>
      <c r="BN82" s="114"/>
      <c r="BO82" s="34" t="e">
        <f>Y82/K82*100</f>
        <v>#DIV/0!</v>
      </c>
    </row>
    <row r="83" spans="1:67" ht="15.75" x14ac:dyDescent="0.25">
      <c r="A83" s="1491"/>
      <c r="B83" s="1545"/>
      <c r="C83" s="1537"/>
      <c r="D83" s="1537"/>
      <c r="E83" s="1537"/>
      <c r="F83" s="1537"/>
      <c r="G83" s="1537"/>
      <c r="H83" s="242"/>
      <c r="I83" s="4" t="s">
        <v>37</v>
      </c>
      <c r="J83" s="1668"/>
      <c r="K83" s="1496"/>
      <c r="L83" s="1491"/>
      <c r="M83" s="1491"/>
      <c r="N83" s="1491"/>
      <c r="O83" s="1491"/>
      <c r="P83" s="1491"/>
      <c r="Q83" s="1491"/>
      <c r="R83" s="1491"/>
      <c r="S83" s="1488"/>
      <c r="T83" s="1479"/>
      <c r="U83" s="1476"/>
      <c r="V83" s="1476"/>
      <c r="W83" s="1485"/>
      <c r="X83" s="155"/>
      <c r="Y83" s="31"/>
      <c r="Z83" s="31"/>
      <c r="AA83" s="31"/>
      <c r="AB83" s="31"/>
      <c r="AC83" s="42"/>
      <c r="AD83" s="63"/>
      <c r="AE83" s="63"/>
      <c r="AF83" s="63"/>
      <c r="AG83" s="64"/>
      <c r="AH83" s="64"/>
      <c r="AI83" s="64"/>
      <c r="AJ83" s="63"/>
      <c r="AK83" s="63"/>
      <c r="AL83" s="63"/>
      <c r="AM83" s="64"/>
      <c r="AN83" s="64"/>
      <c r="AO83" s="64"/>
      <c r="AP83" s="63"/>
      <c r="AQ83" s="63"/>
      <c r="AR83" s="63"/>
      <c r="AS83" s="64"/>
      <c r="AT83" s="64"/>
      <c r="AU83" s="64"/>
      <c r="AV83" s="63"/>
      <c r="AW83" s="63"/>
      <c r="AX83" s="63"/>
      <c r="AY83" s="64"/>
      <c r="AZ83" s="64"/>
      <c r="BA83" s="64"/>
      <c r="BB83" s="69"/>
      <c r="BC83" s="69"/>
      <c r="BD83" s="69"/>
      <c r="BE83" s="64"/>
      <c r="BF83" s="64"/>
      <c r="BG83" s="64"/>
      <c r="BH83" s="69"/>
      <c r="BI83" s="69"/>
      <c r="BJ83" s="69"/>
      <c r="BK83" s="64"/>
      <c r="BL83" s="64"/>
      <c r="BM83" s="64"/>
      <c r="BN83" s="114"/>
      <c r="BO83" s="34"/>
    </row>
    <row r="84" spans="1:67" ht="15.75" x14ac:dyDescent="0.25">
      <c r="A84" s="1491"/>
      <c r="B84" s="1545"/>
      <c r="C84" s="1537"/>
      <c r="D84" s="1537"/>
      <c r="E84" s="1537"/>
      <c r="F84" s="1537"/>
      <c r="G84" s="1537"/>
      <c r="H84" s="242"/>
      <c r="I84" s="4" t="s">
        <v>37</v>
      </c>
      <c r="J84" s="1668"/>
      <c r="K84" s="1496"/>
      <c r="L84" s="1491"/>
      <c r="M84" s="1491"/>
      <c r="N84" s="1491"/>
      <c r="O84" s="1491"/>
      <c r="P84" s="1491"/>
      <c r="Q84" s="1491"/>
      <c r="R84" s="1491"/>
      <c r="S84" s="1488"/>
      <c r="T84" s="1479"/>
      <c r="U84" s="1476"/>
      <c r="V84" s="1476"/>
      <c r="W84" s="1485"/>
      <c r="X84" s="155">
        <f t="shared" ref="X84:X91" si="11">Y84+Y84*0.1</f>
        <v>0</v>
      </c>
      <c r="Y84" s="31">
        <f t="shared" ref="Y84:Y91" si="12">SUM(Z84:AB84)</f>
        <v>0</v>
      </c>
      <c r="Z84" s="31">
        <f t="shared" ref="Z84:AB91" si="13">AD84+AG84+AJ84+AM84+AP84+AS84+AV84+AY84+BB84+BE84+BH84+BK84</f>
        <v>0</v>
      </c>
      <c r="AA84" s="31">
        <f t="shared" si="13"/>
        <v>0</v>
      </c>
      <c r="AB84" s="31">
        <f t="shared" si="13"/>
        <v>0</v>
      </c>
      <c r="AC84" s="42">
        <f t="shared" ref="AC84:AC91" si="14">K84-X84</f>
        <v>0</v>
      </c>
      <c r="AD84" s="63"/>
      <c r="AE84" s="63"/>
      <c r="AF84" s="63"/>
      <c r="AG84" s="64"/>
      <c r="AH84" s="64"/>
      <c r="AI84" s="64"/>
      <c r="AJ84" s="63"/>
      <c r="AK84" s="63"/>
      <c r="AL84" s="63"/>
      <c r="AM84" s="64"/>
      <c r="AN84" s="64"/>
      <c r="AO84" s="64"/>
      <c r="AP84" s="63"/>
      <c r="AQ84" s="63"/>
      <c r="AR84" s="63"/>
      <c r="AS84" s="64"/>
      <c r="AT84" s="64"/>
      <c r="AU84" s="64"/>
      <c r="AV84" s="63"/>
      <c r="AW84" s="63"/>
      <c r="AX84" s="63"/>
      <c r="AY84" s="64"/>
      <c r="AZ84" s="64"/>
      <c r="BA84" s="64"/>
      <c r="BB84" s="69"/>
      <c r="BC84" s="69"/>
      <c r="BD84" s="69"/>
      <c r="BE84" s="64"/>
      <c r="BF84" s="64"/>
      <c r="BG84" s="64"/>
      <c r="BH84" s="69"/>
      <c r="BI84" s="69"/>
      <c r="BJ84" s="69"/>
      <c r="BK84" s="64"/>
      <c r="BL84" s="64"/>
      <c r="BM84" s="64"/>
      <c r="BN84" s="114"/>
      <c r="BO84" s="34" t="e">
        <f t="shared" ref="BO84:BO91" si="15">Y84/K84*100</f>
        <v>#DIV/0!</v>
      </c>
    </row>
    <row r="85" spans="1:67" ht="15.75" x14ac:dyDescent="0.25">
      <c r="A85" s="1491"/>
      <c r="B85" s="1545"/>
      <c r="C85" s="1537"/>
      <c r="D85" s="1537"/>
      <c r="E85" s="1537"/>
      <c r="F85" s="1537"/>
      <c r="G85" s="1537"/>
      <c r="H85" s="242"/>
      <c r="I85" s="4" t="s">
        <v>37</v>
      </c>
      <c r="J85" s="1668"/>
      <c r="K85" s="1496"/>
      <c r="L85" s="1491"/>
      <c r="M85" s="1491"/>
      <c r="N85" s="1491"/>
      <c r="O85" s="1491"/>
      <c r="P85" s="1491"/>
      <c r="Q85" s="1491"/>
      <c r="R85" s="1491"/>
      <c r="S85" s="1488"/>
      <c r="T85" s="1479"/>
      <c r="U85" s="1476"/>
      <c r="V85" s="1476"/>
      <c r="W85" s="1485"/>
      <c r="X85" s="155">
        <f t="shared" si="11"/>
        <v>0</v>
      </c>
      <c r="Y85" s="31">
        <f t="shared" si="12"/>
        <v>0</v>
      </c>
      <c r="Z85" s="31">
        <f t="shared" si="13"/>
        <v>0</v>
      </c>
      <c r="AA85" s="31">
        <f t="shared" si="13"/>
        <v>0</v>
      </c>
      <c r="AB85" s="31">
        <f t="shared" si="13"/>
        <v>0</v>
      </c>
      <c r="AC85" s="42">
        <f t="shared" si="14"/>
        <v>0</v>
      </c>
      <c r="AD85" s="63"/>
      <c r="AE85" s="63"/>
      <c r="AF85" s="63"/>
      <c r="AG85" s="64"/>
      <c r="AH85" s="64"/>
      <c r="AI85" s="64"/>
      <c r="AJ85" s="63"/>
      <c r="AK85" s="63"/>
      <c r="AL85" s="63"/>
      <c r="AM85" s="64"/>
      <c r="AN85" s="64"/>
      <c r="AO85" s="64"/>
      <c r="AP85" s="63"/>
      <c r="AQ85" s="63"/>
      <c r="AR85" s="63"/>
      <c r="AS85" s="64"/>
      <c r="AT85" s="64"/>
      <c r="AU85" s="64"/>
      <c r="AV85" s="63"/>
      <c r="AW85" s="63"/>
      <c r="AX85" s="63"/>
      <c r="AY85" s="64"/>
      <c r="AZ85" s="64"/>
      <c r="BA85" s="64"/>
      <c r="BB85" s="69"/>
      <c r="BC85" s="69"/>
      <c r="BD85" s="69"/>
      <c r="BE85" s="64"/>
      <c r="BF85" s="64"/>
      <c r="BG85" s="64"/>
      <c r="BH85" s="69"/>
      <c r="BI85" s="69"/>
      <c r="BJ85" s="69"/>
      <c r="BK85" s="64"/>
      <c r="BL85" s="64"/>
      <c r="BM85" s="64"/>
      <c r="BN85" s="114"/>
      <c r="BO85" s="34" t="e">
        <f t="shared" si="15"/>
        <v>#DIV/0!</v>
      </c>
    </row>
    <row r="86" spans="1:67" ht="15.75" x14ac:dyDescent="0.25">
      <c r="A86" s="1492"/>
      <c r="B86" s="1546"/>
      <c r="C86" s="1443"/>
      <c r="D86" s="1443"/>
      <c r="E86" s="1443"/>
      <c r="F86" s="1443"/>
      <c r="G86" s="1443"/>
      <c r="H86" s="243"/>
      <c r="I86" s="4" t="s">
        <v>37</v>
      </c>
      <c r="J86" s="1669"/>
      <c r="K86" s="1497"/>
      <c r="L86" s="1492"/>
      <c r="M86" s="1492"/>
      <c r="N86" s="1492"/>
      <c r="O86" s="1492"/>
      <c r="P86" s="1492"/>
      <c r="Q86" s="1492"/>
      <c r="R86" s="1492"/>
      <c r="S86" s="1489"/>
      <c r="T86" s="1480"/>
      <c r="U86" s="1477"/>
      <c r="V86" s="1477"/>
      <c r="W86" s="1486"/>
      <c r="X86" s="155">
        <f t="shared" si="11"/>
        <v>0</v>
      </c>
      <c r="Y86" s="31">
        <f t="shared" si="12"/>
        <v>0</v>
      </c>
      <c r="Z86" s="31">
        <f t="shared" si="13"/>
        <v>0</v>
      </c>
      <c r="AA86" s="31">
        <f t="shared" si="13"/>
        <v>0</v>
      </c>
      <c r="AB86" s="31">
        <f t="shared" si="13"/>
        <v>0</v>
      </c>
      <c r="AC86" s="42">
        <f t="shared" si="14"/>
        <v>0</v>
      </c>
      <c r="AD86" s="63"/>
      <c r="AE86" s="63"/>
      <c r="AF86" s="63"/>
      <c r="AG86" s="64"/>
      <c r="AH86" s="64"/>
      <c r="AI86" s="64"/>
      <c r="AJ86" s="63"/>
      <c r="AK86" s="63"/>
      <c r="AL86" s="63"/>
      <c r="AM86" s="64"/>
      <c r="AN86" s="64"/>
      <c r="AO86" s="64"/>
      <c r="AP86" s="63"/>
      <c r="AQ86" s="63"/>
      <c r="AR86" s="63"/>
      <c r="AS86" s="64"/>
      <c r="AT86" s="64"/>
      <c r="AU86" s="64"/>
      <c r="AV86" s="63"/>
      <c r="AW86" s="63"/>
      <c r="AX86" s="63"/>
      <c r="AY86" s="64"/>
      <c r="AZ86" s="64"/>
      <c r="BA86" s="64"/>
      <c r="BB86" s="69"/>
      <c r="BC86" s="69"/>
      <c r="BD86" s="69"/>
      <c r="BE86" s="64"/>
      <c r="BF86" s="64"/>
      <c r="BG86" s="64"/>
      <c r="BH86" s="69"/>
      <c r="BI86" s="69"/>
      <c r="BJ86" s="69"/>
      <c r="BK86" s="64"/>
      <c r="BL86" s="64"/>
      <c r="BM86" s="64"/>
      <c r="BN86" s="114"/>
      <c r="BO86" s="34" t="e">
        <f t="shared" si="15"/>
        <v>#DIV/0!</v>
      </c>
    </row>
    <row r="87" spans="1:67" ht="15.75" hidden="1" customHeight="1" x14ac:dyDescent="0.25">
      <c r="A87" s="68"/>
      <c r="B87" s="68"/>
      <c r="C87" s="14"/>
      <c r="D87" s="14"/>
      <c r="E87" s="14"/>
      <c r="F87" s="192" t="s">
        <v>136</v>
      </c>
      <c r="G87" s="14"/>
      <c r="H87" s="249"/>
      <c r="I87" s="4" t="s">
        <v>37</v>
      </c>
      <c r="J87" s="28">
        <f>L87+M87+N87+O87+P87+Q87+R87+S87</f>
        <v>0</v>
      </c>
      <c r="K87" s="41">
        <f t="shared" ref="K87:K97" si="16">J87*36</f>
        <v>0</v>
      </c>
      <c r="L87" s="29"/>
      <c r="M87" s="29"/>
      <c r="N87" s="29"/>
      <c r="O87" s="29"/>
      <c r="P87" s="68"/>
      <c r="Q87" s="68"/>
      <c r="R87" s="68"/>
      <c r="S87" s="144"/>
      <c r="T87" s="67"/>
      <c r="U87" s="66"/>
      <c r="V87" s="66"/>
      <c r="W87" s="65"/>
      <c r="X87" s="155">
        <f t="shared" si="11"/>
        <v>0</v>
      </c>
      <c r="Y87" s="31">
        <f t="shared" si="12"/>
        <v>0</v>
      </c>
      <c r="Z87" s="31">
        <f t="shared" si="13"/>
        <v>0</v>
      </c>
      <c r="AA87" s="31">
        <f t="shared" si="13"/>
        <v>0</v>
      </c>
      <c r="AB87" s="31">
        <f t="shared" si="13"/>
        <v>0</v>
      </c>
      <c r="AC87" s="42">
        <f t="shared" si="14"/>
        <v>0</v>
      </c>
      <c r="AD87" s="63"/>
      <c r="AE87" s="63"/>
      <c r="AF87" s="63"/>
      <c r="AG87" s="64"/>
      <c r="AH87" s="64"/>
      <c r="AI87" s="64"/>
      <c r="AJ87" s="63"/>
      <c r="AK87" s="63"/>
      <c r="AL87" s="63"/>
      <c r="AM87" s="64"/>
      <c r="AN87" s="64"/>
      <c r="AO87" s="64"/>
      <c r="AP87" s="63"/>
      <c r="AQ87" s="63"/>
      <c r="AR87" s="63"/>
      <c r="AS87" s="64"/>
      <c r="AT87" s="64"/>
      <c r="AU87" s="64"/>
      <c r="AV87" s="63"/>
      <c r="AW87" s="63"/>
      <c r="AX87" s="63"/>
      <c r="AY87" s="64"/>
      <c r="AZ87" s="64"/>
      <c r="BA87" s="64"/>
      <c r="BB87" s="69"/>
      <c r="BC87" s="69"/>
      <c r="BD87" s="69"/>
      <c r="BE87" s="64"/>
      <c r="BF87" s="64"/>
      <c r="BG87" s="64"/>
      <c r="BH87" s="69"/>
      <c r="BI87" s="69"/>
      <c r="BJ87" s="69"/>
      <c r="BK87" s="64"/>
      <c r="BL87" s="64"/>
      <c r="BM87" s="64"/>
      <c r="BN87" s="114"/>
      <c r="BO87" s="34" t="e">
        <f t="shared" si="15"/>
        <v>#DIV/0!</v>
      </c>
    </row>
    <row r="88" spans="1:67" ht="15.75" hidden="1" customHeight="1" x14ac:dyDescent="0.25">
      <c r="A88" s="68"/>
      <c r="B88" s="68"/>
      <c r="C88" s="14"/>
      <c r="D88" s="14"/>
      <c r="E88" s="14"/>
      <c r="F88" s="192" t="s">
        <v>136</v>
      </c>
      <c r="G88" s="14"/>
      <c r="H88" s="249"/>
      <c r="I88" s="4" t="s">
        <v>37</v>
      </c>
      <c r="J88" s="28">
        <f>L88+M88+N88+O88+P88+Q88+R88+S88</f>
        <v>0</v>
      </c>
      <c r="K88" s="41">
        <f t="shared" si="16"/>
        <v>0</v>
      </c>
      <c r="L88" s="68"/>
      <c r="M88" s="68"/>
      <c r="N88" s="68"/>
      <c r="O88" s="68"/>
      <c r="P88" s="68"/>
      <c r="Q88" s="68"/>
      <c r="R88" s="68"/>
      <c r="S88" s="144"/>
      <c r="T88" s="67"/>
      <c r="U88" s="66"/>
      <c r="V88" s="66"/>
      <c r="W88" s="65"/>
      <c r="X88" s="155">
        <f t="shared" si="11"/>
        <v>0</v>
      </c>
      <c r="Y88" s="31">
        <f t="shared" si="12"/>
        <v>0</v>
      </c>
      <c r="Z88" s="31">
        <f t="shared" si="13"/>
        <v>0</v>
      </c>
      <c r="AA88" s="31">
        <f t="shared" si="13"/>
        <v>0</v>
      </c>
      <c r="AB88" s="31">
        <f t="shared" si="13"/>
        <v>0</v>
      </c>
      <c r="AC88" s="42">
        <f t="shared" si="14"/>
        <v>0</v>
      </c>
      <c r="AD88" s="63"/>
      <c r="AE88" s="63"/>
      <c r="AF88" s="63"/>
      <c r="AG88" s="64"/>
      <c r="AH88" s="64"/>
      <c r="AI88" s="64"/>
      <c r="AJ88" s="63"/>
      <c r="AK88" s="63"/>
      <c r="AL88" s="63"/>
      <c r="AM88" s="64"/>
      <c r="AN88" s="64"/>
      <c r="AO88" s="64"/>
      <c r="AP88" s="63"/>
      <c r="AQ88" s="63"/>
      <c r="AR88" s="63"/>
      <c r="AS88" s="64"/>
      <c r="AT88" s="64"/>
      <c r="AU88" s="64"/>
      <c r="AV88" s="63"/>
      <c r="AW88" s="63"/>
      <c r="AX88" s="63"/>
      <c r="AY88" s="64"/>
      <c r="AZ88" s="64"/>
      <c r="BA88" s="64"/>
      <c r="BB88" s="69"/>
      <c r="BC88" s="69"/>
      <c r="BD88" s="69"/>
      <c r="BE88" s="64"/>
      <c r="BF88" s="64"/>
      <c r="BG88" s="64"/>
      <c r="BH88" s="69"/>
      <c r="BI88" s="69"/>
      <c r="BJ88" s="69"/>
      <c r="BK88" s="64"/>
      <c r="BL88" s="64"/>
      <c r="BM88" s="64"/>
      <c r="BN88" s="114"/>
      <c r="BO88" s="34" t="e">
        <f t="shared" si="15"/>
        <v>#DIV/0!</v>
      </c>
    </row>
    <row r="89" spans="1:67" ht="15.75" hidden="1" customHeight="1" x14ac:dyDescent="0.25">
      <c r="A89" s="68"/>
      <c r="B89" s="68"/>
      <c r="C89" s="14"/>
      <c r="D89" s="14"/>
      <c r="E89" s="14"/>
      <c r="F89" s="192" t="s">
        <v>136</v>
      </c>
      <c r="G89" s="14"/>
      <c r="H89" s="249"/>
      <c r="I89" s="4" t="s">
        <v>37</v>
      </c>
      <c r="J89" s="28">
        <f>L89+M89+N89+O89+P89+Q89+R89+S89</f>
        <v>0</v>
      </c>
      <c r="K89" s="41">
        <f>J89*36</f>
        <v>0</v>
      </c>
      <c r="L89" s="68"/>
      <c r="M89" s="68"/>
      <c r="N89" s="68"/>
      <c r="O89" s="68"/>
      <c r="P89" s="68"/>
      <c r="Q89" s="68"/>
      <c r="R89" s="68"/>
      <c r="S89" s="144"/>
      <c r="T89" s="67"/>
      <c r="U89" s="66"/>
      <c r="V89" s="66"/>
      <c r="W89" s="65"/>
      <c r="X89" s="155">
        <f t="shared" si="11"/>
        <v>0</v>
      </c>
      <c r="Y89" s="31">
        <f t="shared" si="12"/>
        <v>0</v>
      </c>
      <c r="Z89" s="31">
        <f t="shared" si="13"/>
        <v>0</v>
      </c>
      <c r="AA89" s="31">
        <f t="shared" si="13"/>
        <v>0</v>
      </c>
      <c r="AB89" s="31">
        <f t="shared" si="13"/>
        <v>0</v>
      </c>
      <c r="AC89" s="42">
        <f t="shared" si="14"/>
        <v>0</v>
      </c>
      <c r="AD89" s="63"/>
      <c r="AE89" s="63"/>
      <c r="AF89" s="63"/>
      <c r="AG89" s="64"/>
      <c r="AH89" s="64"/>
      <c r="AI89" s="64"/>
      <c r="AJ89" s="63"/>
      <c r="AK89" s="63"/>
      <c r="AL89" s="63"/>
      <c r="AM89" s="64"/>
      <c r="AN89" s="64"/>
      <c r="AO89" s="64"/>
      <c r="AP89" s="63"/>
      <c r="AQ89" s="63"/>
      <c r="AR89" s="63"/>
      <c r="AS89" s="64"/>
      <c r="AT89" s="64"/>
      <c r="AU89" s="64"/>
      <c r="AV89" s="63"/>
      <c r="AW89" s="63"/>
      <c r="AX89" s="63"/>
      <c r="AY89" s="64"/>
      <c r="AZ89" s="64"/>
      <c r="BA89" s="64"/>
      <c r="BB89" s="69"/>
      <c r="BC89" s="69"/>
      <c r="BD89" s="69"/>
      <c r="BE89" s="64"/>
      <c r="BF89" s="64"/>
      <c r="BG89" s="64"/>
      <c r="BH89" s="69"/>
      <c r="BI89" s="69"/>
      <c r="BJ89" s="69"/>
      <c r="BK89" s="64"/>
      <c r="BL89" s="64"/>
      <c r="BM89" s="64"/>
      <c r="BN89" s="114"/>
      <c r="BO89" s="34" t="e">
        <f t="shared" si="15"/>
        <v>#DIV/0!</v>
      </c>
    </row>
    <row r="90" spans="1:67" ht="15.75" hidden="1" customHeight="1" x14ac:dyDescent="0.25">
      <c r="A90" s="68"/>
      <c r="B90" s="68"/>
      <c r="C90" s="14"/>
      <c r="D90" s="14"/>
      <c r="E90" s="14"/>
      <c r="F90" s="192" t="s">
        <v>136</v>
      </c>
      <c r="G90" s="14"/>
      <c r="H90" s="249"/>
      <c r="I90" s="4" t="s">
        <v>37</v>
      </c>
      <c r="J90" s="28">
        <f>L90+M90+N90+O90+P90+Q90+R90+S90</f>
        <v>0</v>
      </c>
      <c r="K90" s="41">
        <f t="shared" si="16"/>
        <v>0</v>
      </c>
      <c r="L90" s="29"/>
      <c r="M90" s="29"/>
      <c r="N90" s="29"/>
      <c r="O90" s="29"/>
      <c r="P90" s="68"/>
      <c r="Q90" s="68"/>
      <c r="R90" s="68"/>
      <c r="S90" s="144"/>
      <c r="T90" s="67"/>
      <c r="U90" s="66"/>
      <c r="V90" s="66"/>
      <c r="W90" s="65"/>
      <c r="X90" s="155">
        <f t="shared" si="11"/>
        <v>0</v>
      </c>
      <c r="Y90" s="31">
        <f t="shared" si="12"/>
        <v>0</v>
      </c>
      <c r="Z90" s="31">
        <f t="shared" si="13"/>
        <v>0</v>
      </c>
      <c r="AA90" s="31">
        <f t="shared" si="13"/>
        <v>0</v>
      </c>
      <c r="AB90" s="31">
        <f t="shared" si="13"/>
        <v>0</v>
      </c>
      <c r="AC90" s="42">
        <f t="shared" si="14"/>
        <v>0</v>
      </c>
      <c r="AD90" s="63"/>
      <c r="AE90" s="63"/>
      <c r="AF90" s="63"/>
      <c r="AG90" s="64"/>
      <c r="AH90" s="64"/>
      <c r="AI90" s="64"/>
      <c r="AJ90" s="63"/>
      <c r="AK90" s="63"/>
      <c r="AL90" s="63"/>
      <c r="AM90" s="64"/>
      <c r="AN90" s="64"/>
      <c r="AO90" s="64"/>
      <c r="AP90" s="63"/>
      <c r="AQ90" s="63"/>
      <c r="AR90" s="63"/>
      <c r="AS90" s="64"/>
      <c r="AT90" s="64"/>
      <c r="AU90" s="64"/>
      <c r="AV90" s="63"/>
      <c r="AW90" s="63"/>
      <c r="AX90" s="63"/>
      <c r="AY90" s="64"/>
      <c r="AZ90" s="64"/>
      <c r="BA90" s="64"/>
      <c r="BB90" s="69"/>
      <c r="BC90" s="69"/>
      <c r="BD90" s="69"/>
      <c r="BE90" s="64"/>
      <c r="BF90" s="64"/>
      <c r="BG90" s="64"/>
      <c r="BH90" s="69"/>
      <c r="BI90" s="69"/>
      <c r="BJ90" s="69"/>
      <c r="BK90" s="64"/>
      <c r="BL90" s="64"/>
      <c r="BM90" s="64"/>
      <c r="BN90" s="114"/>
      <c r="BO90" s="34" t="e">
        <f t="shared" si="15"/>
        <v>#DIV/0!</v>
      </c>
    </row>
    <row r="91" spans="1:67" ht="15.75" hidden="1" customHeight="1" x14ac:dyDescent="0.25">
      <c r="A91" s="68"/>
      <c r="B91" s="68"/>
      <c r="C91" s="14"/>
      <c r="D91" s="14"/>
      <c r="E91" s="14"/>
      <c r="F91" s="192" t="s">
        <v>136</v>
      </c>
      <c r="G91" s="14"/>
      <c r="H91" s="249"/>
      <c r="I91" s="4" t="s">
        <v>37</v>
      </c>
      <c r="J91" s="28">
        <f>L91+M91+N91+O91+P91+Q91+R91+S91</f>
        <v>0</v>
      </c>
      <c r="K91" s="41">
        <f t="shared" si="16"/>
        <v>0</v>
      </c>
      <c r="L91" s="68"/>
      <c r="M91" s="68"/>
      <c r="N91" s="68"/>
      <c r="O91" s="68"/>
      <c r="P91" s="68"/>
      <c r="Q91" s="68"/>
      <c r="R91" s="68"/>
      <c r="S91" s="144"/>
      <c r="T91" s="67"/>
      <c r="U91" s="66"/>
      <c r="V91" s="66"/>
      <c r="W91" s="65"/>
      <c r="X91" s="155">
        <f t="shared" si="11"/>
        <v>0</v>
      </c>
      <c r="Y91" s="31">
        <f t="shared" si="12"/>
        <v>0</v>
      </c>
      <c r="Z91" s="31">
        <f t="shared" si="13"/>
        <v>0</v>
      </c>
      <c r="AA91" s="31">
        <f t="shared" si="13"/>
        <v>0</v>
      </c>
      <c r="AB91" s="31">
        <f t="shared" si="13"/>
        <v>0</v>
      </c>
      <c r="AC91" s="42">
        <f t="shared" si="14"/>
        <v>0</v>
      </c>
      <c r="AD91" s="63"/>
      <c r="AE91" s="63"/>
      <c r="AF91" s="63"/>
      <c r="AG91" s="64"/>
      <c r="AH91" s="64"/>
      <c r="AI91" s="64"/>
      <c r="AJ91" s="63"/>
      <c r="AK91" s="63"/>
      <c r="AL91" s="63"/>
      <c r="AM91" s="64"/>
      <c r="AN91" s="64"/>
      <c r="AO91" s="64"/>
      <c r="AP91" s="63"/>
      <c r="AQ91" s="63"/>
      <c r="AR91" s="63"/>
      <c r="AS91" s="64"/>
      <c r="AT91" s="64"/>
      <c r="AU91" s="64"/>
      <c r="AV91" s="63"/>
      <c r="AW91" s="63"/>
      <c r="AX91" s="63"/>
      <c r="AY91" s="64"/>
      <c r="AZ91" s="64"/>
      <c r="BA91" s="64"/>
      <c r="BB91" s="69"/>
      <c r="BC91" s="69"/>
      <c r="BD91" s="69"/>
      <c r="BE91" s="64"/>
      <c r="BF91" s="64"/>
      <c r="BG91" s="64"/>
      <c r="BH91" s="69"/>
      <c r="BI91" s="69"/>
      <c r="BJ91" s="69"/>
      <c r="BK91" s="64"/>
      <c r="BL91" s="64"/>
      <c r="BM91" s="64"/>
      <c r="BN91" s="114"/>
      <c r="BO91" s="34" t="e">
        <f t="shared" si="15"/>
        <v>#DIV/0!</v>
      </c>
    </row>
    <row r="92" spans="1:67" ht="15.75" x14ac:dyDescent="0.25">
      <c r="A92" s="75"/>
      <c r="B92" s="75"/>
      <c r="C92" s="74"/>
      <c r="D92" s="74"/>
      <c r="E92" s="74"/>
      <c r="F92" s="74" t="s">
        <v>53</v>
      </c>
      <c r="G92" s="74"/>
      <c r="H92" s="74"/>
      <c r="I92" s="72" t="s">
        <v>42</v>
      </c>
      <c r="J92" s="73">
        <f>SUM(J93:J97)</f>
        <v>0</v>
      </c>
      <c r="K92" s="115"/>
      <c r="L92" s="74"/>
      <c r="M92" s="74"/>
      <c r="N92" s="74"/>
      <c r="O92" s="74"/>
      <c r="P92" s="75"/>
      <c r="Q92" s="75"/>
      <c r="R92" s="75"/>
      <c r="S92" s="145"/>
      <c r="T92" s="76"/>
      <c r="U92" s="77"/>
      <c r="V92" s="77"/>
      <c r="W92" s="78"/>
      <c r="X92" s="156"/>
      <c r="Y92" s="79"/>
      <c r="Z92" s="79"/>
      <c r="AA92" s="79"/>
      <c r="AB92" s="79"/>
      <c r="AC92" s="11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75"/>
      <c r="BO92" s="81"/>
    </row>
    <row r="93" spans="1:67" ht="15.75" x14ac:dyDescent="0.25">
      <c r="A93" s="68">
        <v>26</v>
      </c>
      <c r="B93" s="68"/>
      <c r="C93" s="14"/>
      <c r="D93" s="14"/>
      <c r="E93" s="14"/>
      <c r="F93" s="192" t="s">
        <v>53</v>
      </c>
      <c r="G93" s="14"/>
      <c r="H93" s="249"/>
      <c r="I93" s="4" t="s">
        <v>37</v>
      </c>
      <c r="J93" s="28">
        <f>L93+M93+N93+O93+P93+Q93+R93+S93</f>
        <v>0</v>
      </c>
      <c r="K93" s="41">
        <f>J93*36</f>
        <v>0</v>
      </c>
      <c r="L93" s="29"/>
      <c r="M93" s="29"/>
      <c r="N93" s="29"/>
      <c r="O93" s="29"/>
      <c r="P93" s="68"/>
      <c r="Q93" s="68"/>
      <c r="R93" s="68"/>
      <c r="S93" s="144"/>
      <c r="T93" s="67"/>
      <c r="U93" s="66"/>
      <c r="V93" s="66"/>
      <c r="W93" s="65"/>
      <c r="X93" s="155">
        <f>Y93+Y93*0.1</f>
        <v>0</v>
      </c>
      <c r="Y93" s="31">
        <f>SUM(Z93:AB93)</f>
        <v>0</v>
      </c>
      <c r="Z93" s="31">
        <f t="shared" ref="Z93:AB97" si="17">AD93+AG93+AJ93+AM93+AP93+AS93+AV93+AY93+BB93+BE93+BH93+BK93</f>
        <v>0</v>
      </c>
      <c r="AA93" s="31">
        <f t="shared" si="17"/>
        <v>0</v>
      </c>
      <c r="AB93" s="31">
        <f t="shared" si="17"/>
        <v>0</v>
      </c>
      <c r="AC93" s="42">
        <f>K93-X93</f>
        <v>0</v>
      </c>
      <c r="AD93" s="63"/>
      <c r="AE93" s="63"/>
      <c r="AF93" s="63"/>
      <c r="AG93" s="64"/>
      <c r="AH93" s="64"/>
      <c r="AI93" s="64"/>
      <c r="AJ93" s="63"/>
      <c r="AK93" s="63"/>
      <c r="AL93" s="63"/>
      <c r="AM93" s="64"/>
      <c r="AN93" s="64"/>
      <c r="AO93" s="64"/>
      <c r="AP93" s="63"/>
      <c r="AQ93" s="63"/>
      <c r="AR93" s="63"/>
      <c r="AS93" s="64"/>
      <c r="AT93" s="64"/>
      <c r="AU93" s="64"/>
      <c r="AV93" s="63"/>
      <c r="AW93" s="63"/>
      <c r="AX93" s="63"/>
      <c r="AY93" s="64"/>
      <c r="AZ93" s="64"/>
      <c r="BA93" s="64"/>
      <c r="BB93" s="69"/>
      <c r="BC93" s="69"/>
      <c r="BD93" s="69"/>
      <c r="BE93" s="64"/>
      <c r="BF93" s="64"/>
      <c r="BG93" s="64"/>
      <c r="BH93" s="69"/>
      <c r="BI93" s="69"/>
      <c r="BJ93" s="69"/>
      <c r="BK93" s="64"/>
      <c r="BL93" s="64"/>
      <c r="BM93" s="64"/>
      <c r="BN93" s="114"/>
      <c r="BO93" s="34" t="e">
        <f>Y93/K93*100</f>
        <v>#DIV/0!</v>
      </c>
    </row>
    <row r="94" spans="1:67" ht="15.75" x14ac:dyDescent="0.25">
      <c r="A94" s="68">
        <v>27</v>
      </c>
      <c r="B94" s="68"/>
      <c r="C94" s="14"/>
      <c r="D94" s="14"/>
      <c r="E94" s="14"/>
      <c r="F94" s="192" t="s">
        <v>53</v>
      </c>
      <c r="G94" s="14"/>
      <c r="H94" s="249"/>
      <c r="I94" s="4" t="s">
        <v>37</v>
      </c>
      <c r="J94" s="28">
        <f>L94+M94+N94+O94+P94+Q94+R94+S94</f>
        <v>0</v>
      </c>
      <c r="K94" s="41">
        <f>J94*36</f>
        <v>0</v>
      </c>
      <c r="L94" s="29"/>
      <c r="M94" s="29"/>
      <c r="N94" s="29"/>
      <c r="O94" s="29"/>
      <c r="P94" s="68"/>
      <c r="Q94" s="68"/>
      <c r="R94" s="68"/>
      <c r="S94" s="144"/>
      <c r="T94" s="67"/>
      <c r="U94" s="66"/>
      <c r="V94" s="66"/>
      <c r="W94" s="65"/>
      <c r="X94" s="155">
        <f>Y94+Y94*0.1</f>
        <v>0</v>
      </c>
      <c r="Y94" s="31">
        <f>SUM(Z94:AB94)</f>
        <v>0</v>
      </c>
      <c r="Z94" s="31">
        <f t="shared" si="17"/>
        <v>0</v>
      </c>
      <c r="AA94" s="31">
        <f t="shared" si="17"/>
        <v>0</v>
      </c>
      <c r="AB94" s="31">
        <f t="shared" si="17"/>
        <v>0</v>
      </c>
      <c r="AC94" s="42">
        <f>K94-X94</f>
        <v>0</v>
      </c>
      <c r="AD94" s="63"/>
      <c r="AE94" s="63"/>
      <c r="AF94" s="63"/>
      <c r="AG94" s="64"/>
      <c r="AH94" s="64"/>
      <c r="AI94" s="64"/>
      <c r="AJ94" s="63"/>
      <c r="AK94" s="63"/>
      <c r="AL94" s="63"/>
      <c r="AM94" s="64"/>
      <c r="AN94" s="64"/>
      <c r="AO94" s="64"/>
      <c r="AP94" s="63"/>
      <c r="AQ94" s="63"/>
      <c r="AR94" s="63"/>
      <c r="AS94" s="64"/>
      <c r="AT94" s="64"/>
      <c r="AU94" s="64"/>
      <c r="AV94" s="63"/>
      <c r="AW94" s="63"/>
      <c r="AX94" s="63"/>
      <c r="AY94" s="64"/>
      <c r="AZ94" s="64"/>
      <c r="BA94" s="64"/>
      <c r="BB94" s="69"/>
      <c r="BC94" s="69"/>
      <c r="BD94" s="69"/>
      <c r="BE94" s="64"/>
      <c r="BF94" s="64"/>
      <c r="BG94" s="64"/>
      <c r="BH94" s="69"/>
      <c r="BI94" s="69"/>
      <c r="BJ94" s="69"/>
      <c r="BK94" s="64"/>
      <c r="BL94" s="64"/>
      <c r="BM94" s="64"/>
      <c r="BN94" s="114"/>
      <c r="BO94" s="34" t="e">
        <f>Y94/K94*100</f>
        <v>#DIV/0!</v>
      </c>
    </row>
    <row r="95" spans="1:67" ht="15.75" x14ac:dyDescent="0.25">
      <c r="A95" s="68">
        <v>28</v>
      </c>
      <c r="B95" s="68"/>
      <c r="C95" s="14"/>
      <c r="D95" s="14"/>
      <c r="E95" s="14"/>
      <c r="F95" s="192" t="s">
        <v>53</v>
      </c>
      <c r="G95" s="14"/>
      <c r="H95" s="249"/>
      <c r="I95" s="4" t="s">
        <v>37</v>
      </c>
      <c r="J95" s="28">
        <f>L95+M95+N95+O95+P95+Q95+R95+S95</f>
        <v>0</v>
      </c>
      <c r="K95" s="41">
        <f>J95*36</f>
        <v>0</v>
      </c>
      <c r="L95" s="29"/>
      <c r="M95" s="29"/>
      <c r="N95" s="29"/>
      <c r="O95" s="29"/>
      <c r="P95" s="68"/>
      <c r="Q95" s="68"/>
      <c r="R95" s="68"/>
      <c r="S95" s="144"/>
      <c r="T95" s="67"/>
      <c r="U95" s="66"/>
      <c r="V95" s="66"/>
      <c r="W95" s="65"/>
      <c r="X95" s="155">
        <f>Y95+Y95*0.1</f>
        <v>0</v>
      </c>
      <c r="Y95" s="31">
        <f>SUM(Z95:AB95)</f>
        <v>0</v>
      </c>
      <c r="Z95" s="31">
        <f t="shared" si="17"/>
        <v>0</v>
      </c>
      <c r="AA95" s="31">
        <f t="shared" si="17"/>
        <v>0</v>
      </c>
      <c r="AB95" s="31">
        <f t="shared" si="17"/>
        <v>0</v>
      </c>
      <c r="AC95" s="42">
        <f>K95-X95</f>
        <v>0</v>
      </c>
      <c r="AD95" s="63"/>
      <c r="AE95" s="63"/>
      <c r="AF95" s="63"/>
      <c r="AG95" s="64"/>
      <c r="AH95" s="64"/>
      <c r="AI95" s="64"/>
      <c r="AJ95" s="63"/>
      <c r="AK95" s="63"/>
      <c r="AL95" s="63"/>
      <c r="AM95" s="64"/>
      <c r="AN95" s="64"/>
      <c r="AO95" s="64"/>
      <c r="AP95" s="63"/>
      <c r="AQ95" s="63"/>
      <c r="AR95" s="63"/>
      <c r="AS95" s="64"/>
      <c r="AT95" s="64"/>
      <c r="AU95" s="64"/>
      <c r="AV95" s="63"/>
      <c r="AW95" s="63"/>
      <c r="AX95" s="63"/>
      <c r="AY95" s="64"/>
      <c r="AZ95" s="64"/>
      <c r="BA95" s="64"/>
      <c r="BB95" s="69"/>
      <c r="BC95" s="69"/>
      <c r="BD95" s="69"/>
      <c r="BE95" s="64"/>
      <c r="BF95" s="64"/>
      <c r="BG95" s="64"/>
      <c r="BH95" s="69"/>
      <c r="BI95" s="69"/>
      <c r="BJ95" s="69"/>
      <c r="BK95" s="64"/>
      <c r="BL95" s="64"/>
      <c r="BM95" s="64"/>
      <c r="BN95" s="114"/>
      <c r="BO95" s="34" t="e">
        <f>Y95/K95*100</f>
        <v>#DIV/0!</v>
      </c>
    </row>
    <row r="96" spans="1:67" ht="15.75" x14ac:dyDescent="0.25">
      <c r="A96" s="68">
        <v>29</v>
      </c>
      <c r="B96" s="68"/>
      <c r="C96" s="14"/>
      <c r="D96" s="14"/>
      <c r="E96" s="14"/>
      <c r="F96" s="192" t="s">
        <v>53</v>
      </c>
      <c r="G96" s="14"/>
      <c r="H96" s="249"/>
      <c r="I96" s="4" t="s">
        <v>37</v>
      </c>
      <c r="J96" s="28">
        <f>L96+M96+N96+O96+P96+Q96+R96+S96</f>
        <v>0</v>
      </c>
      <c r="K96" s="41">
        <f>J96*36</f>
        <v>0</v>
      </c>
      <c r="L96" s="29"/>
      <c r="M96" s="29"/>
      <c r="N96" s="29"/>
      <c r="O96" s="29"/>
      <c r="P96" s="68"/>
      <c r="Q96" s="68"/>
      <c r="R96" s="68"/>
      <c r="S96" s="144"/>
      <c r="T96" s="67"/>
      <c r="U96" s="66"/>
      <c r="V96" s="66"/>
      <c r="W96" s="65"/>
      <c r="X96" s="155">
        <f>Y96+Y96*0.1</f>
        <v>0</v>
      </c>
      <c r="Y96" s="31">
        <f>SUM(Z96:AB96)</f>
        <v>0</v>
      </c>
      <c r="Z96" s="31">
        <f t="shared" si="17"/>
        <v>0</v>
      </c>
      <c r="AA96" s="31">
        <f t="shared" si="17"/>
        <v>0</v>
      </c>
      <c r="AB96" s="31">
        <f t="shared" si="17"/>
        <v>0</v>
      </c>
      <c r="AC96" s="42">
        <f>K96-X96</f>
        <v>0</v>
      </c>
      <c r="AD96" s="63"/>
      <c r="AE96" s="63"/>
      <c r="AF96" s="63"/>
      <c r="AG96" s="64"/>
      <c r="AH96" s="64"/>
      <c r="AI96" s="64"/>
      <c r="AJ96" s="63"/>
      <c r="AK96" s="63"/>
      <c r="AL96" s="63"/>
      <c r="AM96" s="64"/>
      <c r="AN96" s="64"/>
      <c r="AO96" s="64"/>
      <c r="AP96" s="63"/>
      <c r="AQ96" s="63"/>
      <c r="AR96" s="63"/>
      <c r="AS96" s="64"/>
      <c r="AT96" s="64"/>
      <c r="AU96" s="64"/>
      <c r="AV96" s="63"/>
      <c r="AW96" s="63"/>
      <c r="AX96" s="63"/>
      <c r="AY96" s="64"/>
      <c r="AZ96" s="64"/>
      <c r="BA96" s="64"/>
      <c r="BB96" s="69"/>
      <c r="BC96" s="69"/>
      <c r="BD96" s="69"/>
      <c r="BE96" s="64"/>
      <c r="BF96" s="64"/>
      <c r="BG96" s="64"/>
      <c r="BH96" s="69"/>
      <c r="BI96" s="69"/>
      <c r="BJ96" s="69"/>
      <c r="BK96" s="64"/>
      <c r="BL96" s="64"/>
      <c r="BM96" s="64"/>
      <c r="BN96" s="114"/>
      <c r="BO96" s="34" t="e">
        <f>Y96/K96*100</f>
        <v>#DIV/0!</v>
      </c>
    </row>
    <row r="97" spans="1:67" ht="15.75" x14ac:dyDescent="0.25">
      <c r="A97" s="68">
        <v>30</v>
      </c>
      <c r="B97" s="68"/>
      <c r="C97" s="14"/>
      <c r="D97" s="14"/>
      <c r="E97" s="14"/>
      <c r="F97" s="192" t="s">
        <v>53</v>
      </c>
      <c r="G97" s="14"/>
      <c r="H97" s="249"/>
      <c r="I97" s="4" t="s">
        <v>37</v>
      </c>
      <c r="J97" s="28">
        <f>L97+M97+N97+O97+P97+Q97+R97+S97</f>
        <v>0</v>
      </c>
      <c r="K97" s="41">
        <f t="shared" si="16"/>
        <v>0</v>
      </c>
      <c r="L97" s="29"/>
      <c r="M97" s="29"/>
      <c r="N97" s="29"/>
      <c r="O97" s="29"/>
      <c r="P97" s="68"/>
      <c r="Q97" s="68"/>
      <c r="R97" s="68"/>
      <c r="S97" s="144"/>
      <c r="T97" s="67"/>
      <c r="U97" s="66"/>
      <c r="V97" s="66"/>
      <c r="W97" s="65"/>
      <c r="X97" s="155">
        <f>Y97+Y97*0.1</f>
        <v>0</v>
      </c>
      <c r="Y97" s="31">
        <f>SUM(Z97:AB97)</f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42">
        <f>K97-X97</f>
        <v>0</v>
      </c>
      <c r="AD97" s="63"/>
      <c r="AE97" s="63"/>
      <c r="AF97" s="63"/>
      <c r="AG97" s="64"/>
      <c r="AH97" s="64"/>
      <c r="AI97" s="64"/>
      <c r="AJ97" s="63"/>
      <c r="AK97" s="63"/>
      <c r="AL97" s="63"/>
      <c r="AM97" s="64"/>
      <c r="AN97" s="64"/>
      <c r="AO97" s="64"/>
      <c r="AP97" s="63"/>
      <c r="AQ97" s="63"/>
      <c r="AR97" s="63"/>
      <c r="AS97" s="64"/>
      <c r="AT97" s="64"/>
      <c r="AU97" s="64"/>
      <c r="AV97" s="63"/>
      <c r="AW97" s="63"/>
      <c r="AX97" s="63"/>
      <c r="AY97" s="64"/>
      <c r="AZ97" s="64"/>
      <c r="BA97" s="64"/>
      <c r="BB97" s="69"/>
      <c r="BC97" s="69"/>
      <c r="BD97" s="69"/>
      <c r="BE97" s="64"/>
      <c r="BF97" s="64"/>
      <c r="BG97" s="64"/>
      <c r="BH97" s="69"/>
      <c r="BI97" s="69"/>
      <c r="BJ97" s="69"/>
      <c r="BK97" s="64"/>
      <c r="BL97" s="64"/>
      <c r="BM97" s="64"/>
      <c r="BN97" s="114"/>
      <c r="BO97" s="34" t="e">
        <f>Y97/K97*100</f>
        <v>#DIV/0!</v>
      </c>
    </row>
    <row r="98" spans="1:67" ht="31.5" x14ac:dyDescent="0.25">
      <c r="A98" s="75"/>
      <c r="B98" s="75"/>
      <c r="C98" s="74"/>
      <c r="D98" s="74"/>
      <c r="E98" s="74"/>
      <c r="F98" s="74" t="s">
        <v>53</v>
      </c>
      <c r="G98" s="188" t="s">
        <v>99</v>
      </c>
      <c r="H98" s="188"/>
      <c r="I98" s="94" t="s">
        <v>58</v>
      </c>
      <c r="J98" s="73">
        <f>SUM(J100:J104)</f>
        <v>0</v>
      </c>
      <c r="K98" s="115"/>
      <c r="L98" s="74"/>
      <c r="M98" s="74"/>
      <c r="N98" s="74"/>
      <c r="O98" s="74"/>
      <c r="P98" s="75"/>
      <c r="Q98" s="75"/>
      <c r="R98" s="75"/>
      <c r="S98" s="145"/>
      <c r="T98" s="76"/>
      <c r="U98" s="77"/>
      <c r="V98" s="77"/>
      <c r="W98" s="78"/>
      <c r="X98" s="156"/>
      <c r="Y98" s="79"/>
      <c r="Z98" s="79"/>
      <c r="AA98" s="79"/>
      <c r="AB98" s="79"/>
      <c r="AC98" s="116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75"/>
      <c r="BO98" s="81"/>
    </row>
    <row r="99" spans="1:67" ht="15.75" x14ac:dyDescent="0.25">
      <c r="A99" s="75"/>
      <c r="B99" s="75"/>
      <c r="C99" s="74"/>
      <c r="D99" s="74"/>
      <c r="E99" s="74"/>
      <c r="F99" s="74" t="s">
        <v>137</v>
      </c>
      <c r="G99" s="74"/>
      <c r="H99" s="74"/>
      <c r="I99" s="72" t="s">
        <v>108</v>
      </c>
      <c r="J99" s="73"/>
      <c r="K99" s="115"/>
      <c r="L99" s="74"/>
      <c r="M99" s="74"/>
      <c r="N99" s="74"/>
      <c r="O99" s="74"/>
      <c r="P99" s="75"/>
      <c r="Q99" s="75"/>
      <c r="R99" s="75"/>
      <c r="S99" s="145"/>
      <c r="T99" s="76"/>
      <c r="U99" s="77"/>
      <c r="V99" s="77"/>
      <c r="W99" s="78"/>
      <c r="X99" s="156"/>
      <c r="Y99" s="79"/>
      <c r="Z99" s="79"/>
      <c r="AA99" s="79"/>
      <c r="AB99" s="79"/>
      <c r="AC99" s="116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75"/>
      <c r="BO99" s="81"/>
    </row>
    <row r="100" spans="1:67" ht="15.75" x14ac:dyDescent="0.25">
      <c r="A100" s="68">
        <v>31</v>
      </c>
      <c r="B100" s="68"/>
      <c r="C100" s="14"/>
      <c r="D100" s="14"/>
      <c r="E100" s="14"/>
      <c r="F100" s="192" t="s">
        <v>53</v>
      </c>
      <c r="G100" s="14"/>
      <c r="H100" s="249"/>
      <c r="I100" s="4" t="s">
        <v>37</v>
      </c>
      <c r="J100" s="28">
        <f>L100+M100+N100+O100+P100+Q100+R100+S100</f>
        <v>0</v>
      </c>
      <c r="K100" s="41">
        <f>J100*36</f>
        <v>0</v>
      </c>
      <c r="L100" s="29"/>
      <c r="M100" s="29"/>
      <c r="N100" s="29"/>
      <c r="O100" s="29"/>
      <c r="P100" s="68"/>
      <c r="Q100" s="68"/>
      <c r="R100" s="68"/>
      <c r="S100" s="144"/>
      <c r="T100" s="67"/>
      <c r="U100" s="66"/>
      <c r="V100" s="66"/>
      <c r="W100" s="65"/>
      <c r="X100" s="155">
        <f>Y100+Y100*0.1</f>
        <v>0</v>
      </c>
      <c r="Y100" s="31">
        <f>SUM(Z100:AB100)</f>
        <v>0</v>
      </c>
      <c r="Z100" s="31">
        <f t="shared" ref="Z100:AB104" si="18">AD100+AG100+AJ100+AM100+AP100+AS100+AV100+AY100+BB100+BE100+BH100+BK100</f>
        <v>0</v>
      </c>
      <c r="AA100" s="31">
        <f t="shared" si="18"/>
        <v>0</v>
      </c>
      <c r="AB100" s="31">
        <f t="shared" si="18"/>
        <v>0</v>
      </c>
      <c r="AC100" s="42">
        <f>K100-X100</f>
        <v>0</v>
      </c>
      <c r="AD100" s="63"/>
      <c r="AE100" s="63"/>
      <c r="AF100" s="63"/>
      <c r="AG100" s="64"/>
      <c r="AH100" s="64"/>
      <c r="AI100" s="64"/>
      <c r="AJ100" s="63"/>
      <c r="AK100" s="63"/>
      <c r="AL100" s="63"/>
      <c r="AM100" s="64"/>
      <c r="AN100" s="64"/>
      <c r="AO100" s="64"/>
      <c r="AP100" s="63"/>
      <c r="AQ100" s="63"/>
      <c r="AR100" s="63"/>
      <c r="AS100" s="64"/>
      <c r="AT100" s="64"/>
      <c r="AU100" s="64"/>
      <c r="AV100" s="63"/>
      <c r="AW100" s="63"/>
      <c r="AX100" s="63"/>
      <c r="AY100" s="64"/>
      <c r="AZ100" s="64"/>
      <c r="BA100" s="64"/>
      <c r="BB100" s="69"/>
      <c r="BC100" s="69"/>
      <c r="BD100" s="69"/>
      <c r="BE100" s="64"/>
      <c r="BF100" s="64"/>
      <c r="BG100" s="64"/>
      <c r="BH100" s="69"/>
      <c r="BI100" s="69"/>
      <c r="BJ100" s="69"/>
      <c r="BK100" s="64"/>
      <c r="BL100" s="64"/>
      <c r="BM100" s="64"/>
      <c r="BN100" s="114"/>
      <c r="BO100" s="34" t="e">
        <f>Y100/K100*100</f>
        <v>#DIV/0!</v>
      </c>
    </row>
    <row r="101" spans="1:67" ht="15.75" x14ac:dyDescent="0.25">
      <c r="A101" s="68">
        <v>32</v>
      </c>
      <c r="B101" s="68"/>
      <c r="C101" s="14"/>
      <c r="D101" s="14"/>
      <c r="E101" s="14"/>
      <c r="F101" s="192" t="s">
        <v>53</v>
      </c>
      <c r="G101" s="14"/>
      <c r="H101" s="249"/>
      <c r="I101" s="4" t="s">
        <v>37</v>
      </c>
      <c r="J101" s="28">
        <f>L101+M101+N101+O101+P101+Q101+R101+S101</f>
        <v>0</v>
      </c>
      <c r="K101" s="41">
        <f>J101*36</f>
        <v>0</v>
      </c>
      <c r="L101" s="29"/>
      <c r="M101" s="29"/>
      <c r="N101" s="29"/>
      <c r="O101" s="29"/>
      <c r="P101" s="68"/>
      <c r="Q101" s="68"/>
      <c r="R101" s="68"/>
      <c r="S101" s="144"/>
      <c r="T101" s="67"/>
      <c r="U101" s="66"/>
      <c r="V101" s="66"/>
      <c r="W101" s="65"/>
      <c r="X101" s="155">
        <f>Y101+Y101*0.1</f>
        <v>0</v>
      </c>
      <c r="Y101" s="31">
        <f>SUM(Z101:AB101)</f>
        <v>0</v>
      </c>
      <c r="Z101" s="31">
        <f t="shared" si="18"/>
        <v>0</v>
      </c>
      <c r="AA101" s="31">
        <f t="shared" si="18"/>
        <v>0</v>
      </c>
      <c r="AB101" s="31">
        <f t="shared" si="18"/>
        <v>0</v>
      </c>
      <c r="AC101" s="42">
        <f>K101-X101</f>
        <v>0</v>
      </c>
      <c r="AD101" s="63"/>
      <c r="AE101" s="63"/>
      <c r="AF101" s="63"/>
      <c r="AG101" s="64"/>
      <c r="AH101" s="64"/>
      <c r="AI101" s="64"/>
      <c r="AJ101" s="63"/>
      <c r="AK101" s="63"/>
      <c r="AL101" s="63"/>
      <c r="AM101" s="64"/>
      <c r="AN101" s="64"/>
      <c r="AO101" s="64"/>
      <c r="AP101" s="63"/>
      <c r="AQ101" s="63"/>
      <c r="AR101" s="63"/>
      <c r="AS101" s="64"/>
      <c r="AT101" s="64"/>
      <c r="AU101" s="64"/>
      <c r="AV101" s="63"/>
      <c r="AW101" s="63"/>
      <c r="AX101" s="63"/>
      <c r="AY101" s="64"/>
      <c r="AZ101" s="64"/>
      <c r="BA101" s="64"/>
      <c r="BB101" s="69"/>
      <c r="BC101" s="69"/>
      <c r="BD101" s="69"/>
      <c r="BE101" s="64"/>
      <c r="BF101" s="64"/>
      <c r="BG101" s="64"/>
      <c r="BH101" s="69"/>
      <c r="BI101" s="69"/>
      <c r="BJ101" s="69"/>
      <c r="BK101" s="64"/>
      <c r="BL101" s="64"/>
      <c r="BM101" s="64"/>
      <c r="BN101" s="114"/>
      <c r="BO101" s="34" t="e">
        <f>Y101/K101*100</f>
        <v>#DIV/0!</v>
      </c>
    </row>
    <row r="102" spans="1:67" ht="15.75" x14ac:dyDescent="0.25">
      <c r="A102" s="68">
        <v>33</v>
      </c>
      <c r="B102" s="68"/>
      <c r="C102" s="14"/>
      <c r="D102" s="14"/>
      <c r="E102" s="14"/>
      <c r="F102" s="192" t="s">
        <v>53</v>
      </c>
      <c r="G102" s="14"/>
      <c r="H102" s="249"/>
      <c r="I102" s="4" t="s">
        <v>37</v>
      </c>
      <c r="J102" s="28">
        <f>L102+M102+N102+O102+P102+Q102+R102+S102</f>
        <v>0</v>
      </c>
      <c r="K102" s="41">
        <f>J102*36</f>
        <v>0</v>
      </c>
      <c r="L102" s="29"/>
      <c r="M102" s="29"/>
      <c r="N102" s="29"/>
      <c r="O102" s="29"/>
      <c r="P102" s="68"/>
      <c r="Q102" s="68"/>
      <c r="R102" s="68"/>
      <c r="S102" s="144"/>
      <c r="T102" s="67"/>
      <c r="U102" s="66"/>
      <c r="V102" s="66"/>
      <c r="W102" s="65"/>
      <c r="X102" s="155">
        <f>Y102+Y102*0.1</f>
        <v>0</v>
      </c>
      <c r="Y102" s="31">
        <f>SUM(Z102:AB102)</f>
        <v>0</v>
      </c>
      <c r="Z102" s="31">
        <f t="shared" si="18"/>
        <v>0</v>
      </c>
      <c r="AA102" s="31">
        <f t="shared" si="18"/>
        <v>0</v>
      </c>
      <c r="AB102" s="31">
        <f t="shared" si="18"/>
        <v>0</v>
      </c>
      <c r="AC102" s="42">
        <f>K102-X102</f>
        <v>0</v>
      </c>
      <c r="AD102" s="63"/>
      <c r="AE102" s="63"/>
      <c r="AF102" s="63"/>
      <c r="AG102" s="64"/>
      <c r="AH102" s="64"/>
      <c r="AI102" s="64"/>
      <c r="AJ102" s="63"/>
      <c r="AK102" s="63"/>
      <c r="AL102" s="63"/>
      <c r="AM102" s="64"/>
      <c r="AN102" s="64"/>
      <c r="AO102" s="64"/>
      <c r="AP102" s="63"/>
      <c r="AQ102" s="63"/>
      <c r="AR102" s="63"/>
      <c r="AS102" s="64"/>
      <c r="AT102" s="64"/>
      <c r="AU102" s="64"/>
      <c r="AV102" s="63"/>
      <c r="AW102" s="63"/>
      <c r="AX102" s="63"/>
      <c r="AY102" s="64"/>
      <c r="AZ102" s="64"/>
      <c r="BA102" s="64"/>
      <c r="BB102" s="69"/>
      <c r="BC102" s="69"/>
      <c r="BD102" s="69"/>
      <c r="BE102" s="64"/>
      <c r="BF102" s="64"/>
      <c r="BG102" s="64"/>
      <c r="BH102" s="69"/>
      <c r="BI102" s="69"/>
      <c r="BJ102" s="69"/>
      <c r="BK102" s="64"/>
      <c r="BL102" s="64"/>
      <c r="BM102" s="64"/>
      <c r="BN102" s="114"/>
      <c r="BO102" s="34" t="e">
        <f>Y102/K102*100</f>
        <v>#DIV/0!</v>
      </c>
    </row>
    <row r="103" spans="1:67" ht="15.75" x14ac:dyDescent="0.25">
      <c r="A103" s="68">
        <v>34</v>
      </c>
      <c r="B103" s="68"/>
      <c r="C103" s="14"/>
      <c r="D103" s="14"/>
      <c r="E103" s="14"/>
      <c r="F103" s="192" t="s">
        <v>53</v>
      </c>
      <c r="G103" s="14"/>
      <c r="H103" s="249"/>
      <c r="I103" s="4" t="s">
        <v>37</v>
      </c>
      <c r="J103" s="28">
        <f>L103+M103+N103+O103+P103+Q103+R103+S103</f>
        <v>0</v>
      </c>
      <c r="K103" s="41">
        <f>J103*36</f>
        <v>0</v>
      </c>
      <c r="L103" s="29"/>
      <c r="M103" s="29"/>
      <c r="N103" s="29"/>
      <c r="O103" s="29"/>
      <c r="P103" s="68"/>
      <c r="Q103" s="68"/>
      <c r="R103" s="68"/>
      <c r="S103" s="144"/>
      <c r="T103" s="67"/>
      <c r="U103" s="66"/>
      <c r="V103" s="66"/>
      <c r="W103" s="65"/>
      <c r="X103" s="155">
        <f>Y103+Y103*0.1</f>
        <v>0</v>
      </c>
      <c r="Y103" s="31">
        <f>SUM(Z103:AB103)</f>
        <v>0</v>
      </c>
      <c r="Z103" s="31">
        <f t="shared" si="18"/>
        <v>0</v>
      </c>
      <c r="AA103" s="31">
        <f t="shared" si="18"/>
        <v>0</v>
      </c>
      <c r="AB103" s="31">
        <f t="shared" si="18"/>
        <v>0</v>
      </c>
      <c r="AC103" s="42">
        <f>K103-X103</f>
        <v>0</v>
      </c>
      <c r="AD103" s="63"/>
      <c r="AE103" s="63"/>
      <c r="AF103" s="63"/>
      <c r="AG103" s="64"/>
      <c r="AH103" s="64"/>
      <c r="AI103" s="64"/>
      <c r="AJ103" s="63"/>
      <c r="AK103" s="63"/>
      <c r="AL103" s="63"/>
      <c r="AM103" s="64"/>
      <c r="AN103" s="64"/>
      <c r="AO103" s="64"/>
      <c r="AP103" s="63"/>
      <c r="AQ103" s="63"/>
      <c r="AR103" s="63"/>
      <c r="AS103" s="64"/>
      <c r="AT103" s="64"/>
      <c r="AU103" s="64"/>
      <c r="AV103" s="63"/>
      <c r="AW103" s="63"/>
      <c r="AX103" s="63"/>
      <c r="AY103" s="64"/>
      <c r="AZ103" s="64"/>
      <c r="BA103" s="64"/>
      <c r="BB103" s="69"/>
      <c r="BC103" s="69"/>
      <c r="BD103" s="69"/>
      <c r="BE103" s="64"/>
      <c r="BF103" s="64"/>
      <c r="BG103" s="64"/>
      <c r="BH103" s="69"/>
      <c r="BI103" s="69"/>
      <c r="BJ103" s="69"/>
      <c r="BK103" s="64"/>
      <c r="BL103" s="64"/>
      <c r="BM103" s="64"/>
      <c r="BN103" s="114"/>
      <c r="BO103" s="34" t="e">
        <f>Y103/K103*100</f>
        <v>#DIV/0!</v>
      </c>
    </row>
    <row r="104" spans="1:67" ht="15.75" x14ac:dyDescent="0.25">
      <c r="A104" s="68">
        <v>35</v>
      </c>
      <c r="B104" s="68"/>
      <c r="C104" s="14"/>
      <c r="D104" s="14"/>
      <c r="E104" s="14"/>
      <c r="F104" s="192" t="s">
        <v>53</v>
      </c>
      <c r="G104" s="14"/>
      <c r="H104" s="249"/>
      <c r="I104" s="4" t="s">
        <v>37</v>
      </c>
      <c r="J104" s="28">
        <f>L104+M104+N104+O104+P104+Q104+R104+S104</f>
        <v>0</v>
      </c>
      <c r="K104" s="41">
        <f>J104*36</f>
        <v>0</v>
      </c>
      <c r="L104" s="29"/>
      <c r="M104" s="29"/>
      <c r="N104" s="29"/>
      <c r="O104" s="29"/>
      <c r="P104" s="68"/>
      <c r="Q104" s="68"/>
      <c r="R104" s="68"/>
      <c r="S104" s="144"/>
      <c r="T104" s="67"/>
      <c r="U104" s="66"/>
      <c r="V104" s="66"/>
      <c r="W104" s="65"/>
      <c r="X104" s="155">
        <f>Y104+Y104*0.1</f>
        <v>0</v>
      </c>
      <c r="Y104" s="31">
        <f>SUM(Z104:AB104)</f>
        <v>0</v>
      </c>
      <c r="Z104" s="31">
        <f t="shared" si="18"/>
        <v>0</v>
      </c>
      <c r="AA104" s="31">
        <f t="shared" si="18"/>
        <v>0</v>
      </c>
      <c r="AB104" s="31">
        <f t="shared" si="18"/>
        <v>0</v>
      </c>
      <c r="AC104" s="42">
        <f>K104-X104</f>
        <v>0</v>
      </c>
      <c r="AD104" s="63"/>
      <c r="AE104" s="63"/>
      <c r="AF104" s="63"/>
      <c r="AG104" s="64"/>
      <c r="AH104" s="64"/>
      <c r="AI104" s="64"/>
      <c r="AJ104" s="63"/>
      <c r="AK104" s="63"/>
      <c r="AL104" s="63"/>
      <c r="AM104" s="64"/>
      <c r="AN104" s="64"/>
      <c r="AO104" s="64"/>
      <c r="AP104" s="63"/>
      <c r="AQ104" s="63"/>
      <c r="AR104" s="63"/>
      <c r="AS104" s="64"/>
      <c r="AT104" s="64"/>
      <c r="AU104" s="64"/>
      <c r="AV104" s="63"/>
      <c r="AW104" s="63"/>
      <c r="AX104" s="63"/>
      <c r="AY104" s="64"/>
      <c r="AZ104" s="64"/>
      <c r="BA104" s="64"/>
      <c r="BB104" s="69"/>
      <c r="BC104" s="69"/>
      <c r="BD104" s="69"/>
      <c r="BE104" s="64"/>
      <c r="BF104" s="64"/>
      <c r="BG104" s="64"/>
      <c r="BH104" s="69"/>
      <c r="BI104" s="69"/>
      <c r="BJ104" s="69"/>
      <c r="BK104" s="64"/>
      <c r="BL104" s="64"/>
      <c r="BM104" s="64"/>
      <c r="BN104" s="114"/>
      <c r="BO104" s="34" t="e">
        <f>Y104/K104*100</f>
        <v>#DIV/0!</v>
      </c>
    </row>
    <row r="105" spans="1:67" ht="15.75" x14ac:dyDescent="0.25">
      <c r="A105" s="75"/>
      <c r="B105" s="75"/>
      <c r="C105" s="74"/>
      <c r="D105" s="74"/>
      <c r="E105" s="74"/>
      <c r="F105" s="74" t="s">
        <v>131</v>
      </c>
      <c r="G105" s="74"/>
      <c r="H105" s="74"/>
      <c r="I105" s="72" t="s">
        <v>59</v>
      </c>
      <c r="J105" s="73">
        <f>SUM(J106:J110)</f>
        <v>0</v>
      </c>
      <c r="K105" s="115"/>
      <c r="L105" s="74"/>
      <c r="M105" s="74"/>
      <c r="N105" s="74"/>
      <c r="O105" s="74"/>
      <c r="P105" s="75"/>
      <c r="Q105" s="75"/>
      <c r="R105" s="75"/>
      <c r="S105" s="145"/>
      <c r="T105" s="76"/>
      <c r="U105" s="77"/>
      <c r="V105" s="77"/>
      <c r="W105" s="78"/>
      <c r="X105" s="156"/>
      <c r="Y105" s="79"/>
      <c r="Z105" s="79"/>
      <c r="AA105" s="79"/>
      <c r="AB105" s="79"/>
      <c r="AC105" s="116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75"/>
      <c r="BO105" s="81"/>
    </row>
    <row r="106" spans="1:67" ht="15.75" x14ac:dyDescent="0.25">
      <c r="A106" s="68">
        <v>36</v>
      </c>
      <c r="B106" s="68"/>
      <c r="C106" s="14"/>
      <c r="D106" s="14"/>
      <c r="E106" s="14"/>
      <c r="F106" s="192" t="s">
        <v>53</v>
      </c>
      <c r="G106" s="14"/>
      <c r="H106" s="249"/>
      <c r="I106" s="4" t="s">
        <v>37</v>
      </c>
      <c r="J106" s="28">
        <f>L106+M106+N106+O106+P106+Q106+R106+S106</f>
        <v>0</v>
      </c>
      <c r="K106" s="41">
        <f>J106*36</f>
        <v>0</v>
      </c>
      <c r="L106" s="29"/>
      <c r="M106" s="29"/>
      <c r="N106" s="29"/>
      <c r="O106" s="29"/>
      <c r="P106" s="68"/>
      <c r="Q106" s="68"/>
      <c r="R106" s="68"/>
      <c r="S106" s="144"/>
      <c r="T106" s="67"/>
      <c r="U106" s="66"/>
      <c r="V106" s="66"/>
      <c r="W106" s="65"/>
      <c r="X106" s="155">
        <f>Y106+Y106*0.1</f>
        <v>0</v>
      </c>
      <c r="Y106" s="31">
        <f>SUM(Z106:AB106)</f>
        <v>0</v>
      </c>
      <c r="Z106" s="31">
        <f t="shared" ref="Z106:AB110" si="19">AD106+AG106+AJ106+AM106+AP106+AS106+AV106+AY106+BB106+BE106+BH106+BK106</f>
        <v>0</v>
      </c>
      <c r="AA106" s="31">
        <f t="shared" si="19"/>
        <v>0</v>
      </c>
      <c r="AB106" s="31">
        <f t="shared" si="19"/>
        <v>0</v>
      </c>
      <c r="AC106" s="42">
        <f>K106-X106</f>
        <v>0</v>
      </c>
      <c r="AD106" s="63"/>
      <c r="AE106" s="63"/>
      <c r="AF106" s="63"/>
      <c r="AG106" s="64"/>
      <c r="AH106" s="64"/>
      <c r="AI106" s="64"/>
      <c r="AJ106" s="63"/>
      <c r="AK106" s="63"/>
      <c r="AL106" s="63"/>
      <c r="AM106" s="64"/>
      <c r="AN106" s="64"/>
      <c r="AO106" s="64"/>
      <c r="AP106" s="63"/>
      <c r="AQ106" s="63"/>
      <c r="AR106" s="63"/>
      <c r="AS106" s="64"/>
      <c r="AT106" s="64"/>
      <c r="AU106" s="64"/>
      <c r="AV106" s="63"/>
      <c r="AW106" s="63"/>
      <c r="AX106" s="63"/>
      <c r="AY106" s="64"/>
      <c r="AZ106" s="64"/>
      <c r="BA106" s="64"/>
      <c r="BB106" s="69"/>
      <c r="BC106" s="69"/>
      <c r="BD106" s="69"/>
      <c r="BE106" s="64"/>
      <c r="BF106" s="64"/>
      <c r="BG106" s="64"/>
      <c r="BH106" s="69"/>
      <c r="BI106" s="69"/>
      <c r="BJ106" s="69"/>
      <c r="BK106" s="64"/>
      <c r="BL106" s="64"/>
      <c r="BM106" s="64"/>
      <c r="BN106" s="114"/>
      <c r="BO106" s="34" t="e">
        <f>Y106/K106*100</f>
        <v>#DIV/0!</v>
      </c>
    </row>
    <row r="107" spans="1:67" ht="15.75" x14ac:dyDescent="0.25">
      <c r="A107" s="68">
        <v>37</v>
      </c>
      <c r="B107" s="68"/>
      <c r="C107" s="14"/>
      <c r="D107" s="14"/>
      <c r="E107" s="14"/>
      <c r="F107" s="192" t="s">
        <v>53</v>
      </c>
      <c r="G107" s="14"/>
      <c r="H107" s="249"/>
      <c r="I107" s="4" t="s">
        <v>37</v>
      </c>
      <c r="J107" s="28">
        <f>L107+M107+N107+O107+P107+Q107+R107+S107</f>
        <v>0</v>
      </c>
      <c r="K107" s="41">
        <f>J107*36</f>
        <v>0</v>
      </c>
      <c r="L107" s="68"/>
      <c r="M107" s="68"/>
      <c r="N107" s="68"/>
      <c r="O107" s="68"/>
      <c r="P107" s="68"/>
      <c r="Q107" s="68"/>
      <c r="R107" s="68"/>
      <c r="S107" s="144"/>
      <c r="T107" s="67"/>
      <c r="U107" s="66"/>
      <c r="V107" s="66"/>
      <c r="W107" s="65"/>
      <c r="X107" s="155">
        <f>Y107+Y107*0.1</f>
        <v>0</v>
      </c>
      <c r="Y107" s="31">
        <f>SUM(Z107:AB107)</f>
        <v>0</v>
      </c>
      <c r="Z107" s="31">
        <f t="shared" si="19"/>
        <v>0</v>
      </c>
      <c r="AA107" s="31">
        <f t="shared" si="19"/>
        <v>0</v>
      </c>
      <c r="AB107" s="31">
        <f t="shared" si="19"/>
        <v>0</v>
      </c>
      <c r="AC107" s="42">
        <f>K107-X107</f>
        <v>0</v>
      </c>
      <c r="AD107" s="63"/>
      <c r="AE107" s="63"/>
      <c r="AF107" s="63"/>
      <c r="AG107" s="64"/>
      <c r="AH107" s="64"/>
      <c r="AI107" s="64"/>
      <c r="AJ107" s="63"/>
      <c r="AK107" s="63"/>
      <c r="AL107" s="63"/>
      <c r="AM107" s="64"/>
      <c r="AN107" s="64"/>
      <c r="AO107" s="64"/>
      <c r="AP107" s="63"/>
      <c r="AQ107" s="63"/>
      <c r="AR107" s="63"/>
      <c r="AS107" s="64"/>
      <c r="AT107" s="64"/>
      <c r="AU107" s="64"/>
      <c r="AV107" s="63"/>
      <c r="AW107" s="63"/>
      <c r="AX107" s="63"/>
      <c r="AY107" s="64"/>
      <c r="AZ107" s="64"/>
      <c r="BA107" s="64"/>
      <c r="BB107" s="69"/>
      <c r="BC107" s="69"/>
      <c r="BD107" s="69"/>
      <c r="BE107" s="64"/>
      <c r="BF107" s="64"/>
      <c r="BG107" s="64"/>
      <c r="BH107" s="69"/>
      <c r="BI107" s="69"/>
      <c r="BJ107" s="69"/>
      <c r="BK107" s="64"/>
      <c r="BL107" s="64"/>
      <c r="BM107" s="64"/>
      <c r="BN107" s="114"/>
      <c r="BO107" s="34" t="e">
        <f>Y107/K107*100</f>
        <v>#DIV/0!</v>
      </c>
    </row>
    <row r="108" spans="1:67" ht="15.75" x14ac:dyDescent="0.25">
      <c r="A108" s="68">
        <v>38</v>
      </c>
      <c r="B108" s="68"/>
      <c r="C108" s="14"/>
      <c r="D108" s="14"/>
      <c r="E108" s="14"/>
      <c r="F108" s="192" t="s">
        <v>53</v>
      </c>
      <c r="G108" s="14"/>
      <c r="H108" s="249"/>
      <c r="I108" s="4" t="s">
        <v>37</v>
      </c>
      <c r="J108" s="28">
        <f>L108+M108+N108+O108+P108+Q108+R108+S108</f>
        <v>0</v>
      </c>
      <c r="K108" s="41">
        <f>J108*36</f>
        <v>0</v>
      </c>
      <c r="L108" s="29"/>
      <c r="M108" s="29"/>
      <c r="N108" s="29"/>
      <c r="O108" s="29"/>
      <c r="P108" s="68"/>
      <c r="Q108" s="68"/>
      <c r="R108" s="68"/>
      <c r="S108" s="144"/>
      <c r="T108" s="67"/>
      <c r="U108" s="66"/>
      <c r="V108" s="66"/>
      <c r="W108" s="65"/>
      <c r="X108" s="155">
        <f>Y108+Y108*0.1</f>
        <v>0</v>
      </c>
      <c r="Y108" s="31">
        <f>SUM(Z108:AB108)</f>
        <v>0</v>
      </c>
      <c r="Z108" s="31">
        <f t="shared" si="19"/>
        <v>0</v>
      </c>
      <c r="AA108" s="31">
        <f t="shared" si="19"/>
        <v>0</v>
      </c>
      <c r="AB108" s="31">
        <f t="shared" si="19"/>
        <v>0</v>
      </c>
      <c r="AC108" s="42">
        <f>K108-X108</f>
        <v>0</v>
      </c>
      <c r="AD108" s="63"/>
      <c r="AE108" s="63"/>
      <c r="AF108" s="63"/>
      <c r="AG108" s="64"/>
      <c r="AH108" s="64"/>
      <c r="AI108" s="64"/>
      <c r="AJ108" s="63"/>
      <c r="AK108" s="63"/>
      <c r="AL108" s="63"/>
      <c r="AM108" s="64"/>
      <c r="AN108" s="64"/>
      <c r="AO108" s="64"/>
      <c r="AP108" s="63"/>
      <c r="AQ108" s="63"/>
      <c r="AR108" s="63"/>
      <c r="AS108" s="64"/>
      <c r="AT108" s="64"/>
      <c r="AU108" s="64"/>
      <c r="AV108" s="63"/>
      <c r="AW108" s="63"/>
      <c r="AX108" s="63"/>
      <c r="AY108" s="64"/>
      <c r="AZ108" s="64"/>
      <c r="BA108" s="64"/>
      <c r="BB108" s="69"/>
      <c r="BC108" s="69"/>
      <c r="BD108" s="69"/>
      <c r="BE108" s="64"/>
      <c r="BF108" s="64"/>
      <c r="BG108" s="64"/>
      <c r="BH108" s="69"/>
      <c r="BI108" s="69"/>
      <c r="BJ108" s="69"/>
      <c r="BK108" s="64"/>
      <c r="BL108" s="64"/>
      <c r="BM108" s="64"/>
      <c r="BN108" s="114"/>
      <c r="BO108" s="34" t="e">
        <f>Y108/K108*100</f>
        <v>#DIV/0!</v>
      </c>
    </row>
    <row r="109" spans="1:67" ht="15.75" x14ac:dyDescent="0.25">
      <c r="A109" s="68">
        <v>39</v>
      </c>
      <c r="B109" s="68"/>
      <c r="C109" s="14"/>
      <c r="D109" s="14"/>
      <c r="E109" s="14"/>
      <c r="F109" s="192" t="s">
        <v>53</v>
      </c>
      <c r="G109" s="14"/>
      <c r="H109" s="249"/>
      <c r="I109" s="4" t="s">
        <v>37</v>
      </c>
      <c r="J109" s="28">
        <f>L109+M109+N109+O109+P109+Q109+R109+S109</f>
        <v>0</v>
      </c>
      <c r="K109" s="41">
        <f>J109*36</f>
        <v>0</v>
      </c>
      <c r="L109" s="29"/>
      <c r="M109" s="29"/>
      <c r="N109" s="29"/>
      <c r="O109" s="29"/>
      <c r="P109" s="68"/>
      <c r="Q109" s="68"/>
      <c r="R109" s="68"/>
      <c r="S109" s="144"/>
      <c r="T109" s="67"/>
      <c r="U109" s="66"/>
      <c r="V109" s="66"/>
      <c r="W109" s="65"/>
      <c r="X109" s="155">
        <f>Y109+Y109*0.1</f>
        <v>0</v>
      </c>
      <c r="Y109" s="31">
        <f>SUM(Z109:AB109)</f>
        <v>0</v>
      </c>
      <c r="Z109" s="31">
        <f t="shared" si="19"/>
        <v>0</v>
      </c>
      <c r="AA109" s="31">
        <f t="shared" si="19"/>
        <v>0</v>
      </c>
      <c r="AB109" s="31">
        <f t="shared" si="19"/>
        <v>0</v>
      </c>
      <c r="AC109" s="42">
        <f>K109-X109</f>
        <v>0</v>
      </c>
      <c r="AD109" s="63"/>
      <c r="AE109" s="63"/>
      <c r="AF109" s="63"/>
      <c r="AG109" s="64"/>
      <c r="AH109" s="64"/>
      <c r="AI109" s="64"/>
      <c r="AJ109" s="63"/>
      <c r="AK109" s="63"/>
      <c r="AL109" s="63"/>
      <c r="AM109" s="64"/>
      <c r="AN109" s="64"/>
      <c r="AO109" s="64"/>
      <c r="AP109" s="63"/>
      <c r="AQ109" s="63"/>
      <c r="AR109" s="63"/>
      <c r="AS109" s="64"/>
      <c r="AT109" s="64"/>
      <c r="AU109" s="64"/>
      <c r="AV109" s="63"/>
      <c r="AW109" s="63"/>
      <c r="AX109" s="63"/>
      <c r="AY109" s="64"/>
      <c r="AZ109" s="64"/>
      <c r="BA109" s="64"/>
      <c r="BB109" s="69"/>
      <c r="BC109" s="69"/>
      <c r="BD109" s="69"/>
      <c r="BE109" s="64"/>
      <c r="BF109" s="64"/>
      <c r="BG109" s="64"/>
      <c r="BH109" s="69"/>
      <c r="BI109" s="69"/>
      <c r="BJ109" s="69"/>
      <c r="BK109" s="64"/>
      <c r="BL109" s="64"/>
      <c r="BM109" s="64"/>
      <c r="BN109" s="114"/>
      <c r="BO109" s="34" t="e">
        <f>Y109/K109*100</f>
        <v>#DIV/0!</v>
      </c>
    </row>
    <row r="110" spans="1:67" ht="15.75" x14ac:dyDescent="0.25">
      <c r="A110" s="68">
        <v>40</v>
      </c>
      <c r="B110" s="68"/>
      <c r="C110" s="14"/>
      <c r="D110" s="14"/>
      <c r="E110" s="14"/>
      <c r="F110" s="192" t="s">
        <v>53</v>
      </c>
      <c r="G110" s="14"/>
      <c r="H110" s="249"/>
      <c r="I110" s="4" t="s">
        <v>37</v>
      </c>
      <c r="J110" s="28">
        <f>L110+M110+N110+O110+P110+Q110+R110+S110</f>
        <v>0</v>
      </c>
      <c r="K110" s="41">
        <f>J110*36</f>
        <v>0</v>
      </c>
      <c r="L110" s="29"/>
      <c r="M110" s="29"/>
      <c r="N110" s="29"/>
      <c r="O110" s="29"/>
      <c r="P110" s="68"/>
      <c r="Q110" s="68"/>
      <c r="R110" s="68"/>
      <c r="S110" s="144"/>
      <c r="T110" s="67"/>
      <c r="U110" s="66"/>
      <c r="V110" s="66"/>
      <c r="W110" s="65"/>
      <c r="X110" s="155">
        <f>Y110+Y110*0.1</f>
        <v>0</v>
      </c>
      <c r="Y110" s="31">
        <f>SUM(Z110:AB110)</f>
        <v>0</v>
      </c>
      <c r="Z110" s="31">
        <f t="shared" si="19"/>
        <v>0</v>
      </c>
      <c r="AA110" s="31">
        <f t="shared" si="19"/>
        <v>0</v>
      </c>
      <c r="AB110" s="31">
        <f t="shared" si="19"/>
        <v>0</v>
      </c>
      <c r="AC110" s="42">
        <f>K110-X110</f>
        <v>0</v>
      </c>
      <c r="AD110" s="63"/>
      <c r="AE110" s="63"/>
      <c r="AF110" s="63"/>
      <c r="AG110" s="64"/>
      <c r="AH110" s="64"/>
      <c r="AI110" s="64"/>
      <c r="AJ110" s="63"/>
      <c r="AK110" s="63"/>
      <c r="AL110" s="63"/>
      <c r="AM110" s="64"/>
      <c r="AN110" s="64"/>
      <c r="AO110" s="64"/>
      <c r="AP110" s="63"/>
      <c r="AQ110" s="63"/>
      <c r="AR110" s="63"/>
      <c r="AS110" s="64"/>
      <c r="AT110" s="64"/>
      <c r="AU110" s="64"/>
      <c r="AV110" s="63"/>
      <c r="AW110" s="63"/>
      <c r="AX110" s="63"/>
      <c r="AY110" s="64"/>
      <c r="AZ110" s="64"/>
      <c r="BA110" s="64"/>
      <c r="BB110" s="69"/>
      <c r="BC110" s="69"/>
      <c r="BD110" s="69"/>
      <c r="BE110" s="64"/>
      <c r="BF110" s="64"/>
      <c r="BG110" s="64"/>
      <c r="BH110" s="69"/>
      <c r="BI110" s="69"/>
      <c r="BJ110" s="69"/>
      <c r="BK110" s="64"/>
      <c r="BL110" s="64"/>
      <c r="BM110" s="64"/>
      <c r="BN110" s="114"/>
      <c r="BO110" s="34" t="e">
        <f>Y110/K110*100</f>
        <v>#DIV/0!</v>
      </c>
    </row>
    <row r="111" spans="1:67" ht="31.5" x14ac:dyDescent="0.25">
      <c r="A111" s="117"/>
      <c r="B111" s="117"/>
      <c r="C111" s="117"/>
      <c r="D111" s="117"/>
      <c r="E111" s="117"/>
      <c r="F111" s="224" t="s">
        <v>138</v>
      </c>
      <c r="G111" s="189" t="s">
        <v>106</v>
      </c>
      <c r="H111" s="189"/>
      <c r="I111" s="190" t="s">
        <v>107</v>
      </c>
      <c r="J111" s="15"/>
      <c r="K111" s="118"/>
      <c r="L111" s="119"/>
      <c r="M111" s="119"/>
      <c r="N111" s="119"/>
      <c r="O111" s="119"/>
      <c r="P111" s="120"/>
      <c r="Q111" s="120"/>
      <c r="R111" s="120"/>
      <c r="S111" s="146"/>
      <c r="T111" s="172"/>
      <c r="U111" s="121"/>
      <c r="V111" s="121"/>
      <c r="W111" s="173"/>
      <c r="X111" s="157"/>
      <c r="Y111" s="123"/>
      <c r="Z111" s="123"/>
      <c r="AA111" s="123"/>
      <c r="AB111" s="123"/>
      <c r="AC111" s="12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120"/>
      <c r="BO111" s="124"/>
    </row>
    <row r="112" spans="1:67" ht="15.75" x14ac:dyDescent="0.25">
      <c r="A112" s="117"/>
      <c r="B112" s="117"/>
      <c r="C112" s="117"/>
      <c r="D112" s="117"/>
      <c r="E112" s="117"/>
      <c r="F112" s="224" t="s">
        <v>139</v>
      </c>
      <c r="G112" s="117"/>
      <c r="H112" s="117"/>
      <c r="I112" s="117" t="s">
        <v>35</v>
      </c>
      <c r="J112" s="15">
        <f>SUM(J113:J125)</f>
        <v>0</v>
      </c>
      <c r="K112" s="118">
        <f>J112*36</f>
        <v>0</v>
      </c>
      <c r="L112" s="119"/>
      <c r="M112" s="119"/>
      <c r="N112" s="119"/>
      <c r="O112" s="119"/>
      <c r="P112" s="120"/>
      <c r="Q112" s="120"/>
      <c r="R112" s="120"/>
      <c r="S112" s="146"/>
      <c r="T112" s="172"/>
      <c r="U112" s="121"/>
      <c r="V112" s="121"/>
      <c r="W112" s="173"/>
      <c r="X112" s="157"/>
      <c r="Y112" s="123"/>
      <c r="Z112" s="123"/>
      <c r="AA112" s="123"/>
      <c r="AB112" s="123"/>
      <c r="AC112" s="122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0"/>
      <c r="BO112" s="124"/>
    </row>
    <row r="113" spans="1:67" ht="15.75" x14ac:dyDescent="0.25">
      <c r="A113" s="68">
        <v>41</v>
      </c>
      <c r="B113" s="68"/>
      <c r="C113" s="14"/>
      <c r="D113" s="14"/>
      <c r="E113" s="14"/>
      <c r="F113" s="192" t="s">
        <v>36</v>
      </c>
      <c r="G113" s="14"/>
      <c r="H113" s="249"/>
      <c r="I113" s="4" t="s">
        <v>37</v>
      </c>
      <c r="J113" s="28">
        <f t="shared" ref="J113:J125" si="20">L113+M113+N113+O113+P113+Q113+R113+S113</f>
        <v>0</v>
      </c>
      <c r="K113" s="41">
        <f t="shared" ref="K113:K125" si="21">J113*36</f>
        <v>0</v>
      </c>
      <c r="L113" s="87"/>
      <c r="M113" s="87"/>
      <c r="N113" s="87"/>
      <c r="O113" s="87"/>
      <c r="P113" s="87"/>
      <c r="Q113" s="87"/>
      <c r="R113" s="87"/>
      <c r="S113" s="147"/>
      <c r="T113" s="88"/>
      <c r="U113" s="89"/>
      <c r="V113" s="89"/>
      <c r="W113" s="90"/>
      <c r="X113" s="155">
        <f t="shared" ref="X113:X125" si="22">Y113+Y113*0.1</f>
        <v>0</v>
      </c>
      <c r="Y113" s="31">
        <f t="shared" ref="Y113:Y125" si="23">SUM(Z113:AB113)</f>
        <v>0</v>
      </c>
      <c r="Z113" s="31">
        <f t="shared" ref="Z113:AB125" si="24">AD113+AG113+AJ113+AM113+AP113+AS113+AV113+AY113+BB113+BE113+BH113+BK113</f>
        <v>0</v>
      </c>
      <c r="AA113" s="31">
        <f t="shared" si="24"/>
        <v>0</v>
      </c>
      <c r="AB113" s="31">
        <f t="shared" si="24"/>
        <v>0</v>
      </c>
      <c r="AC113" s="42">
        <f t="shared" ref="AC113:AC125" si="25">K113-X113</f>
        <v>0</v>
      </c>
      <c r="AD113" s="63"/>
      <c r="AE113" s="63"/>
      <c r="AF113" s="63"/>
      <c r="AG113" s="64"/>
      <c r="AH113" s="64"/>
      <c r="AI113" s="64"/>
      <c r="AJ113" s="63"/>
      <c r="AK113" s="63"/>
      <c r="AL113" s="63"/>
      <c r="AM113" s="64"/>
      <c r="AN113" s="64"/>
      <c r="AO113" s="64"/>
      <c r="AP113" s="63"/>
      <c r="AQ113" s="63"/>
      <c r="AR113" s="63"/>
      <c r="AS113" s="64"/>
      <c r="AT113" s="64"/>
      <c r="AU113" s="64"/>
      <c r="AV113" s="63"/>
      <c r="AW113" s="63"/>
      <c r="AX113" s="63"/>
      <c r="AY113" s="64"/>
      <c r="AZ113" s="64"/>
      <c r="BA113" s="64"/>
      <c r="BB113" s="69"/>
      <c r="BC113" s="69"/>
      <c r="BD113" s="69"/>
      <c r="BE113" s="64"/>
      <c r="BF113" s="64"/>
      <c r="BG113" s="64"/>
      <c r="BH113" s="69"/>
      <c r="BI113" s="69"/>
      <c r="BJ113" s="69"/>
      <c r="BK113" s="64"/>
      <c r="BL113" s="64"/>
      <c r="BM113" s="64"/>
      <c r="BN113" s="114"/>
      <c r="BO113" s="34" t="e">
        <f t="shared" ref="BO113:BO125" si="26">Y113/K113*100</f>
        <v>#DIV/0!</v>
      </c>
    </row>
    <row r="114" spans="1:67" ht="15.75" x14ac:dyDescent="0.25">
      <c r="A114" s="68">
        <v>42</v>
      </c>
      <c r="B114" s="68"/>
      <c r="C114" s="14"/>
      <c r="D114" s="14"/>
      <c r="E114" s="14"/>
      <c r="F114" s="192" t="s">
        <v>36</v>
      </c>
      <c r="G114" s="14"/>
      <c r="H114" s="249"/>
      <c r="I114" s="4" t="s">
        <v>37</v>
      </c>
      <c r="J114" s="28">
        <f t="shared" si="20"/>
        <v>0</v>
      </c>
      <c r="K114" s="41">
        <f t="shared" si="21"/>
        <v>0</v>
      </c>
      <c r="L114" s="87"/>
      <c r="M114" s="87"/>
      <c r="N114" s="87"/>
      <c r="O114" s="87"/>
      <c r="P114" s="87"/>
      <c r="Q114" s="87"/>
      <c r="R114" s="87"/>
      <c r="S114" s="147"/>
      <c r="T114" s="88"/>
      <c r="U114" s="89"/>
      <c r="V114" s="89"/>
      <c r="W114" s="90"/>
      <c r="X114" s="155">
        <f t="shared" si="22"/>
        <v>0</v>
      </c>
      <c r="Y114" s="31">
        <f t="shared" si="23"/>
        <v>0</v>
      </c>
      <c r="Z114" s="31">
        <f t="shared" si="24"/>
        <v>0</v>
      </c>
      <c r="AA114" s="31">
        <f t="shared" si="24"/>
        <v>0</v>
      </c>
      <c r="AB114" s="31">
        <f t="shared" si="24"/>
        <v>0</v>
      </c>
      <c r="AC114" s="42">
        <f t="shared" si="25"/>
        <v>0</v>
      </c>
      <c r="AD114" s="63"/>
      <c r="AE114" s="63"/>
      <c r="AF114" s="63"/>
      <c r="AG114" s="64"/>
      <c r="AH114" s="64"/>
      <c r="AI114" s="64"/>
      <c r="AJ114" s="63"/>
      <c r="AK114" s="63"/>
      <c r="AL114" s="63"/>
      <c r="AM114" s="64"/>
      <c r="AN114" s="64"/>
      <c r="AO114" s="64"/>
      <c r="AP114" s="63"/>
      <c r="AQ114" s="63"/>
      <c r="AR114" s="63"/>
      <c r="AS114" s="64"/>
      <c r="AT114" s="64"/>
      <c r="AU114" s="64"/>
      <c r="AV114" s="63"/>
      <c r="AW114" s="63"/>
      <c r="AX114" s="63"/>
      <c r="AY114" s="64"/>
      <c r="AZ114" s="64"/>
      <c r="BA114" s="64"/>
      <c r="BB114" s="69"/>
      <c r="BC114" s="69"/>
      <c r="BD114" s="69"/>
      <c r="BE114" s="64"/>
      <c r="BF114" s="64"/>
      <c r="BG114" s="64"/>
      <c r="BH114" s="69"/>
      <c r="BI114" s="69"/>
      <c r="BJ114" s="69"/>
      <c r="BK114" s="64"/>
      <c r="BL114" s="64"/>
      <c r="BM114" s="64"/>
      <c r="BN114" s="114"/>
      <c r="BO114" s="34" t="e">
        <f t="shared" si="26"/>
        <v>#DIV/0!</v>
      </c>
    </row>
    <row r="115" spans="1:67" ht="15.75" x14ac:dyDescent="0.25">
      <c r="A115" s="68">
        <v>43</v>
      </c>
      <c r="B115" s="68"/>
      <c r="C115" s="14"/>
      <c r="D115" s="14"/>
      <c r="E115" s="14"/>
      <c r="F115" s="192" t="s">
        <v>36</v>
      </c>
      <c r="G115" s="14"/>
      <c r="H115" s="249"/>
      <c r="I115" s="4" t="s">
        <v>37</v>
      </c>
      <c r="J115" s="28">
        <f t="shared" si="20"/>
        <v>0</v>
      </c>
      <c r="K115" s="41">
        <f t="shared" si="21"/>
        <v>0</v>
      </c>
      <c r="L115" s="87"/>
      <c r="M115" s="87"/>
      <c r="N115" s="87"/>
      <c r="O115" s="87"/>
      <c r="P115" s="87"/>
      <c r="Q115" s="87"/>
      <c r="R115" s="87"/>
      <c r="S115" s="147"/>
      <c r="T115" s="88"/>
      <c r="U115" s="89"/>
      <c r="V115" s="89"/>
      <c r="W115" s="90"/>
      <c r="X115" s="155">
        <f t="shared" si="22"/>
        <v>0</v>
      </c>
      <c r="Y115" s="31">
        <f t="shared" si="23"/>
        <v>0</v>
      </c>
      <c r="Z115" s="31">
        <f t="shared" si="24"/>
        <v>0</v>
      </c>
      <c r="AA115" s="31">
        <f t="shared" si="24"/>
        <v>0</v>
      </c>
      <c r="AB115" s="31">
        <f t="shared" si="24"/>
        <v>0</v>
      </c>
      <c r="AC115" s="42">
        <f t="shared" si="25"/>
        <v>0</v>
      </c>
      <c r="AD115" s="63"/>
      <c r="AE115" s="63"/>
      <c r="AF115" s="63"/>
      <c r="AG115" s="64"/>
      <c r="AH115" s="64"/>
      <c r="AI115" s="64"/>
      <c r="AJ115" s="63"/>
      <c r="AK115" s="63"/>
      <c r="AL115" s="63"/>
      <c r="AM115" s="64"/>
      <c r="AN115" s="64"/>
      <c r="AO115" s="64"/>
      <c r="AP115" s="63"/>
      <c r="AQ115" s="63"/>
      <c r="AR115" s="63"/>
      <c r="AS115" s="64"/>
      <c r="AT115" s="64"/>
      <c r="AU115" s="64"/>
      <c r="AV115" s="63"/>
      <c r="AW115" s="63"/>
      <c r="AX115" s="63"/>
      <c r="AY115" s="64"/>
      <c r="AZ115" s="64"/>
      <c r="BA115" s="64"/>
      <c r="BB115" s="69"/>
      <c r="BC115" s="69"/>
      <c r="BD115" s="69"/>
      <c r="BE115" s="64"/>
      <c r="BF115" s="64"/>
      <c r="BG115" s="64"/>
      <c r="BH115" s="69"/>
      <c r="BI115" s="69"/>
      <c r="BJ115" s="69"/>
      <c r="BK115" s="64"/>
      <c r="BL115" s="64"/>
      <c r="BM115" s="64"/>
      <c r="BN115" s="114"/>
      <c r="BO115" s="34" t="e">
        <f t="shared" si="26"/>
        <v>#DIV/0!</v>
      </c>
    </row>
    <row r="116" spans="1:67" ht="15.75" x14ac:dyDescent="0.25">
      <c r="A116" s="68">
        <v>44</v>
      </c>
      <c r="B116" s="68"/>
      <c r="C116" s="14"/>
      <c r="D116" s="14"/>
      <c r="E116" s="14"/>
      <c r="F116" s="192" t="s">
        <v>36</v>
      </c>
      <c r="G116" s="14"/>
      <c r="H116" s="249"/>
      <c r="I116" s="4" t="s">
        <v>37</v>
      </c>
      <c r="J116" s="28">
        <f t="shared" si="20"/>
        <v>0</v>
      </c>
      <c r="K116" s="41">
        <f t="shared" si="21"/>
        <v>0</v>
      </c>
      <c r="L116" s="87"/>
      <c r="M116" s="87"/>
      <c r="N116" s="87"/>
      <c r="O116" s="87"/>
      <c r="P116" s="87"/>
      <c r="Q116" s="87"/>
      <c r="R116" s="87"/>
      <c r="S116" s="147"/>
      <c r="T116" s="88"/>
      <c r="U116" s="89"/>
      <c r="V116" s="89"/>
      <c r="W116" s="90"/>
      <c r="X116" s="155">
        <f t="shared" si="22"/>
        <v>0</v>
      </c>
      <c r="Y116" s="31">
        <f t="shared" si="23"/>
        <v>0</v>
      </c>
      <c r="Z116" s="31">
        <f t="shared" si="24"/>
        <v>0</v>
      </c>
      <c r="AA116" s="31">
        <f t="shared" si="24"/>
        <v>0</v>
      </c>
      <c r="AB116" s="31">
        <f t="shared" si="24"/>
        <v>0</v>
      </c>
      <c r="AC116" s="42">
        <f t="shared" si="25"/>
        <v>0</v>
      </c>
      <c r="AD116" s="63"/>
      <c r="AE116" s="63"/>
      <c r="AF116" s="63"/>
      <c r="AG116" s="64"/>
      <c r="AH116" s="64"/>
      <c r="AI116" s="64"/>
      <c r="AJ116" s="63"/>
      <c r="AK116" s="63"/>
      <c r="AL116" s="63"/>
      <c r="AM116" s="64"/>
      <c r="AN116" s="64"/>
      <c r="AO116" s="64"/>
      <c r="AP116" s="63"/>
      <c r="AQ116" s="63"/>
      <c r="AR116" s="63"/>
      <c r="AS116" s="64"/>
      <c r="AT116" s="64"/>
      <c r="AU116" s="64"/>
      <c r="AV116" s="63"/>
      <c r="AW116" s="63"/>
      <c r="AX116" s="63"/>
      <c r="AY116" s="64"/>
      <c r="AZ116" s="64"/>
      <c r="BA116" s="64"/>
      <c r="BB116" s="69"/>
      <c r="BC116" s="69"/>
      <c r="BD116" s="69"/>
      <c r="BE116" s="64"/>
      <c r="BF116" s="64"/>
      <c r="BG116" s="64"/>
      <c r="BH116" s="69"/>
      <c r="BI116" s="69"/>
      <c r="BJ116" s="69"/>
      <c r="BK116" s="64"/>
      <c r="BL116" s="64"/>
      <c r="BM116" s="64"/>
      <c r="BN116" s="114"/>
      <c r="BO116" s="34" t="e">
        <f t="shared" si="26"/>
        <v>#DIV/0!</v>
      </c>
    </row>
    <row r="117" spans="1:67" ht="15.75" x14ac:dyDescent="0.25">
      <c r="A117" s="68">
        <v>45</v>
      </c>
      <c r="B117" s="68"/>
      <c r="C117" s="14"/>
      <c r="D117" s="14"/>
      <c r="E117" s="14"/>
      <c r="F117" s="192" t="s">
        <v>36</v>
      </c>
      <c r="G117" s="14"/>
      <c r="H117" s="249"/>
      <c r="I117" s="4" t="s">
        <v>37</v>
      </c>
      <c r="J117" s="28">
        <f t="shared" si="20"/>
        <v>0</v>
      </c>
      <c r="K117" s="41">
        <f t="shared" si="21"/>
        <v>0</v>
      </c>
      <c r="L117" s="87"/>
      <c r="M117" s="87"/>
      <c r="N117" s="87"/>
      <c r="O117" s="87"/>
      <c r="P117" s="87"/>
      <c r="Q117" s="87"/>
      <c r="R117" s="87"/>
      <c r="S117" s="147"/>
      <c r="T117" s="88"/>
      <c r="U117" s="89"/>
      <c r="V117" s="89"/>
      <c r="W117" s="90"/>
      <c r="X117" s="155">
        <f t="shared" si="22"/>
        <v>0</v>
      </c>
      <c r="Y117" s="31">
        <f t="shared" si="23"/>
        <v>0</v>
      </c>
      <c r="Z117" s="31">
        <f t="shared" si="24"/>
        <v>0</v>
      </c>
      <c r="AA117" s="31">
        <f t="shared" si="24"/>
        <v>0</v>
      </c>
      <c r="AB117" s="31">
        <f t="shared" si="24"/>
        <v>0</v>
      </c>
      <c r="AC117" s="42">
        <f t="shared" si="25"/>
        <v>0</v>
      </c>
      <c r="AD117" s="63"/>
      <c r="AE117" s="63"/>
      <c r="AF117" s="63"/>
      <c r="AG117" s="64"/>
      <c r="AH117" s="64"/>
      <c r="AI117" s="64"/>
      <c r="AJ117" s="63"/>
      <c r="AK117" s="63"/>
      <c r="AL117" s="63"/>
      <c r="AM117" s="64"/>
      <c r="AN117" s="64"/>
      <c r="AO117" s="64"/>
      <c r="AP117" s="63"/>
      <c r="AQ117" s="63"/>
      <c r="AR117" s="63"/>
      <c r="AS117" s="64"/>
      <c r="AT117" s="64"/>
      <c r="AU117" s="64"/>
      <c r="AV117" s="63"/>
      <c r="AW117" s="63"/>
      <c r="AX117" s="63"/>
      <c r="AY117" s="64"/>
      <c r="AZ117" s="64"/>
      <c r="BA117" s="64"/>
      <c r="BB117" s="69"/>
      <c r="BC117" s="69"/>
      <c r="BD117" s="69"/>
      <c r="BE117" s="64"/>
      <c r="BF117" s="64"/>
      <c r="BG117" s="64"/>
      <c r="BH117" s="69"/>
      <c r="BI117" s="69"/>
      <c r="BJ117" s="69"/>
      <c r="BK117" s="64"/>
      <c r="BL117" s="64"/>
      <c r="BM117" s="64"/>
      <c r="BN117" s="114"/>
      <c r="BO117" s="34" t="e">
        <f t="shared" si="26"/>
        <v>#DIV/0!</v>
      </c>
    </row>
    <row r="118" spans="1:67" ht="15.75" x14ac:dyDescent="0.25">
      <c r="A118" s="68">
        <v>46</v>
      </c>
      <c r="B118" s="68"/>
      <c r="C118" s="14"/>
      <c r="D118" s="14"/>
      <c r="E118" s="14"/>
      <c r="F118" s="192" t="s">
        <v>36</v>
      </c>
      <c r="G118" s="14"/>
      <c r="H118" s="249"/>
      <c r="I118" s="4" t="s">
        <v>37</v>
      </c>
      <c r="J118" s="28">
        <f t="shared" si="20"/>
        <v>0</v>
      </c>
      <c r="K118" s="41">
        <f t="shared" si="21"/>
        <v>0</v>
      </c>
      <c r="L118" s="87"/>
      <c r="M118" s="87"/>
      <c r="N118" s="87"/>
      <c r="O118" s="87"/>
      <c r="P118" s="87"/>
      <c r="Q118" s="87"/>
      <c r="R118" s="87"/>
      <c r="S118" s="147"/>
      <c r="T118" s="88"/>
      <c r="U118" s="89"/>
      <c r="V118" s="89"/>
      <c r="W118" s="90"/>
      <c r="X118" s="155">
        <f t="shared" si="22"/>
        <v>0</v>
      </c>
      <c r="Y118" s="31">
        <f t="shared" si="23"/>
        <v>0</v>
      </c>
      <c r="Z118" s="31">
        <f t="shared" si="24"/>
        <v>0</v>
      </c>
      <c r="AA118" s="31">
        <f t="shared" si="24"/>
        <v>0</v>
      </c>
      <c r="AB118" s="31">
        <f t="shared" si="24"/>
        <v>0</v>
      </c>
      <c r="AC118" s="42">
        <f t="shared" si="25"/>
        <v>0</v>
      </c>
      <c r="AD118" s="63"/>
      <c r="AE118" s="63"/>
      <c r="AF118" s="63"/>
      <c r="AG118" s="64"/>
      <c r="AH118" s="64"/>
      <c r="AI118" s="64"/>
      <c r="AJ118" s="63"/>
      <c r="AK118" s="63"/>
      <c r="AL118" s="63"/>
      <c r="AM118" s="64"/>
      <c r="AN118" s="64"/>
      <c r="AO118" s="64"/>
      <c r="AP118" s="63"/>
      <c r="AQ118" s="63"/>
      <c r="AR118" s="63"/>
      <c r="AS118" s="64"/>
      <c r="AT118" s="64"/>
      <c r="AU118" s="64"/>
      <c r="AV118" s="63"/>
      <c r="AW118" s="63"/>
      <c r="AX118" s="63"/>
      <c r="AY118" s="64"/>
      <c r="AZ118" s="64"/>
      <c r="BA118" s="64"/>
      <c r="BB118" s="69"/>
      <c r="BC118" s="69"/>
      <c r="BD118" s="69"/>
      <c r="BE118" s="64"/>
      <c r="BF118" s="64"/>
      <c r="BG118" s="64"/>
      <c r="BH118" s="69"/>
      <c r="BI118" s="69"/>
      <c r="BJ118" s="69"/>
      <c r="BK118" s="64"/>
      <c r="BL118" s="64"/>
      <c r="BM118" s="64"/>
      <c r="BN118" s="114"/>
      <c r="BO118" s="34" t="e">
        <f t="shared" si="26"/>
        <v>#DIV/0!</v>
      </c>
    </row>
    <row r="119" spans="1:67" ht="15.75" x14ac:dyDescent="0.25">
      <c r="A119" s="68">
        <v>47</v>
      </c>
      <c r="B119" s="68"/>
      <c r="C119" s="14"/>
      <c r="D119" s="14"/>
      <c r="E119" s="14"/>
      <c r="F119" s="192" t="s">
        <v>36</v>
      </c>
      <c r="G119" s="14"/>
      <c r="H119" s="249"/>
      <c r="I119" s="4" t="s">
        <v>37</v>
      </c>
      <c r="J119" s="28">
        <f t="shared" si="20"/>
        <v>0</v>
      </c>
      <c r="K119" s="41">
        <f t="shared" si="21"/>
        <v>0</v>
      </c>
      <c r="L119" s="87"/>
      <c r="M119" s="87"/>
      <c r="N119" s="87"/>
      <c r="O119" s="87"/>
      <c r="P119" s="87"/>
      <c r="Q119" s="87"/>
      <c r="R119" s="87"/>
      <c r="S119" s="147"/>
      <c r="T119" s="88"/>
      <c r="U119" s="89"/>
      <c r="V119" s="89"/>
      <c r="W119" s="90"/>
      <c r="X119" s="155">
        <f t="shared" si="22"/>
        <v>0</v>
      </c>
      <c r="Y119" s="31">
        <f t="shared" si="23"/>
        <v>0</v>
      </c>
      <c r="Z119" s="31">
        <f t="shared" si="24"/>
        <v>0</v>
      </c>
      <c r="AA119" s="31">
        <f t="shared" si="24"/>
        <v>0</v>
      </c>
      <c r="AB119" s="31">
        <f t="shared" si="24"/>
        <v>0</v>
      </c>
      <c r="AC119" s="42">
        <f t="shared" si="25"/>
        <v>0</v>
      </c>
      <c r="AD119" s="63"/>
      <c r="AE119" s="63"/>
      <c r="AF119" s="63"/>
      <c r="AG119" s="64"/>
      <c r="AH119" s="64"/>
      <c r="AI119" s="64"/>
      <c r="AJ119" s="63"/>
      <c r="AK119" s="63"/>
      <c r="AL119" s="63"/>
      <c r="AM119" s="64"/>
      <c r="AN119" s="64"/>
      <c r="AO119" s="64"/>
      <c r="AP119" s="63"/>
      <c r="AQ119" s="63"/>
      <c r="AR119" s="63"/>
      <c r="AS119" s="64"/>
      <c r="AT119" s="64"/>
      <c r="AU119" s="64"/>
      <c r="AV119" s="63"/>
      <c r="AW119" s="63"/>
      <c r="AX119" s="63"/>
      <c r="AY119" s="64"/>
      <c r="AZ119" s="64"/>
      <c r="BA119" s="64"/>
      <c r="BB119" s="69"/>
      <c r="BC119" s="69"/>
      <c r="BD119" s="69"/>
      <c r="BE119" s="64"/>
      <c r="BF119" s="64"/>
      <c r="BG119" s="64"/>
      <c r="BH119" s="69"/>
      <c r="BI119" s="69"/>
      <c r="BJ119" s="69"/>
      <c r="BK119" s="64"/>
      <c r="BL119" s="64"/>
      <c r="BM119" s="64"/>
      <c r="BN119" s="114"/>
      <c r="BO119" s="34" t="e">
        <f t="shared" si="26"/>
        <v>#DIV/0!</v>
      </c>
    </row>
    <row r="120" spans="1:67" ht="15.75" x14ac:dyDescent="0.25">
      <c r="A120" s="68">
        <v>48</v>
      </c>
      <c r="B120" s="68"/>
      <c r="C120" s="14"/>
      <c r="D120" s="14"/>
      <c r="E120" s="14"/>
      <c r="F120" s="192" t="s">
        <v>36</v>
      </c>
      <c r="G120" s="14"/>
      <c r="H120" s="249"/>
      <c r="I120" s="4" t="s">
        <v>37</v>
      </c>
      <c r="J120" s="28">
        <f t="shared" si="20"/>
        <v>0</v>
      </c>
      <c r="K120" s="41">
        <f t="shared" si="21"/>
        <v>0</v>
      </c>
      <c r="L120" s="87"/>
      <c r="M120" s="87"/>
      <c r="N120" s="87"/>
      <c r="O120" s="87"/>
      <c r="P120" s="87"/>
      <c r="Q120" s="87"/>
      <c r="R120" s="87"/>
      <c r="S120" s="147"/>
      <c r="T120" s="88"/>
      <c r="U120" s="89"/>
      <c r="V120" s="89"/>
      <c r="W120" s="90"/>
      <c r="X120" s="155">
        <f t="shared" si="22"/>
        <v>0</v>
      </c>
      <c r="Y120" s="31">
        <f t="shared" si="23"/>
        <v>0</v>
      </c>
      <c r="Z120" s="31">
        <f t="shared" si="24"/>
        <v>0</v>
      </c>
      <c r="AA120" s="31">
        <f t="shared" si="24"/>
        <v>0</v>
      </c>
      <c r="AB120" s="31">
        <f t="shared" si="24"/>
        <v>0</v>
      </c>
      <c r="AC120" s="42">
        <f t="shared" si="25"/>
        <v>0</v>
      </c>
      <c r="AD120" s="63"/>
      <c r="AE120" s="63"/>
      <c r="AF120" s="63"/>
      <c r="AG120" s="64"/>
      <c r="AH120" s="64"/>
      <c r="AI120" s="64"/>
      <c r="AJ120" s="63"/>
      <c r="AK120" s="63"/>
      <c r="AL120" s="63"/>
      <c r="AM120" s="64"/>
      <c r="AN120" s="64"/>
      <c r="AO120" s="64"/>
      <c r="AP120" s="63"/>
      <c r="AQ120" s="63"/>
      <c r="AR120" s="63"/>
      <c r="AS120" s="64"/>
      <c r="AT120" s="64"/>
      <c r="AU120" s="64"/>
      <c r="AV120" s="63"/>
      <c r="AW120" s="63"/>
      <c r="AX120" s="63"/>
      <c r="AY120" s="64"/>
      <c r="AZ120" s="64"/>
      <c r="BA120" s="64"/>
      <c r="BB120" s="69"/>
      <c r="BC120" s="69"/>
      <c r="BD120" s="69"/>
      <c r="BE120" s="64"/>
      <c r="BF120" s="64"/>
      <c r="BG120" s="64"/>
      <c r="BH120" s="69"/>
      <c r="BI120" s="69"/>
      <c r="BJ120" s="69"/>
      <c r="BK120" s="64"/>
      <c r="BL120" s="64"/>
      <c r="BM120" s="64"/>
      <c r="BN120" s="114"/>
      <c r="BO120" s="34" t="e">
        <f t="shared" si="26"/>
        <v>#DIV/0!</v>
      </c>
    </row>
    <row r="121" spans="1:67" ht="15.75" x14ac:dyDescent="0.25">
      <c r="A121" s="68">
        <v>49</v>
      </c>
      <c r="B121" s="68"/>
      <c r="C121" s="14"/>
      <c r="D121" s="14"/>
      <c r="E121" s="14"/>
      <c r="F121" s="192" t="s">
        <v>36</v>
      </c>
      <c r="G121" s="14"/>
      <c r="H121" s="249"/>
      <c r="I121" s="4" t="s">
        <v>37</v>
      </c>
      <c r="J121" s="28">
        <f t="shared" si="20"/>
        <v>0</v>
      </c>
      <c r="K121" s="41">
        <f t="shared" si="21"/>
        <v>0</v>
      </c>
      <c r="L121" s="87"/>
      <c r="M121" s="87"/>
      <c r="N121" s="87"/>
      <c r="O121" s="87"/>
      <c r="P121" s="87"/>
      <c r="Q121" s="87"/>
      <c r="R121" s="87"/>
      <c r="S121" s="147"/>
      <c r="T121" s="88"/>
      <c r="U121" s="89"/>
      <c r="V121" s="89"/>
      <c r="W121" s="90"/>
      <c r="X121" s="155">
        <f t="shared" si="22"/>
        <v>0</v>
      </c>
      <c r="Y121" s="31">
        <f t="shared" si="23"/>
        <v>0</v>
      </c>
      <c r="Z121" s="31">
        <f t="shared" si="24"/>
        <v>0</v>
      </c>
      <c r="AA121" s="31">
        <f t="shared" si="24"/>
        <v>0</v>
      </c>
      <c r="AB121" s="31">
        <f t="shared" si="24"/>
        <v>0</v>
      </c>
      <c r="AC121" s="42">
        <f t="shared" si="25"/>
        <v>0</v>
      </c>
      <c r="AD121" s="63"/>
      <c r="AE121" s="63"/>
      <c r="AF121" s="63"/>
      <c r="AG121" s="64"/>
      <c r="AH121" s="64"/>
      <c r="AI121" s="64"/>
      <c r="AJ121" s="63"/>
      <c r="AK121" s="63"/>
      <c r="AL121" s="63"/>
      <c r="AM121" s="64"/>
      <c r="AN121" s="64"/>
      <c r="AO121" s="64"/>
      <c r="AP121" s="63"/>
      <c r="AQ121" s="63"/>
      <c r="AR121" s="63"/>
      <c r="AS121" s="64"/>
      <c r="AT121" s="64"/>
      <c r="AU121" s="64"/>
      <c r="AV121" s="63"/>
      <c r="AW121" s="63"/>
      <c r="AX121" s="63"/>
      <c r="AY121" s="64"/>
      <c r="AZ121" s="64"/>
      <c r="BA121" s="64"/>
      <c r="BB121" s="69"/>
      <c r="BC121" s="69"/>
      <c r="BD121" s="69"/>
      <c r="BE121" s="64"/>
      <c r="BF121" s="64"/>
      <c r="BG121" s="64"/>
      <c r="BH121" s="69"/>
      <c r="BI121" s="69"/>
      <c r="BJ121" s="69"/>
      <c r="BK121" s="64"/>
      <c r="BL121" s="64"/>
      <c r="BM121" s="64"/>
      <c r="BN121" s="114"/>
      <c r="BO121" s="34" t="e">
        <f t="shared" si="26"/>
        <v>#DIV/0!</v>
      </c>
    </row>
    <row r="122" spans="1:67" ht="15.75" x14ac:dyDescent="0.25">
      <c r="A122" s="68">
        <v>50</v>
      </c>
      <c r="B122" s="68"/>
      <c r="C122" s="14"/>
      <c r="D122" s="14"/>
      <c r="E122" s="14"/>
      <c r="F122" s="192" t="s">
        <v>36</v>
      </c>
      <c r="G122" s="14"/>
      <c r="H122" s="249"/>
      <c r="I122" s="4" t="s">
        <v>37</v>
      </c>
      <c r="J122" s="28">
        <f t="shared" si="20"/>
        <v>0</v>
      </c>
      <c r="K122" s="41">
        <f t="shared" si="21"/>
        <v>0</v>
      </c>
      <c r="L122" s="87"/>
      <c r="M122" s="87"/>
      <c r="N122" s="87"/>
      <c r="O122" s="87"/>
      <c r="P122" s="87"/>
      <c r="Q122" s="87"/>
      <c r="R122" s="87"/>
      <c r="S122" s="147"/>
      <c r="T122" s="88"/>
      <c r="U122" s="89"/>
      <c r="V122" s="89"/>
      <c r="W122" s="90"/>
      <c r="X122" s="155">
        <f t="shared" si="22"/>
        <v>0</v>
      </c>
      <c r="Y122" s="31">
        <f t="shared" si="23"/>
        <v>0</v>
      </c>
      <c r="Z122" s="31">
        <f t="shared" si="24"/>
        <v>0</v>
      </c>
      <c r="AA122" s="31">
        <f t="shared" si="24"/>
        <v>0</v>
      </c>
      <c r="AB122" s="31">
        <f t="shared" si="24"/>
        <v>0</v>
      </c>
      <c r="AC122" s="42">
        <f t="shared" si="25"/>
        <v>0</v>
      </c>
      <c r="AD122" s="63"/>
      <c r="AE122" s="63"/>
      <c r="AF122" s="63"/>
      <c r="AG122" s="64"/>
      <c r="AH122" s="64"/>
      <c r="AI122" s="64"/>
      <c r="AJ122" s="63"/>
      <c r="AK122" s="63"/>
      <c r="AL122" s="63"/>
      <c r="AM122" s="64"/>
      <c r="AN122" s="64"/>
      <c r="AO122" s="64"/>
      <c r="AP122" s="63"/>
      <c r="AQ122" s="63"/>
      <c r="AR122" s="63"/>
      <c r="AS122" s="64"/>
      <c r="AT122" s="64"/>
      <c r="AU122" s="64"/>
      <c r="AV122" s="63"/>
      <c r="AW122" s="63"/>
      <c r="AX122" s="63"/>
      <c r="AY122" s="64"/>
      <c r="AZ122" s="64"/>
      <c r="BA122" s="64"/>
      <c r="BB122" s="69"/>
      <c r="BC122" s="69"/>
      <c r="BD122" s="69"/>
      <c r="BE122" s="64"/>
      <c r="BF122" s="64"/>
      <c r="BG122" s="64"/>
      <c r="BH122" s="69"/>
      <c r="BI122" s="69"/>
      <c r="BJ122" s="69"/>
      <c r="BK122" s="64"/>
      <c r="BL122" s="64"/>
      <c r="BM122" s="64"/>
      <c r="BN122" s="114"/>
      <c r="BO122" s="34" t="e">
        <f t="shared" si="26"/>
        <v>#DIV/0!</v>
      </c>
    </row>
    <row r="123" spans="1:67" ht="15.75" x14ac:dyDescent="0.25">
      <c r="A123" s="68">
        <v>51</v>
      </c>
      <c r="B123" s="68"/>
      <c r="C123" s="14"/>
      <c r="D123" s="14"/>
      <c r="E123" s="14"/>
      <c r="F123" s="192" t="s">
        <v>36</v>
      </c>
      <c r="G123" s="14"/>
      <c r="H123" s="249"/>
      <c r="I123" s="4" t="s">
        <v>37</v>
      </c>
      <c r="J123" s="28">
        <f t="shared" si="20"/>
        <v>0</v>
      </c>
      <c r="K123" s="41">
        <f t="shared" si="21"/>
        <v>0</v>
      </c>
      <c r="L123" s="87"/>
      <c r="M123" s="87"/>
      <c r="N123" s="87"/>
      <c r="O123" s="87"/>
      <c r="P123" s="87"/>
      <c r="Q123" s="87"/>
      <c r="R123" s="87"/>
      <c r="S123" s="147"/>
      <c r="T123" s="88"/>
      <c r="U123" s="89"/>
      <c r="V123" s="89"/>
      <c r="W123" s="90"/>
      <c r="X123" s="155">
        <f t="shared" si="22"/>
        <v>0</v>
      </c>
      <c r="Y123" s="31">
        <f t="shared" si="23"/>
        <v>0</v>
      </c>
      <c r="Z123" s="31">
        <f t="shared" si="24"/>
        <v>0</v>
      </c>
      <c r="AA123" s="31">
        <f t="shared" si="24"/>
        <v>0</v>
      </c>
      <c r="AB123" s="31">
        <f t="shared" si="24"/>
        <v>0</v>
      </c>
      <c r="AC123" s="42">
        <f t="shared" si="25"/>
        <v>0</v>
      </c>
      <c r="AD123" s="63"/>
      <c r="AE123" s="63"/>
      <c r="AF123" s="63"/>
      <c r="AG123" s="64"/>
      <c r="AH123" s="64"/>
      <c r="AI123" s="64"/>
      <c r="AJ123" s="63"/>
      <c r="AK123" s="63"/>
      <c r="AL123" s="63"/>
      <c r="AM123" s="64"/>
      <c r="AN123" s="64"/>
      <c r="AO123" s="64"/>
      <c r="AP123" s="63"/>
      <c r="AQ123" s="63"/>
      <c r="AR123" s="63"/>
      <c r="AS123" s="64"/>
      <c r="AT123" s="64"/>
      <c r="AU123" s="64"/>
      <c r="AV123" s="63"/>
      <c r="AW123" s="63"/>
      <c r="AX123" s="63"/>
      <c r="AY123" s="64"/>
      <c r="AZ123" s="64"/>
      <c r="BA123" s="64"/>
      <c r="BB123" s="69"/>
      <c r="BC123" s="69"/>
      <c r="BD123" s="69"/>
      <c r="BE123" s="64"/>
      <c r="BF123" s="64"/>
      <c r="BG123" s="64"/>
      <c r="BH123" s="69"/>
      <c r="BI123" s="69"/>
      <c r="BJ123" s="69"/>
      <c r="BK123" s="64"/>
      <c r="BL123" s="64"/>
      <c r="BM123" s="64"/>
      <c r="BN123" s="114"/>
      <c r="BO123" s="34" t="e">
        <f t="shared" si="26"/>
        <v>#DIV/0!</v>
      </c>
    </row>
    <row r="124" spans="1:67" ht="15.75" x14ac:dyDescent="0.25">
      <c r="A124" s="68">
        <v>52</v>
      </c>
      <c r="B124" s="68"/>
      <c r="C124" s="14"/>
      <c r="D124" s="14"/>
      <c r="E124" s="14"/>
      <c r="F124" s="192" t="s">
        <v>36</v>
      </c>
      <c r="G124" s="14"/>
      <c r="H124" s="249"/>
      <c r="I124" s="4" t="s">
        <v>37</v>
      </c>
      <c r="J124" s="28">
        <f t="shared" si="20"/>
        <v>0</v>
      </c>
      <c r="K124" s="41">
        <f t="shared" si="21"/>
        <v>0</v>
      </c>
      <c r="L124" s="107"/>
      <c r="M124" s="107"/>
      <c r="N124" s="107"/>
      <c r="O124" s="107"/>
      <c r="P124" s="87"/>
      <c r="Q124" s="87"/>
      <c r="R124" s="87"/>
      <c r="S124" s="147"/>
      <c r="T124" s="88"/>
      <c r="U124" s="89"/>
      <c r="V124" s="89"/>
      <c r="W124" s="90"/>
      <c r="X124" s="155">
        <f t="shared" si="22"/>
        <v>0</v>
      </c>
      <c r="Y124" s="31">
        <f t="shared" si="23"/>
        <v>0</v>
      </c>
      <c r="Z124" s="31">
        <f t="shared" si="24"/>
        <v>0</v>
      </c>
      <c r="AA124" s="31">
        <f t="shared" si="24"/>
        <v>0</v>
      </c>
      <c r="AB124" s="31">
        <f t="shared" si="24"/>
        <v>0</v>
      </c>
      <c r="AC124" s="42">
        <f t="shared" si="25"/>
        <v>0</v>
      </c>
      <c r="AD124" s="63"/>
      <c r="AE124" s="63"/>
      <c r="AF124" s="63"/>
      <c r="AG124" s="64"/>
      <c r="AH124" s="64"/>
      <c r="AI124" s="64"/>
      <c r="AJ124" s="63"/>
      <c r="AK124" s="63"/>
      <c r="AL124" s="63"/>
      <c r="AM124" s="64"/>
      <c r="AN124" s="64"/>
      <c r="AO124" s="64"/>
      <c r="AP124" s="63"/>
      <c r="AQ124" s="63"/>
      <c r="AR124" s="63"/>
      <c r="AS124" s="64"/>
      <c r="AT124" s="64"/>
      <c r="AU124" s="64"/>
      <c r="AV124" s="63"/>
      <c r="AW124" s="63"/>
      <c r="AX124" s="63"/>
      <c r="AY124" s="64"/>
      <c r="AZ124" s="64"/>
      <c r="BA124" s="64"/>
      <c r="BB124" s="69"/>
      <c r="BC124" s="69"/>
      <c r="BD124" s="69"/>
      <c r="BE124" s="64"/>
      <c r="BF124" s="64"/>
      <c r="BG124" s="64"/>
      <c r="BH124" s="69"/>
      <c r="BI124" s="69"/>
      <c r="BJ124" s="69"/>
      <c r="BK124" s="64"/>
      <c r="BL124" s="64"/>
      <c r="BM124" s="64"/>
      <c r="BN124" s="114"/>
      <c r="BO124" s="34" t="e">
        <f t="shared" si="26"/>
        <v>#DIV/0!</v>
      </c>
    </row>
    <row r="125" spans="1:67" ht="15.75" x14ac:dyDescent="0.25">
      <c r="A125" s="68">
        <v>53</v>
      </c>
      <c r="B125" s="68"/>
      <c r="C125" s="14"/>
      <c r="D125" s="14"/>
      <c r="E125" s="14"/>
      <c r="F125" s="192" t="s">
        <v>36</v>
      </c>
      <c r="G125" s="14"/>
      <c r="H125" s="249"/>
      <c r="I125" s="4" t="s">
        <v>37</v>
      </c>
      <c r="J125" s="28">
        <f t="shared" si="20"/>
        <v>0</v>
      </c>
      <c r="K125" s="41">
        <f t="shared" si="21"/>
        <v>0</v>
      </c>
      <c r="L125" s="107"/>
      <c r="M125" s="107"/>
      <c r="N125" s="107"/>
      <c r="O125" s="107"/>
      <c r="P125" s="87"/>
      <c r="Q125" s="87"/>
      <c r="R125" s="87"/>
      <c r="S125" s="147"/>
      <c r="T125" s="88"/>
      <c r="U125" s="89"/>
      <c r="V125" s="89"/>
      <c r="W125" s="90"/>
      <c r="X125" s="155">
        <f t="shared" si="22"/>
        <v>0</v>
      </c>
      <c r="Y125" s="31">
        <f t="shared" si="23"/>
        <v>0</v>
      </c>
      <c r="Z125" s="31">
        <f t="shared" si="24"/>
        <v>0</v>
      </c>
      <c r="AA125" s="31">
        <f t="shared" si="24"/>
        <v>0</v>
      </c>
      <c r="AB125" s="31">
        <f t="shared" si="24"/>
        <v>0</v>
      </c>
      <c r="AC125" s="42">
        <f t="shared" si="25"/>
        <v>0</v>
      </c>
      <c r="AD125" s="63"/>
      <c r="AE125" s="63"/>
      <c r="AF125" s="63"/>
      <c r="AG125" s="64"/>
      <c r="AH125" s="64"/>
      <c r="AI125" s="64"/>
      <c r="AJ125" s="63"/>
      <c r="AK125" s="63"/>
      <c r="AL125" s="63"/>
      <c r="AM125" s="64"/>
      <c r="AN125" s="64"/>
      <c r="AO125" s="64"/>
      <c r="AP125" s="63"/>
      <c r="AQ125" s="63"/>
      <c r="AR125" s="63"/>
      <c r="AS125" s="64"/>
      <c r="AT125" s="64"/>
      <c r="AU125" s="64"/>
      <c r="AV125" s="63"/>
      <c r="AW125" s="63"/>
      <c r="AX125" s="63"/>
      <c r="AY125" s="64"/>
      <c r="AZ125" s="64"/>
      <c r="BA125" s="64"/>
      <c r="BB125" s="69"/>
      <c r="BC125" s="69"/>
      <c r="BD125" s="69"/>
      <c r="BE125" s="64"/>
      <c r="BF125" s="64"/>
      <c r="BG125" s="64"/>
      <c r="BH125" s="69"/>
      <c r="BI125" s="69"/>
      <c r="BJ125" s="69"/>
      <c r="BK125" s="64"/>
      <c r="BL125" s="64"/>
      <c r="BM125" s="64"/>
      <c r="BN125" s="114"/>
      <c r="BO125" s="34" t="e">
        <f t="shared" si="26"/>
        <v>#DIV/0!</v>
      </c>
    </row>
    <row r="126" spans="1:67" ht="15.75" x14ac:dyDescent="0.25">
      <c r="A126" s="117"/>
      <c r="B126" s="117"/>
      <c r="C126" s="117"/>
      <c r="D126" s="117"/>
      <c r="E126" s="117"/>
      <c r="F126" s="224" t="s">
        <v>140</v>
      </c>
      <c r="G126" s="117"/>
      <c r="H126" s="117"/>
      <c r="I126" s="117" t="s">
        <v>38</v>
      </c>
      <c r="J126" s="85">
        <f>SUM(J127:J139)</f>
        <v>0</v>
      </c>
      <c r="K126" s="105">
        <f>J126*36</f>
        <v>0</v>
      </c>
      <c r="L126" s="106"/>
      <c r="M126" s="106"/>
      <c r="N126" s="106"/>
      <c r="O126" s="106"/>
      <c r="P126" s="125"/>
      <c r="Q126" s="125"/>
      <c r="R126" s="125"/>
      <c r="S126" s="148"/>
      <c r="T126" s="174"/>
      <c r="U126" s="126"/>
      <c r="V126" s="126"/>
      <c r="W126" s="175"/>
      <c r="X126" s="155"/>
      <c r="Y126" s="31"/>
      <c r="Z126" s="31"/>
      <c r="AA126" s="31"/>
      <c r="AB126" s="31"/>
      <c r="AC126" s="4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125"/>
      <c r="BO126" s="86"/>
    </row>
    <row r="127" spans="1:67" ht="15.75" x14ac:dyDescent="0.25">
      <c r="A127" s="68">
        <v>41</v>
      </c>
      <c r="B127" s="68"/>
      <c r="C127" s="14"/>
      <c r="D127" s="14"/>
      <c r="E127" s="14"/>
      <c r="F127" s="192" t="s">
        <v>36</v>
      </c>
      <c r="G127" s="14"/>
      <c r="H127" s="249"/>
      <c r="I127" s="4" t="s">
        <v>37</v>
      </c>
      <c r="J127" s="28">
        <f t="shared" ref="J127:J139" si="27">L127+M127+N127+O127+P127+Q127+R127+S127</f>
        <v>0</v>
      </c>
      <c r="K127" s="41">
        <f t="shared" ref="K127:K139" si="28">J127*36</f>
        <v>0</v>
      </c>
      <c r="L127" s="68"/>
      <c r="M127" s="68"/>
      <c r="N127" s="68"/>
      <c r="O127" s="68"/>
      <c r="P127" s="68"/>
      <c r="Q127" s="68"/>
      <c r="R127" s="68"/>
      <c r="S127" s="144"/>
      <c r="T127" s="67"/>
      <c r="U127" s="66"/>
      <c r="V127" s="66"/>
      <c r="W127" s="65"/>
      <c r="X127" s="155">
        <f t="shared" ref="X127:X139" si="29">Y127+Y127*0.1</f>
        <v>0</v>
      </c>
      <c r="Y127" s="31">
        <f t="shared" ref="Y127:Y139" si="30">SUM(Z127:AB127)</f>
        <v>0</v>
      </c>
      <c r="Z127" s="31">
        <f t="shared" ref="Z127:AB139" si="31">AD127+AG127+AJ127+AM127+AP127+AS127+AV127+AY127+BB127+BE127+BH127+BK127</f>
        <v>0</v>
      </c>
      <c r="AA127" s="31">
        <f t="shared" si="31"/>
        <v>0</v>
      </c>
      <c r="AB127" s="31">
        <f t="shared" si="31"/>
        <v>0</v>
      </c>
      <c r="AC127" s="42">
        <f t="shared" ref="AC127:AC139" si="32">K127-X127</f>
        <v>0</v>
      </c>
      <c r="AD127" s="63"/>
      <c r="AE127" s="63"/>
      <c r="AF127" s="63"/>
      <c r="AG127" s="64"/>
      <c r="AH127" s="64"/>
      <c r="AI127" s="64"/>
      <c r="AJ127" s="63"/>
      <c r="AK127" s="63"/>
      <c r="AL127" s="63"/>
      <c r="AM127" s="64"/>
      <c r="AN127" s="64"/>
      <c r="AO127" s="64"/>
      <c r="AP127" s="63"/>
      <c r="AQ127" s="63"/>
      <c r="AR127" s="63"/>
      <c r="AS127" s="64"/>
      <c r="AT127" s="64"/>
      <c r="AU127" s="64"/>
      <c r="AV127" s="63"/>
      <c r="AW127" s="63"/>
      <c r="AX127" s="63"/>
      <c r="AY127" s="64"/>
      <c r="AZ127" s="64"/>
      <c r="BA127" s="64"/>
      <c r="BB127" s="69"/>
      <c r="BC127" s="69"/>
      <c r="BD127" s="69"/>
      <c r="BE127" s="64"/>
      <c r="BF127" s="64"/>
      <c r="BG127" s="64"/>
      <c r="BH127" s="69"/>
      <c r="BI127" s="69"/>
      <c r="BJ127" s="69"/>
      <c r="BK127" s="64"/>
      <c r="BL127" s="64"/>
      <c r="BM127" s="64"/>
      <c r="BN127" s="114"/>
      <c r="BO127" s="34" t="e">
        <f t="shared" ref="BO127:BO139" si="33">Y127/K127*100</f>
        <v>#DIV/0!</v>
      </c>
    </row>
    <row r="128" spans="1:67" ht="15.75" x14ac:dyDescent="0.25">
      <c r="A128" s="68">
        <v>42</v>
      </c>
      <c r="B128" s="68"/>
      <c r="C128" s="14"/>
      <c r="D128" s="14"/>
      <c r="E128" s="14"/>
      <c r="F128" s="192" t="s">
        <v>36</v>
      </c>
      <c r="G128" s="14"/>
      <c r="H128" s="249"/>
      <c r="I128" s="4" t="s">
        <v>37</v>
      </c>
      <c r="J128" s="28">
        <f t="shared" si="27"/>
        <v>0</v>
      </c>
      <c r="K128" s="41">
        <f t="shared" si="28"/>
        <v>0</v>
      </c>
      <c r="L128" s="68"/>
      <c r="M128" s="68"/>
      <c r="N128" s="68"/>
      <c r="O128" s="68"/>
      <c r="P128" s="68"/>
      <c r="Q128" s="68"/>
      <c r="R128" s="68"/>
      <c r="S128" s="144"/>
      <c r="T128" s="67"/>
      <c r="U128" s="66"/>
      <c r="V128" s="66"/>
      <c r="W128" s="65"/>
      <c r="X128" s="155">
        <f t="shared" si="29"/>
        <v>0</v>
      </c>
      <c r="Y128" s="31">
        <f t="shared" si="30"/>
        <v>0</v>
      </c>
      <c r="Z128" s="31">
        <f t="shared" si="31"/>
        <v>0</v>
      </c>
      <c r="AA128" s="31">
        <f t="shared" si="31"/>
        <v>0</v>
      </c>
      <c r="AB128" s="31">
        <f t="shared" si="31"/>
        <v>0</v>
      </c>
      <c r="AC128" s="42">
        <f t="shared" si="32"/>
        <v>0</v>
      </c>
      <c r="AD128" s="63"/>
      <c r="AE128" s="63"/>
      <c r="AF128" s="63"/>
      <c r="AG128" s="64"/>
      <c r="AH128" s="64"/>
      <c r="AI128" s="64"/>
      <c r="AJ128" s="63"/>
      <c r="AK128" s="63"/>
      <c r="AL128" s="63"/>
      <c r="AM128" s="64"/>
      <c r="AN128" s="64"/>
      <c r="AO128" s="64"/>
      <c r="AP128" s="63"/>
      <c r="AQ128" s="63"/>
      <c r="AR128" s="63"/>
      <c r="AS128" s="64"/>
      <c r="AT128" s="64"/>
      <c r="AU128" s="64"/>
      <c r="AV128" s="63"/>
      <c r="AW128" s="63"/>
      <c r="AX128" s="63"/>
      <c r="AY128" s="64"/>
      <c r="AZ128" s="64"/>
      <c r="BA128" s="64"/>
      <c r="BB128" s="69"/>
      <c r="BC128" s="69"/>
      <c r="BD128" s="69"/>
      <c r="BE128" s="64"/>
      <c r="BF128" s="64"/>
      <c r="BG128" s="64"/>
      <c r="BH128" s="69"/>
      <c r="BI128" s="69"/>
      <c r="BJ128" s="69"/>
      <c r="BK128" s="64"/>
      <c r="BL128" s="64"/>
      <c r="BM128" s="64"/>
      <c r="BN128" s="114"/>
      <c r="BO128" s="34" t="e">
        <f t="shared" si="33"/>
        <v>#DIV/0!</v>
      </c>
    </row>
    <row r="129" spans="1:67" ht="15.75" x14ac:dyDescent="0.25">
      <c r="A129" s="68">
        <v>43</v>
      </c>
      <c r="B129" s="68"/>
      <c r="C129" s="14"/>
      <c r="D129" s="14"/>
      <c r="E129" s="14"/>
      <c r="F129" s="192" t="s">
        <v>36</v>
      </c>
      <c r="G129" s="14"/>
      <c r="H129" s="249"/>
      <c r="I129" s="4" t="s">
        <v>37</v>
      </c>
      <c r="J129" s="28">
        <f t="shared" si="27"/>
        <v>0</v>
      </c>
      <c r="K129" s="41">
        <f t="shared" si="28"/>
        <v>0</v>
      </c>
      <c r="L129" s="68"/>
      <c r="M129" s="68"/>
      <c r="N129" s="68"/>
      <c r="O129" s="68"/>
      <c r="P129" s="68"/>
      <c r="Q129" s="68"/>
      <c r="R129" s="68"/>
      <c r="S129" s="144"/>
      <c r="T129" s="67"/>
      <c r="U129" s="66"/>
      <c r="V129" s="66"/>
      <c r="W129" s="65"/>
      <c r="X129" s="155">
        <f t="shared" si="29"/>
        <v>0</v>
      </c>
      <c r="Y129" s="31">
        <f t="shared" si="30"/>
        <v>0</v>
      </c>
      <c r="Z129" s="31">
        <f t="shared" si="31"/>
        <v>0</v>
      </c>
      <c r="AA129" s="31">
        <f t="shared" si="31"/>
        <v>0</v>
      </c>
      <c r="AB129" s="31">
        <f t="shared" si="31"/>
        <v>0</v>
      </c>
      <c r="AC129" s="42">
        <f t="shared" si="32"/>
        <v>0</v>
      </c>
      <c r="AD129" s="63"/>
      <c r="AE129" s="63"/>
      <c r="AF129" s="63"/>
      <c r="AG129" s="64"/>
      <c r="AH129" s="64"/>
      <c r="AI129" s="64"/>
      <c r="AJ129" s="63"/>
      <c r="AK129" s="63"/>
      <c r="AL129" s="63"/>
      <c r="AM129" s="64"/>
      <c r="AN129" s="64"/>
      <c r="AO129" s="64"/>
      <c r="AP129" s="63"/>
      <c r="AQ129" s="63"/>
      <c r="AR129" s="63"/>
      <c r="AS129" s="64"/>
      <c r="AT129" s="64"/>
      <c r="AU129" s="64"/>
      <c r="AV129" s="63"/>
      <c r="AW129" s="63"/>
      <c r="AX129" s="63"/>
      <c r="AY129" s="64"/>
      <c r="AZ129" s="64"/>
      <c r="BA129" s="64"/>
      <c r="BB129" s="69"/>
      <c r="BC129" s="69"/>
      <c r="BD129" s="69"/>
      <c r="BE129" s="64"/>
      <c r="BF129" s="64"/>
      <c r="BG129" s="64"/>
      <c r="BH129" s="69"/>
      <c r="BI129" s="69"/>
      <c r="BJ129" s="69"/>
      <c r="BK129" s="64"/>
      <c r="BL129" s="64"/>
      <c r="BM129" s="64"/>
      <c r="BN129" s="114"/>
      <c r="BO129" s="34" t="e">
        <f t="shared" si="33"/>
        <v>#DIV/0!</v>
      </c>
    </row>
    <row r="130" spans="1:67" ht="15.75" x14ac:dyDescent="0.25">
      <c r="A130" s="68">
        <v>44</v>
      </c>
      <c r="B130" s="68"/>
      <c r="C130" s="14"/>
      <c r="D130" s="14"/>
      <c r="E130" s="14"/>
      <c r="F130" s="192" t="s">
        <v>36</v>
      </c>
      <c r="G130" s="14"/>
      <c r="H130" s="249"/>
      <c r="I130" s="4" t="s">
        <v>37</v>
      </c>
      <c r="J130" s="28">
        <f t="shared" si="27"/>
        <v>0</v>
      </c>
      <c r="K130" s="41">
        <f t="shared" si="28"/>
        <v>0</v>
      </c>
      <c r="L130" s="68"/>
      <c r="M130" s="68"/>
      <c r="N130" s="68"/>
      <c r="O130" s="68"/>
      <c r="P130" s="68"/>
      <c r="Q130" s="68"/>
      <c r="R130" s="68"/>
      <c r="S130" s="144"/>
      <c r="T130" s="67"/>
      <c r="U130" s="66"/>
      <c r="V130" s="66"/>
      <c r="W130" s="65"/>
      <c r="X130" s="155">
        <f t="shared" si="29"/>
        <v>0</v>
      </c>
      <c r="Y130" s="31">
        <f t="shared" si="30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42">
        <f t="shared" si="32"/>
        <v>0</v>
      </c>
      <c r="AD130" s="63"/>
      <c r="AE130" s="63"/>
      <c r="AF130" s="63"/>
      <c r="AG130" s="64"/>
      <c r="AH130" s="64"/>
      <c r="AI130" s="64"/>
      <c r="AJ130" s="63"/>
      <c r="AK130" s="63"/>
      <c r="AL130" s="63"/>
      <c r="AM130" s="64"/>
      <c r="AN130" s="64"/>
      <c r="AO130" s="64"/>
      <c r="AP130" s="63"/>
      <c r="AQ130" s="63"/>
      <c r="AR130" s="63"/>
      <c r="AS130" s="64"/>
      <c r="AT130" s="64"/>
      <c r="AU130" s="64"/>
      <c r="AV130" s="63"/>
      <c r="AW130" s="63"/>
      <c r="AX130" s="63"/>
      <c r="AY130" s="64"/>
      <c r="AZ130" s="64"/>
      <c r="BA130" s="64"/>
      <c r="BB130" s="69"/>
      <c r="BC130" s="69"/>
      <c r="BD130" s="69"/>
      <c r="BE130" s="64"/>
      <c r="BF130" s="64"/>
      <c r="BG130" s="64"/>
      <c r="BH130" s="69"/>
      <c r="BI130" s="69"/>
      <c r="BJ130" s="69"/>
      <c r="BK130" s="64"/>
      <c r="BL130" s="64"/>
      <c r="BM130" s="64"/>
      <c r="BN130" s="114"/>
      <c r="BO130" s="34" t="e">
        <f t="shared" si="33"/>
        <v>#DIV/0!</v>
      </c>
    </row>
    <row r="131" spans="1:67" ht="15.75" x14ac:dyDescent="0.25">
      <c r="A131" s="68">
        <v>45</v>
      </c>
      <c r="B131" s="68"/>
      <c r="C131" s="14"/>
      <c r="D131" s="14"/>
      <c r="E131" s="14"/>
      <c r="F131" s="192" t="s">
        <v>36</v>
      </c>
      <c r="G131" s="14"/>
      <c r="H131" s="249"/>
      <c r="I131" s="4" t="s">
        <v>37</v>
      </c>
      <c r="J131" s="28">
        <f t="shared" si="27"/>
        <v>0</v>
      </c>
      <c r="K131" s="41">
        <f t="shared" si="28"/>
        <v>0</v>
      </c>
      <c r="L131" s="68"/>
      <c r="M131" s="68"/>
      <c r="N131" s="68"/>
      <c r="O131" s="68"/>
      <c r="P131" s="68"/>
      <c r="Q131" s="68"/>
      <c r="R131" s="68"/>
      <c r="S131" s="144"/>
      <c r="T131" s="67"/>
      <c r="U131" s="66"/>
      <c r="V131" s="66"/>
      <c r="W131" s="65"/>
      <c r="X131" s="155">
        <f t="shared" si="29"/>
        <v>0</v>
      </c>
      <c r="Y131" s="31">
        <f t="shared" si="30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42">
        <f t="shared" si="32"/>
        <v>0</v>
      </c>
      <c r="AD131" s="63"/>
      <c r="AE131" s="63"/>
      <c r="AF131" s="63"/>
      <c r="AG131" s="64"/>
      <c r="AH131" s="64"/>
      <c r="AI131" s="64"/>
      <c r="AJ131" s="63"/>
      <c r="AK131" s="63"/>
      <c r="AL131" s="63"/>
      <c r="AM131" s="64"/>
      <c r="AN131" s="64"/>
      <c r="AO131" s="64"/>
      <c r="AP131" s="63"/>
      <c r="AQ131" s="63"/>
      <c r="AR131" s="63"/>
      <c r="AS131" s="64"/>
      <c r="AT131" s="64"/>
      <c r="AU131" s="64"/>
      <c r="AV131" s="63"/>
      <c r="AW131" s="63"/>
      <c r="AX131" s="63"/>
      <c r="AY131" s="64"/>
      <c r="AZ131" s="64"/>
      <c r="BA131" s="64"/>
      <c r="BB131" s="69"/>
      <c r="BC131" s="69"/>
      <c r="BD131" s="69"/>
      <c r="BE131" s="64"/>
      <c r="BF131" s="64"/>
      <c r="BG131" s="64"/>
      <c r="BH131" s="69"/>
      <c r="BI131" s="69"/>
      <c r="BJ131" s="69"/>
      <c r="BK131" s="64"/>
      <c r="BL131" s="64"/>
      <c r="BM131" s="64"/>
      <c r="BN131" s="114"/>
      <c r="BO131" s="34" t="e">
        <f t="shared" si="33"/>
        <v>#DIV/0!</v>
      </c>
    </row>
    <row r="132" spans="1:67" ht="15.75" x14ac:dyDescent="0.25">
      <c r="A132" s="68">
        <v>46</v>
      </c>
      <c r="B132" s="68"/>
      <c r="C132" s="14"/>
      <c r="D132" s="14"/>
      <c r="E132" s="14"/>
      <c r="F132" s="192" t="s">
        <v>36</v>
      </c>
      <c r="G132" s="14"/>
      <c r="H132" s="249"/>
      <c r="I132" s="4" t="s">
        <v>37</v>
      </c>
      <c r="J132" s="28">
        <f t="shared" si="27"/>
        <v>0</v>
      </c>
      <c r="K132" s="41">
        <f t="shared" si="28"/>
        <v>0</v>
      </c>
      <c r="L132" s="68"/>
      <c r="M132" s="68"/>
      <c r="N132" s="68"/>
      <c r="O132" s="68"/>
      <c r="P132" s="68"/>
      <c r="Q132" s="68"/>
      <c r="R132" s="68"/>
      <c r="S132" s="144"/>
      <c r="T132" s="67"/>
      <c r="U132" s="66"/>
      <c r="V132" s="66"/>
      <c r="W132" s="65"/>
      <c r="X132" s="155">
        <f t="shared" si="29"/>
        <v>0</v>
      </c>
      <c r="Y132" s="31">
        <f t="shared" si="30"/>
        <v>0</v>
      </c>
      <c r="Z132" s="31">
        <f t="shared" si="31"/>
        <v>0</v>
      </c>
      <c r="AA132" s="31">
        <f t="shared" si="31"/>
        <v>0</v>
      </c>
      <c r="AB132" s="31">
        <f t="shared" si="31"/>
        <v>0</v>
      </c>
      <c r="AC132" s="42">
        <f t="shared" si="32"/>
        <v>0</v>
      </c>
      <c r="AD132" s="63"/>
      <c r="AE132" s="63"/>
      <c r="AF132" s="63"/>
      <c r="AG132" s="64"/>
      <c r="AH132" s="64"/>
      <c r="AI132" s="64"/>
      <c r="AJ132" s="63"/>
      <c r="AK132" s="63"/>
      <c r="AL132" s="63"/>
      <c r="AM132" s="64"/>
      <c r="AN132" s="64"/>
      <c r="AO132" s="64"/>
      <c r="AP132" s="63"/>
      <c r="AQ132" s="63"/>
      <c r="AR132" s="63"/>
      <c r="AS132" s="64"/>
      <c r="AT132" s="64"/>
      <c r="AU132" s="64"/>
      <c r="AV132" s="63"/>
      <c r="AW132" s="63"/>
      <c r="AX132" s="63"/>
      <c r="AY132" s="64"/>
      <c r="AZ132" s="64"/>
      <c r="BA132" s="64"/>
      <c r="BB132" s="69"/>
      <c r="BC132" s="69"/>
      <c r="BD132" s="69"/>
      <c r="BE132" s="64"/>
      <c r="BF132" s="64"/>
      <c r="BG132" s="64"/>
      <c r="BH132" s="69"/>
      <c r="BI132" s="69"/>
      <c r="BJ132" s="69"/>
      <c r="BK132" s="64"/>
      <c r="BL132" s="64"/>
      <c r="BM132" s="64"/>
      <c r="BN132" s="114"/>
      <c r="BO132" s="34" t="e">
        <f t="shared" si="33"/>
        <v>#DIV/0!</v>
      </c>
    </row>
    <row r="133" spans="1:67" ht="15.75" x14ac:dyDescent="0.25">
      <c r="A133" s="68">
        <v>47</v>
      </c>
      <c r="B133" s="68"/>
      <c r="C133" s="14"/>
      <c r="D133" s="14"/>
      <c r="E133" s="14"/>
      <c r="F133" s="192" t="s">
        <v>36</v>
      </c>
      <c r="G133" s="14"/>
      <c r="H133" s="249"/>
      <c r="I133" s="4" t="s">
        <v>37</v>
      </c>
      <c r="J133" s="28">
        <f t="shared" si="27"/>
        <v>0</v>
      </c>
      <c r="K133" s="41">
        <f t="shared" si="28"/>
        <v>0</v>
      </c>
      <c r="L133" s="68"/>
      <c r="M133" s="68"/>
      <c r="N133" s="68"/>
      <c r="O133" s="68"/>
      <c r="P133" s="68"/>
      <c r="Q133" s="68"/>
      <c r="R133" s="68"/>
      <c r="S133" s="144"/>
      <c r="T133" s="67"/>
      <c r="U133" s="66"/>
      <c r="V133" s="66"/>
      <c r="W133" s="65"/>
      <c r="X133" s="155">
        <f t="shared" si="29"/>
        <v>0</v>
      </c>
      <c r="Y133" s="31">
        <f t="shared" si="30"/>
        <v>0</v>
      </c>
      <c r="Z133" s="31">
        <f t="shared" si="31"/>
        <v>0</v>
      </c>
      <c r="AA133" s="31">
        <f t="shared" si="31"/>
        <v>0</v>
      </c>
      <c r="AB133" s="31">
        <f t="shared" si="31"/>
        <v>0</v>
      </c>
      <c r="AC133" s="42">
        <f t="shared" si="32"/>
        <v>0</v>
      </c>
      <c r="AD133" s="63"/>
      <c r="AE133" s="63"/>
      <c r="AF133" s="63"/>
      <c r="AG133" s="64"/>
      <c r="AH133" s="64"/>
      <c r="AI133" s="64"/>
      <c r="AJ133" s="63"/>
      <c r="AK133" s="63"/>
      <c r="AL133" s="63"/>
      <c r="AM133" s="64"/>
      <c r="AN133" s="64"/>
      <c r="AO133" s="64"/>
      <c r="AP133" s="63"/>
      <c r="AQ133" s="63"/>
      <c r="AR133" s="63"/>
      <c r="AS133" s="64"/>
      <c r="AT133" s="64"/>
      <c r="AU133" s="64"/>
      <c r="AV133" s="63"/>
      <c r="AW133" s="63"/>
      <c r="AX133" s="63"/>
      <c r="AY133" s="64"/>
      <c r="AZ133" s="64"/>
      <c r="BA133" s="64"/>
      <c r="BB133" s="69"/>
      <c r="BC133" s="69"/>
      <c r="BD133" s="69"/>
      <c r="BE133" s="64"/>
      <c r="BF133" s="64"/>
      <c r="BG133" s="64"/>
      <c r="BH133" s="69"/>
      <c r="BI133" s="69"/>
      <c r="BJ133" s="69"/>
      <c r="BK133" s="64"/>
      <c r="BL133" s="64"/>
      <c r="BM133" s="64"/>
      <c r="BN133" s="114"/>
      <c r="BO133" s="34" t="e">
        <f t="shared" si="33"/>
        <v>#DIV/0!</v>
      </c>
    </row>
    <row r="134" spans="1:67" ht="15.75" x14ac:dyDescent="0.25">
      <c r="A134" s="68">
        <v>48</v>
      </c>
      <c r="B134" s="68"/>
      <c r="C134" s="14"/>
      <c r="D134" s="14"/>
      <c r="E134" s="14"/>
      <c r="F134" s="192" t="s">
        <v>36</v>
      </c>
      <c r="G134" s="14"/>
      <c r="H134" s="249"/>
      <c r="I134" s="4" t="s">
        <v>37</v>
      </c>
      <c r="J134" s="28">
        <f t="shared" si="27"/>
        <v>0</v>
      </c>
      <c r="K134" s="41">
        <f t="shared" si="28"/>
        <v>0</v>
      </c>
      <c r="L134" s="68"/>
      <c r="M134" s="68"/>
      <c r="N134" s="68"/>
      <c r="O134" s="68"/>
      <c r="P134" s="68"/>
      <c r="Q134" s="68"/>
      <c r="R134" s="68"/>
      <c r="S134" s="144"/>
      <c r="T134" s="67"/>
      <c r="U134" s="66"/>
      <c r="V134" s="66"/>
      <c r="W134" s="65"/>
      <c r="X134" s="155">
        <f t="shared" si="29"/>
        <v>0</v>
      </c>
      <c r="Y134" s="31">
        <f t="shared" si="30"/>
        <v>0</v>
      </c>
      <c r="Z134" s="31">
        <f t="shared" si="31"/>
        <v>0</v>
      </c>
      <c r="AA134" s="31">
        <f t="shared" si="31"/>
        <v>0</v>
      </c>
      <c r="AB134" s="31">
        <f t="shared" si="31"/>
        <v>0</v>
      </c>
      <c r="AC134" s="42">
        <f t="shared" si="32"/>
        <v>0</v>
      </c>
      <c r="AD134" s="63"/>
      <c r="AE134" s="63"/>
      <c r="AF134" s="63"/>
      <c r="AG134" s="64"/>
      <c r="AH134" s="64"/>
      <c r="AI134" s="64"/>
      <c r="AJ134" s="63"/>
      <c r="AK134" s="63"/>
      <c r="AL134" s="63"/>
      <c r="AM134" s="64"/>
      <c r="AN134" s="64"/>
      <c r="AO134" s="64"/>
      <c r="AP134" s="63"/>
      <c r="AQ134" s="63"/>
      <c r="AR134" s="63"/>
      <c r="AS134" s="64"/>
      <c r="AT134" s="64"/>
      <c r="AU134" s="64"/>
      <c r="AV134" s="63"/>
      <c r="AW134" s="63"/>
      <c r="AX134" s="63"/>
      <c r="AY134" s="64"/>
      <c r="AZ134" s="64"/>
      <c r="BA134" s="64"/>
      <c r="BB134" s="69"/>
      <c r="BC134" s="69"/>
      <c r="BD134" s="69"/>
      <c r="BE134" s="64"/>
      <c r="BF134" s="64"/>
      <c r="BG134" s="64"/>
      <c r="BH134" s="69"/>
      <c r="BI134" s="69"/>
      <c r="BJ134" s="69"/>
      <c r="BK134" s="64"/>
      <c r="BL134" s="64"/>
      <c r="BM134" s="64"/>
      <c r="BN134" s="114"/>
      <c r="BO134" s="34" t="e">
        <f t="shared" si="33"/>
        <v>#DIV/0!</v>
      </c>
    </row>
    <row r="135" spans="1:67" ht="15.75" x14ac:dyDescent="0.25">
      <c r="A135" s="68">
        <v>49</v>
      </c>
      <c r="B135" s="68"/>
      <c r="C135" s="14"/>
      <c r="D135" s="14"/>
      <c r="E135" s="14"/>
      <c r="F135" s="192" t="s">
        <v>36</v>
      </c>
      <c r="G135" s="14"/>
      <c r="H135" s="249"/>
      <c r="I135" s="4" t="s">
        <v>37</v>
      </c>
      <c r="J135" s="28">
        <f t="shared" si="27"/>
        <v>0</v>
      </c>
      <c r="K135" s="41">
        <f t="shared" si="28"/>
        <v>0</v>
      </c>
      <c r="L135" s="68"/>
      <c r="M135" s="68"/>
      <c r="N135" s="68"/>
      <c r="O135" s="68"/>
      <c r="P135" s="68"/>
      <c r="Q135" s="68"/>
      <c r="R135" s="68"/>
      <c r="S135" s="144"/>
      <c r="T135" s="67"/>
      <c r="U135" s="66"/>
      <c r="V135" s="66"/>
      <c r="W135" s="65"/>
      <c r="X135" s="155">
        <f t="shared" si="29"/>
        <v>0</v>
      </c>
      <c r="Y135" s="31">
        <f t="shared" si="30"/>
        <v>0</v>
      </c>
      <c r="Z135" s="31">
        <f t="shared" si="31"/>
        <v>0</v>
      </c>
      <c r="AA135" s="31">
        <f t="shared" si="31"/>
        <v>0</v>
      </c>
      <c r="AB135" s="31">
        <f t="shared" si="31"/>
        <v>0</v>
      </c>
      <c r="AC135" s="42">
        <f t="shared" si="32"/>
        <v>0</v>
      </c>
      <c r="AD135" s="63"/>
      <c r="AE135" s="63"/>
      <c r="AF135" s="63"/>
      <c r="AG135" s="64"/>
      <c r="AH135" s="64"/>
      <c r="AI135" s="64"/>
      <c r="AJ135" s="63"/>
      <c r="AK135" s="63"/>
      <c r="AL135" s="63"/>
      <c r="AM135" s="64"/>
      <c r="AN135" s="64"/>
      <c r="AO135" s="64"/>
      <c r="AP135" s="63"/>
      <c r="AQ135" s="63"/>
      <c r="AR135" s="63"/>
      <c r="AS135" s="64"/>
      <c r="AT135" s="64"/>
      <c r="AU135" s="64"/>
      <c r="AV135" s="63"/>
      <c r="AW135" s="63"/>
      <c r="AX135" s="63"/>
      <c r="AY135" s="64"/>
      <c r="AZ135" s="64"/>
      <c r="BA135" s="64"/>
      <c r="BB135" s="69"/>
      <c r="BC135" s="69"/>
      <c r="BD135" s="69"/>
      <c r="BE135" s="64"/>
      <c r="BF135" s="64"/>
      <c r="BG135" s="64"/>
      <c r="BH135" s="69"/>
      <c r="BI135" s="69"/>
      <c r="BJ135" s="69"/>
      <c r="BK135" s="64"/>
      <c r="BL135" s="64"/>
      <c r="BM135" s="64"/>
      <c r="BN135" s="114"/>
      <c r="BO135" s="34" t="e">
        <f t="shared" si="33"/>
        <v>#DIV/0!</v>
      </c>
    </row>
    <row r="136" spans="1:67" ht="15.75" x14ac:dyDescent="0.25">
      <c r="A136" s="68">
        <v>50</v>
      </c>
      <c r="B136" s="68"/>
      <c r="C136" s="14"/>
      <c r="D136" s="14"/>
      <c r="E136" s="14"/>
      <c r="F136" s="192" t="s">
        <v>36</v>
      </c>
      <c r="G136" s="14"/>
      <c r="H136" s="249"/>
      <c r="I136" s="4" t="s">
        <v>37</v>
      </c>
      <c r="J136" s="28">
        <f t="shared" si="27"/>
        <v>0</v>
      </c>
      <c r="K136" s="41">
        <f t="shared" si="28"/>
        <v>0</v>
      </c>
      <c r="L136" s="68"/>
      <c r="M136" s="68"/>
      <c r="N136" s="68"/>
      <c r="O136" s="68"/>
      <c r="P136" s="68"/>
      <c r="Q136" s="68"/>
      <c r="R136" s="68"/>
      <c r="S136" s="144"/>
      <c r="T136" s="67"/>
      <c r="U136" s="66"/>
      <c r="V136" s="66"/>
      <c r="W136" s="65"/>
      <c r="X136" s="155">
        <f t="shared" si="29"/>
        <v>0</v>
      </c>
      <c r="Y136" s="31">
        <f t="shared" si="30"/>
        <v>0</v>
      </c>
      <c r="Z136" s="31">
        <f t="shared" si="31"/>
        <v>0</v>
      </c>
      <c r="AA136" s="31">
        <f t="shared" si="31"/>
        <v>0</v>
      </c>
      <c r="AB136" s="31">
        <f t="shared" si="31"/>
        <v>0</v>
      </c>
      <c r="AC136" s="42">
        <f t="shared" si="32"/>
        <v>0</v>
      </c>
      <c r="AD136" s="63"/>
      <c r="AE136" s="63"/>
      <c r="AF136" s="63"/>
      <c r="AG136" s="64"/>
      <c r="AH136" s="64"/>
      <c r="AI136" s="64"/>
      <c r="AJ136" s="63"/>
      <c r="AK136" s="63"/>
      <c r="AL136" s="63"/>
      <c r="AM136" s="64"/>
      <c r="AN136" s="64"/>
      <c r="AO136" s="64"/>
      <c r="AP136" s="63"/>
      <c r="AQ136" s="63"/>
      <c r="AR136" s="63"/>
      <c r="AS136" s="64"/>
      <c r="AT136" s="64"/>
      <c r="AU136" s="64"/>
      <c r="AV136" s="63"/>
      <c r="AW136" s="63"/>
      <c r="AX136" s="63"/>
      <c r="AY136" s="64"/>
      <c r="AZ136" s="64"/>
      <c r="BA136" s="64"/>
      <c r="BB136" s="69"/>
      <c r="BC136" s="69"/>
      <c r="BD136" s="69"/>
      <c r="BE136" s="64"/>
      <c r="BF136" s="64"/>
      <c r="BG136" s="64"/>
      <c r="BH136" s="69"/>
      <c r="BI136" s="69"/>
      <c r="BJ136" s="69"/>
      <c r="BK136" s="64"/>
      <c r="BL136" s="64"/>
      <c r="BM136" s="64"/>
      <c r="BN136" s="114"/>
      <c r="BO136" s="34" t="e">
        <f t="shared" si="33"/>
        <v>#DIV/0!</v>
      </c>
    </row>
    <row r="137" spans="1:67" ht="15.75" x14ac:dyDescent="0.25">
      <c r="A137" s="68">
        <v>51</v>
      </c>
      <c r="B137" s="68"/>
      <c r="C137" s="14"/>
      <c r="D137" s="14"/>
      <c r="E137" s="14"/>
      <c r="F137" s="192" t="s">
        <v>36</v>
      </c>
      <c r="G137" s="14"/>
      <c r="H137" s="249"/>
      <c r="I137" s="4" t="s">
        <v>37</v>
      </c>
      <c r="J137" s="28">
        <f t="shared" si="27"/>
        <v>0</v>
      </c>
      <c r="K137" s="41">
        <f t="shared" si="28"/>
        <v>0</v>
      </c>
      <c r="L137" s="68"/>
      <c r="M137" s="68"/>
      <c r="N137" s="68"/>
      <c r="O137" s="68"/>
      <c r="P137" s="68"/>
      <c r="Q137" s="68"/>
      <c r="R137" s="68"/>
      <c r="S137" s="144"/>
      <c r="T137" s="67"/>
      <c r="U137" s="66"/>
      <c r="V137" s="66"/>
      <c r="W137" s="65"/>
      <c r="X137" s="155">
        <f t="shared" si="29"/>
        <v>0</v>
      </c>
      <c r="Y137" s="31">
        <f t="shared" si="30"/>
        <v>0</v>
      </c>
      <c r="Z137" s="31">
        <f t="shared" si="31"/>
        <v>0</v>
      </c>
      <c r="AA137" s="31">
        <f t="shared" si="31"/>
        <v>0</v>
      </c>
      <c r="AB137" s="31">
        <f t="shared" si="31"/>
        <v>0</v>
      </c>
      <c r="AC137" s="42">
        <f t="shared" si="32"/>
        <v>0</v>
      </c>
      <c r="AD137" s="63"/>
      <c r="AE137" s="63"/>
      <c r="AF137" s="63"/>
      <c r="AG137" s="64"/>
      <c r="AH137" s="64"/>
      <c r="AI137" s="64"/>
      <c r="AJ137" s="63"/>
      <c r="AK137" s="63"/>
      <c r="AL137" s="63"/>
      <c r="AM137" s="64"/>
      <c r="AN137" s="64"/>
      <c r="AO137" s="64"/>
      <c r="AP137" s="63"/>
      <c r="AQ137" s="63"/>
      <c r="AR137" s="63"/>
      <c r="AS137" s="64"/>
      <c r="AT137" s="64"/>
      <c r="AU137" s="64"/>
      <c r="AV137" s="63"/>
      <c r="AW137" s="63"/>
      <c r="AX137" s="63"/>
      <c r="AY137" s="64"/>
      <c r="AZ137" s="64"/>
      <c r="BA137" s="64"/>
      <c r="BB137" s="69"/>
      <c r="BC137" s="69"/>
      <c r="BD137" s="69"/>
      <c r="BE137" s="64"/>
      <c r="BF137" s="64"/>
      <c r="BG137" s="64"/>
      <c r="BH137" s="69"/>
      <c r="BI137" s="69"/>
      <c r="BJ137" s="69"/>
      <c r="BK137" s="64"/>
      <c r="BL137" s="64"/>
      <c r="BM137" s="64"/>
      <c r="BN137" s="114"/>
      <c r="BO137" s="34" t="e">
        <f t="shared" si="33"/>
        <v>#DIV/0!</v>
      </c>
    </row>
    <row r="138" spans="1:67" ht="15.75" x14ac:dyDescent="0.25">
      <c r="A138" s="68">
        <v>52</v>
      </c>
      <c r="B138" s="68"/>
      <c r="C138" s="14"/>
      <c r="D138" s="14"/>
      <c r="E138" s="14"/>
      <c r="F138" s="192" t="s">
        <v>36</v>
      </c>
      <c r="G138" s="14"/>
      <c r="H138" s="249"/>
      <c r="I138" s="4" t="s">
        <v>37</v>
      </c>
      <c r="J138" s="28">
        <f t="shared" si="27"/>
        <v>0</v>
      </c>
      <c r="K138" s="41">
        <f t="shared" si="28"/>
        <v>0</v>
      </c>
      <c r="L138" s="29"/>
      <c r="M138" s="29"/>
      <c r="N138" s="29"/>
      <c r="O138" s="29"/>
      <c r="P138" s="68"/>
      <c r="Q138" s="68"/>
      <c r="R138" s="68"/>
      <c r="S138" s="144"/>
      <c r="T138" s="67"/>
      <c r="U138" s="66"/>
      <c r="V138" s="66"/>
      <c r="W138" s="65"/>
      <c r="X138" s="155">
        <f t="shared" si="29"/>
        <v>0</v>
      </c>
      <c r="Y138" s="31">
        <f t="shared" si="30"/>
        <v>0</v>
      </c>
      <c r="Z138" s="31">
        <f t="shared" si="31"/>
        <v>0</v>
      </c>
      <c r="AA138" s="31">
        <f t="shared" si="31"/>
        <v>0</v>
      </c>
      <c r="AB138" s="31">
        <f t="shared" si="31"/>
        <v>0</v>
      </c>
      <c r="AC138" s="42">
        <f t="shared" si="32"/>
        <v>0</v>
      </c>
      <c r="AD138" s="63"/>
      <c r="AE138" s="63"/>
      <c r="AF138" s="63"/>
      <c r="AG138" s="64"/>
      <c r="AH138" s="64"/>
      <c r="AI138" s="64"/>
      <c r="AJ138" s="63"/>
      <c r="AK138" s="63"/>
      <c r="AL138" s="63"/>
      <c r="AM138" s="64"/>
      <c r="AN138" s="64"/>
      <c r="AO138" s="64"/>
      <c r="AP138" s="63"/>
      <c r="AQ138" s="63"/>
      <c r="AR138" s="63"/>
      <c r="AS138" s="64"/>
      <c r="AT138" s="64"/>
      <c r="AU138" s="64"/>
      <c r="AV138" s="63"/>
      <c r="AW138" s="63"/>
      <c r="AX138" s="63"/>
      <c r="AY138" s="64"/>
      <c r="AZ138" s="64"/>
      <c r="BA138" s="64"/>
      <c r="BB138" s="69"/>
      <c r="BC138" s="69"/>
      <c r="BD138" s="69"/>
      <c r="BE138" s="64"/>
      <c r="BF138" s="64"/>
      <c r="BG138" s="64"/>
      <c r="BH138" s="69"/>
      <c r="BI138" s="69"/>
      <c r="BJ138" s="69"/>
      <c r="BK138" s="64"/>
      <c r="BL138" s="64"/>
      <c r="BM138" s="64"/>
      <c r="BN138" s="114"/>
      <c r="BO138" s="34" t="e">
        <f t="shared" si="33"/>
        <v>#DIV/0!</v>
      </c>
    </row>
    <row r="139" spans="1:67" ht="15.75" x14ac:dyDescent="0.25">
      <c r="A139" s="68">
        <v>53</v>
      </c>
      <c r="B139" s="68"/>
      <c r="C139" s="14"/>
      <c r="D139" s="14"/>
      <c r="E139" s="14"/>
      <c r="F139" s="192" t="s">
        <v>36</v>
      </c>
      <c r="G139" s="14"/>
      <c r="H139" s="249"/>
      <c r="I139" s="4" t="s">
        <v>37</v>
      </c>
      <c r="J139" s="28">
        <f t="shared" si="27"/>
        <v>0</v>
      </c>
      <c r="K139" s="41">
        <f t="shared" si="28"/>
        <v>0</v>
      </c>
      <c r="L139" s="29"/>
      <c r="M139" s="29"/>
      <c r="N139" s="29"/>
      <c r="O139" s="29"/>
      <c r="P139" s="68"/>
      <c r="Q139" s="68"/>
      <c r="R139" s="68"/>
      <c r="S139" s="144"/>
      <c r="T139" s="67"/>
      <c r="U139" s="66"/>
      <c r="V139" s="66"/>
      <c r="W139" s="65"/>
      <c r="X139" s="155">
        <f t="shared" si="29"/>
        <v>0</v>
      </c>
      <c r="Y139" s="31">
        <f t="shared" si="30"/>
        <v>0</v>
      </c>
      <c r="Z139" s="31">
        <f t="shared" si="31"/>
        <v>0</v>
      </c>
      <c r="AA139" s="31">
        <f t="shared" si="31"/>
        <v>0</v>
      </c>
      <c r="AB139" s="31">
        <f t="shared" si="31"/>
        <v>0</v>
      </c>
      <c r="AC139" s="42">
        <f t="shared" si="32"/>
        <v>0</v>
      </c>
      <c r="AD139" s="63"/>
      <c r="AE139" s="63"/>
      <c r="AF139" s="63"/>
      <c r="AG139" s="64"/>
      <c r="AH139" s="64"/>
      <c r="AI139" s="64"/>
      <c r="AJ139" s="63"/>
      <c r="AK139" s="63"/>
      <c r="AL139" s="63"/>
      <c r="AM139" s="64"/>
      <c r="AN139" s="64"/>
      <c r="AO139" s="64"/>
      <c r="AP139" s="63"/>
      <c r="AQ139" s="63"/>
      <c r="AR139" s="63"/>
      <c r="AS139" s="64"/>
      <c r="AT139" s="64"/>
      <c r="AU139" s="64"/>
      <c r="AV139" s="63"/>
      <c r="AW139" s="63"/>
      <c r="AX139" s="63"/>
      <c r="AY139" s="64"/>
      <c r="AZ139" s="64"/>
      <c r="BA139" s="64"/>
      <c r="BB139" s="69"/>
      <c r="BC139" s="69"/>
      <c r="BD139" s="69"/>
      <c r="BE139" s="64"/>
      <c r="BF139" s="64"/>
      <c r="BG139" s="64"/>
      <c r="BH139" s="69"/>
      <c r="BI139" s="69"/>
      <c r="BJ139" s="69"/>
      <c r="BK139" s="64"/>
      <c r="BL139" s="64"/>
      <c r="BM139" s="64"/>
      <c r="BN139" s="114"/>
      <c r="BO139" s="34" t="e">
        <f t="shared" si="33"/>
        <v>#DIV/0!</v>
      </c>
    </row>
    <row r="140" spans="1:67" ht="15.75" hidden="1" x14ac:dyDescent="0.25">
      <c r="A140" s="68">
        <v>54</v>
      </c>
      <c r="B140" s="68"/>
      <c r="C140" s="68"/>
      <c r="D140" s="14"/>
      <c r="E140" s="14"/>
      <c r="F140" s="14"/>
      <c r="G140" s="14"/>
      <c r="H140" s="249"/>
      <c r="I140" s="117" t="s">
        <v>39</v>
      </c>
      <c r="J140" s="85">
        <f>SUM(J141:J153)</f>
        <v>0</v>
      </c>
      <c r="K140" s="105">
        <f>J140*36</f>
        <v>0</v>
      </c>
      <c r="L140" s="106"/>
      <c r="M140" s="106"/>
      <c r="N140" s="106"/>
      <c r="O140" s="106"/>
      <c r="P140" s="125"/>
      <c r="Q140" s="125"/>
      <c r="R140" s="125"/>
      <c r="S140" s="148"/>
      <c r="T140" s="174"/>
      <c r="U140" s="126"/>
      <c r="V140" s="126"/>
      <c r="W140" s="175"/>
      <c r="X140" s="155"/>
      <c r="Y140" s="31"/>
      <c r="Z140" s="31"/>
      <c r="AA140" s="31"/>
      <c r="AB140" s="31"/>
      <c r="AC140" s="4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125"/>
      <c r="BO140" s="86"/>
    </row>
    <row r="141" spans="1:67" ht="15.75" hidden="1" x14ac:dyDescent="0.25">
      <c r="A141" s="68">
        <v>55</v>
      </c>
      <c r="B141" s="68"/>
      <c r="C141" s="68"/>
      <c r="D141" s="14"/>
      <c r="E141" s="14"/>
      <c r="F141" s="14"/>
      <c r="G141" s="14"/>
      <c r="H141" s="249"/>
      <c r="I141" s="4" t="s">
        <v>37</v>
      </c>
      <c r="J141" s="28">
        <f t="shared" ref="J141:J153" si="34">L141+M141+N141+O141+P141+Q141+R141+S141</f>
        <v>0</v>
      </c>
      <c r="K141" s="41">
        <f t="shared" ref="K141:K153" si="35">J141*36</f>
        <v>0</v>
      </c>
      <c r="L141" s="29"/>
      <c r="M141" s="29"/>
      <c r="N141" s="29"/>
      <c r="O141" s="29"/>
      <c r="P141" s="68"/>
      <c r="Q141" s="68"/>
      <c r="R141" s="68"/>
      <c r="S141" s="144"/>
      <c r="T141" s="67"/>
      <c r="U141" s="66"/>
      <c r="V141" s="66"/>
      <c r="W141" s="65"/>
      <c r="X141" s="155">
        <f t="shared" ref="X141:X153" si="36">Y141+Y141*0.1</f>
        <v>0</v>
      </c>
      <c r="Y141" s="31">
        <f t="shared" ref="Y141:Y153" si="37">SUM(Z141:AB141)</f>
        <v>0</v>
      </c>
      <c r="Z141" s="31">
        <f t="shared" ref="Z141:AB153" si="38">AD141+AG141+AJ141+AM141+AP141+AS141+AV141+AY141+BB141+BE141+BH141+BK141</f>
        <v>0</v>
      </c>
      <c r="AA141" s="31">
        <f t="shared" si="38"/>
        <v>0</v>
      </c>
      <c r="AB141" s="31">
        <f t="shared" si="38"/>
        <v>0</v>
      </c>
      <c r="AC141" s="42">
        <f t="shared" ref="AC141:AC153" si="39">K141-X141</f>
        <v>0</v>
      </c>
      <c r="AD141" s="63"/>
      <c r="AE141" s="63"/>
      <c r="AF141" s="63"/>
      <c r="AG141" s="64"/>
      <c r="AH141" s="64"/>
      <c r="AI141" s="64"/>
      <c r="AJ141" s="63"/>
      <c r="AK141" s="63"/>
      <c r="AL141" s="63"/>
      <c r="AM141" s="64"/>
      <c r="AN141" s="64"/>
      <c r="AO141" s="64"/>
      <c r="AP141" s="63"/>
      <c r="AQ141" s="63"/>
      <c r="AR141" s="63"/>
      <c r="AS141" s="64"/>
      <c r="AT141" s="64"/>
      <c r="AU141" s="64"/>
      <c r="AV141" s="63"/>
      <c r="AW141" s="63"/>
      <c r="AX141" s="63"/>
      <c r="AY141" s="64"/>
      <c r="AZ141" s="64"/>
      <c r="BA141" s="64"/>
      <c r="BB141" s="69"/>
      <c r="BC141" s="69"/>
      <c r="BD141" s="69"/>
      <c r="BE141" s="64"/>
      <c r="BF141" s="64"/>
      <c r="BG141" s="64"/>
      <c r="BH141" s="69"/>
      <c r="BI141" s="69"/>
      <c r="BJ141" s="69"/>
      <c r="BK141" s="64"/>
      <c r="BL141" s="64"/>
      <c r="BM141" s="64"/>
      <c r="BN141" s="114"/>
      <c r="BO141" s="34" t="e">
        <f t="shared" ref="BO141:BO153" si="40">Y141/K141*100</f>
        <v>#DIV/0!</v>
      </c>
    </row>
    <row r="142" spans="1:67" ht="15.75" hidden="1" x14ac:dyDescent="0.25">
      <c r="A142" s="68">
        <v>56</v>
      </c>
      <c r="B142" s="68"/>
      <c r="C142" s="14"/>
      <c r="D142" s="14"/>
      <c r="E142" s="14"/>
      <c r="F142" s="14"/>
      <c r="G142" s="14"/>
      <c r="H142" s="249"/>
      <c r="I142" s="4" t="s">
        <v>37</v>
      </c>
      <c r="J142" s="28">
        <f t="shared" si="34"/>
        <v>0</v>
      </c>
      <c r="K142" s="41">
        <f t="shared" si="35"/>
        <v>0</v>
      </c>
      <c r="L142" s="29"/>
      <c r="M142" s="29"/>
      <c r="N142" s="29"/>
      <c r="O142" s="29"/>
      <c r="P142" s="68"/>
      <c r="Q142" s="68"/>
      <c r="R142" s="68"/>
      <c r="S142" s="144"/>
      <c r="T142" s="67"/>
      <c r="U142" s="66"/>
      <c r="V142" s="66"/>
      <c r="W142" s="65"/>
      <c r="X142" s="155">
        <f t="shared" si="36"/>
        <v>0</v>
      </c>
      <c r="Y142" s="31">
        <f t="shared" si="37"/>
        <v>0</v>
      </c>
      <c r="Z142" s="31">
        <f t="shared" si="38"/>
        <v>0</v>
      </c>
      <c r="AA142" s="31">
        <f t="shared" si="38"/>
        <v>0</v>
      </c>
      <c r="AB142" s="31">
        <f t="shared" si="38"/>
        <v>0</v>
      </c>
      <c r="AC142" s="42">
        <f t="shared" si="39"/>
        <v>0</v>
      </c>
      <c r="AD142" s="63"/>
      <c r="AE142" s="63"/>
      <c r="AF142" s="63"/>
      <c r="AG142" s="64"/>
      <c r="AH142" s="64"/>
      <c r="AI142" s="64"/>
      <c r="AJ142" s="63"/>
      <c r="AK142" s="63"/>
      <c r="AL142" s="63"/>
      <c r="AM142" s="64"/>
      <c r="AN142" s="64"/>
      <c r="AO142" s="64"/>
      <c r="AP142" s="63"/>
      <c r="AQ142" s="63"/>
      <c r="AR142" s="63"/>
      <c r="AS142" s="64"/>
      <c r="AT142" s="64"/>
      <c r="AU142" s="64"/>
      <c r="AV142" s="63"/>
      <c r="AW142" s="63"/>
      <c r="AX142" s="63"/>
      <c r="AY142" s="64"/>
      <c r="AZ142" s="64"/>
      <c r="BA142" s="64"/>
      <c r="BB142" s="69"/>
      <c r="BC142" s="69"/>
      <c r="BD142" s="69"/>
      <c r="BE142" s="64"/>
      <c r="BF142" s="64"/>
      <c r="BG142" s="64"/>
      <c r="BH142" s="69"/>
      <c r="BI142" s="69"/>
      <c r="BJ142" s="69"/>
      <c r="BK142" s="64"/>
      <c r="BL142" s="64"/>
      <c r="BM142" s="64"/>
      <c r="BN142" s="114"/>
      <c r="BO142" s="34" t="e">
        <f t="shared" si="40"/>
        <v>#DIV/0!</v>
      </c>
    </row>
    <row r="143" spans="1:67" ht="15.75" hidden="1" x14ac:dyDescent="0.25">
      <c r="A143" s="68">
        <v>57</v>
      </c>
      <c r="B143" s="68"/>
      <c r="C143" s="14"/>
      <c r="D143" s="14"/>
      <c r="E143" s="14"/>
      <c r="F143" s="14"/>
      <c r="G143" s="14"/>
      <c r="H143" s="249"/>
      <c r="I143" s="4" t="s">
        <v>37</v>
      </c>
      <c r="J143" s="28">
        <f t="shared" si="34"/>
        <v>0</v>
      </c>
      <c r="K143" s="41">
        <f t="shared" si="35"/>
        <v>0</v>
      </c>
      <c r="L143" s="29"/>
      <c r="M143" s="29"/>
      <c r="N143" s="29"/>
      <c r="O143" s="29"/>
      <c r="P143" s="68"/>
      <c r="Q143" s="68"/>
      <c r="R143" s="68"/>
      <c r="S143" s="144"/>
      <c r="T143" s="67"/>
      <c r="U143" s="66"/>
      <c r="V143" s="66"/>
      <c r="W143" s="65"/>
      <c r="X143" s="155">
        <f t="shared" si="36"/>
        <v>0</v>
      </c>
      <c r="Y143" s="31">
        <f t="shared" si="37"/>
        <v>0</v>
      </c>
      <c r="Z143" s="31">
        <f t="shared" si="38"/>
        <v>0</v>
      </c>
      <c r="AA143" s="31">
        <f t="shared" si="38"/>
        <v>0</v>
      </c>
      <c r="AB143" s="31">
        <f t="shared" si="38"/>
        <v>0</v>
      </c>
      <c r="AC143" s="42">
        <f t="shared" si="39"/>
        <v>0</v>
      </c>
      <c r="AD143" s="63"/>
      <c r="AE143" s="63"/>
      <c r="AF143" s="63"/>
      <c r="AG143" s="64"/>
      <c r="AH143" s="64"/>
      <c r="AI143" s="64"/>
      <c r="AJ143" s="63"/>
      <c r="AK143" s="63"/>
      <c r="AL143" s="63"/>
      <c r="AM143" s="64"/>
      <c r="AN143" s="64"/>
      <c r="AO143" s="64"/>
      <c r="AP143" s="63"/>
      <c r="AQ143" s="63"/>
      <c r="AR143" s="63"/>
      <c r="AS143" s="64"/>
      <c r="AT143" s="64"/>
      <c r="AU143" s="64"/>
      <c r="AV143" s="63"/>
      <c r="AW143" s="63"/>
      <c r="AX143" s="63"/>
      <c r="AY143" s="64"/>
      <c r="AZ143" s="64"/>
      <c r="BA143" s="64"/>
      <c r="BB143" s="69"/>
      <c r="BC143" s="69"/>
      <c r="BD143" s="69"/>
      <c r="BE143" s="64"/>
      <c r="BF143" s="64"/>
      <c r="BG143" s="64"/>
      <c r="BH143" s="69"/>
      <c r="BI143" s="69"/>
      <c r="BJ143" s="69"/>
      <c r="BK143" s="64"/>
      <c r="BL143" s="64"/>
      <c r="BM143" s="64"/>
      <c r="BN143" s="114"/>
      <c r="BO143" s="34" t="e">
        <f t="shared" si="40"/>
        <v>#DIV/0!</v>
      </c>
    </row>
    <row r="144" spans="1:67" ht="15.75" hidden="1" x14ac:dyDescent="0.25">
      <c r="A144" s="68">
        <v>58</v>
      </c>
      <c r="B144" s="68"/>
      <c r="C144" s="14"/>
      <c r="D144" s="14"/>
      <c r="E144" s="14"/>
      <c r="F144" s="14"/>
      <c r="G144" s="14"/>
      <c r="H144" s="249"/>
      <c r="I144" s="4" t="s">
        <v>37</v>
      </c>
      <c r="J144" s="28">
        <f t="shared" si="34"/>
        <v>0</v>
      </c>
      <c r="K144" s="41">
        <f t="shared" si="35"/>
        <v>0</v>
      </c>
      <c r="L144" s="29"/>
      <c r="M144" s="29"/>
      <c r="N144" s="29"/>
      <c r="O144" s="29"/>
      <c r="P144" s="68"/>
      <c r="Q144" s="68"/>
      <c r="R144" s="68"/>
      <c r="S144" s="144"/>
      <c r="T144" s="67"/>
      <c r="U144" s="66"/>
      <c r="V144" s="66"/>
      <c r="W144" s="65"/>
      <c r="X144" s="155">
        <f t="shared" si="36"/>
        <v>0</v>
      </c>
      <c r="Y144" s="31">
        <f t="shared" si="37"/>
        <v>0</v>
      </c>
      <c r="Z144" s="31">
        <f t="shared" si="38"/>
        <v>0</v>
      </c>
      <c r="AA144" s="31">
        <f t="shared" si="38"/>
        <v>0</v>
      </c>
      <c r="AB144" s="31">
        <f t="shared" si="38"/>
        <v>0</v>
      </c>
      <c r="AC144" s="42">
        <f t="shared" si="39"/>
        <v>0</v>
      </c>
      <c r="AD144" s="63"/>
      <c r="AE144" s="63"/>
      <c r="AF144" s="63"/>
      <c r="AG144" s="64"/>
      <c r="AH144" s="64"/>
      <c r="AI144" s="64"/>
      <c r="AJ144" s="63"/>
      <c r="AK144" s="63"/>
      <c r="AL144" s="63"/>
      <c r="AM144" s="64"/>
      <c r="AN144" s="64"/>
      <c r="AO144" s="64"/>
      <c r="AP144" s="63"/>
      <c r="AQ144" s="63"/>
      <c r="AR144" s="63"/>
      <c r="AS144" s="64"/>
      <c r="AT144" s="64"/>
      <c r="AU144" s="64"/>
      <c r="AV144" s="63"/>
      <c r="AW144" s="63"/>
      <c r="AX144" s="63"/>
      <c r="AY144" s="64"/>
      <c r="AZ144" s="64"/>
      <c r="BA144" s="64"/>
      <c r="BB144" s="69"/>
      <c r="BC144" s="69"/>
      <c r="BD144" s="69"/>
      <c r="BE144" s="64"/>
      <c r="BF144" s="64"/>
      <c r="BG144" s="64"/>
      <c r="BH144" s="69"/>
      <c r="BI144" s="69"/>
      <c r="BJ144" s="69"/>
      <c r="BK144" s="64"/>
      <c r="BL144" s="64"/>
      <c r="BM144" s="64"/>
      <c r="BN144" s="114"/>
      <c r="BO144" s="34" t="e">
        <f t="shared" si="40"/>
        <v>#DIV/0!</v>
      </c>
    </row>
    <row r="145" spans="1:67" ht="15.75" hidden="1" x14ac:dyDescent="0.25">
      <c r="A145" s="68">
        <v>59</v>
      </c>
      <c r="B145" s="68"/>
      <c r="C145" s="14"/>
      <c r="D145" s="14"/>
      <c r="E145" s="14"/>
      <c r="F145" s="14"/>
      <c r="G145" s="14"/>
      <c r="H145" s="249"/>
      <c r="I145" s="4" t="s">
        <v>37</v>
      </c>
      <c r="J145" s="28">
        <f t="shared" si="34"/>
        <v>0</v>
      </c>
      <c r="K145" s="41">
        <f t="shared" si="35"/>
        <v>0</v>
      </c>
      <c r="L145" s="29"/>
      <c r="M145" s="29"/>
      <c r="N145" s="29"/>
      <c r="O145" s="29"/>
      <c r="P145" s="68"/>
      <c r="Q145" s="68"/>
      <c r="R145" s="68"/>
      <c r="S145" s="144"/>
      <c r="T145" s="67"/>
      <c r="U145" s="66"/>
      <c r="V145" s="66"/>
      <c r="W145" s="65"/>
      <c r="X145" s="155">
        <f t="shared" si="36"/>
        <v>0</v>
      </c>
      <c r="Y145" s="31">
        <f t="shared" si="37"/>
        <v>0</v>
      </c>
      <c r="Z145" s="31">
        <f t="shared" si="38"/>
        <v>0</v>
      </c>
      <c r="AA145" s="31">
        <f t="shared" si="38"/>
        <v>0</v>
      </c>
      <c r="AB145" s="31">
        <f t="shared" si="38"/>
        <v>0</v>
      </c>
      <c r="AC145" s="42">
        <f t="shared" si="39"/>
        <v>0</v>
      </c>
      <c r="AD145" s="63"/>
      <c r="AE145" s="63"/>
      <c r="AF145" s="63"/>
      <c r="AG145" s="64"/>
      <c r="AH145" s="64"/>
      <c r="AI145" s="64"/>
      <c r="AJ145" s="63"/>
      <c r="AK145" s="63"/>
      <c r="AL145" s="63"/>
      <c r="AM145" s="64"/>
      <c r="AN145" s="64"/>
      <c r="AO145" s="64"/>
      <c r="AP145" s="63"/>
      <c r="AQ145" s="63"/>
      <c r="AR145" s="63"/>
      <c r="AS145" s="64"/>
      <c r="AT145" s="64"/>
      <c r="AU145" s="64"/>
      <c r="AV145" s="63"/>
      <c r="AW145" s="63"/>
      <c r="AX145" s="63"/>
      <c r="AY145" s="64"/>
      <c r="AZ145" s="64"/>
      <c r="BA145" s="64"/>
      <c r="BB145" s="69"/>
      <c r="BC145" s="69"/>
      <c r="BD145" s="69"/>
      <c r="BE145" s="64"/>
      <c r="BF145" s="64"/>
      <c r="BG145" s="64"/>
      <c r="BH145" s="69"/>
      <c r="BI145" s="69"/>
      <c r="BJ145" s="69"/>
      <c r="BK145" s="64"/>
      <c r="BL145" s="64"/>
      <c r="BM145" s="64"/>
      <c r="BN145" s="114"/>
      <c r="BO145" s="34" t="e">
        <f t="shared" si="40"/>
        <v>#DIV/0!</v>
      </c>
    </row>
    <row r="146" spans="1:67" ht="15.75" hidden="1" x14ac:dyDescent="0.25">
      <c r="A146" s="68">
        <v>60</v>
      </c>
      <c r="B146" s="68"/>
      <c r="C146" s="14"/>
      <c r="D146" s="14"/>
      <c r="E146" s="14"/>
      <c r="F146" s="14"/>
      <c r="G146" s="14"/>
      <c r="H146" s="249"/>
      <c r="I146" s="4" t="s">
        <v>37</v>
      </c>
      <c r="J146" s="28">
        <f t="shared" si="34"/>
        <v>0</v>
      </c>
      <c r="K146" s="41">
        <f t="shared" si="35"/>
        <v>0</v>
      </c>
      <c r="L146" s="29"/>
      <c r="M146" s="29"/>
      <c r="N146" s="29"/>
      <c r="O146" s="29"/>
      <c r="P146" s="68"/>
      <c r="Q146" s="68"/>
      <c r="R146" s="68"/>
      <c r="S146" s="144"/>
      <c r="T146" s="67"/>
      <c r="U146" s="66"/>
      <c r="V146" s="66"/>
      <c r="W146" s="65"/>
      <c r="X146" s="155">
        <f t="shared" si="36"/>
        <v>0</v>
      </c>
      <c r="Y146" s="31">
        <f t="shared" si="37"/>
        <v>0</v>
      </c>
      <c r="Z146" s="31">
        <f t="shared" si="38"/>
        <v>0</v>
      </c>
      <c r="AA146" s="31">
        <f t="shared" si="38"/>
        <v>0</v>
      </c>
      <c r="AB146" s="31">
        <f t="shared" si="38"/>
        <v>0</v>
      </c>
      <c r="AC146" s="42">
        <f t="shared" si="39"/>
        <v>0</v>
      </c>
      <c r="AD146" s="63"/>
      <c r="AE146" s="63"/>
      <c r="AF146" s="63"/>
      <c r="AG146" s="64"/>
      <c r="AH146" s="64"/>
      <c r="AI146" s="64"/>
      <c r="AJ146" s="63"/>
      <c r="AK146" s="63"/>
      <c r="AL146" s="63"/>
      <c r="AM146" s="64"/>
      <c r="AN146" s="64"/>
      <c r="AO146" s="64"/>
      <c r="AP146" s="63"/>
      <c r="AQ146" s="63"/>
      <c r="AR146" s="63"/>
      <c r="AS146" s="64"/>
      <c r="AT146" s="64"/>
      <c r="AU146" s="64"/>
      <c r="AV146" s="63"/>
      <c r="AW146" s="63"/>
      <c r="AX146" s="63"/>
      <c r="AY146" s="64"/>
      <c r="AZ146" s="64"/>
      <c r="BA146" s="64"/>
      <c r="BB146" s="69"/>
      <c r="BC146" s="69"/>
      <c r="BD146" s="69"/>
      <c r="BE146" s="64"/>
      <c r="BF146" s="64"/>
      <c r="BG146" s="64"/>
      <c r="BH146" s="69"/>
      <c r="BI146" s="69"/>
      <c r="BJ146" s="69"/>
      <c r="BK146" s="64"/>
      <c r="BL146" s="64"/>
      <c r="BM146" s="64"/>
      <c r="BN146" s="114"/>
      <c r="BO146" s="34" t="e">
        <f t="shared" si="40"/>
        <v>#DIV/0!</v>
      </c>
    </row>
    <row r="147" spans="1:67" ht="15.75" hidden="1" x14ac:dyDescent="0.25">
      <c r="A147" s="68">
        <v>61</v>
      </c>
      <c r="B147" s="68"/>
      <c r="C147" s="14"/>
      <c r="D147" s="14"/>
      <c r="E147" s="14"/>
      <c r="F147" s="14"/>
      <c r="G147" s="14"/>
      <c r="H147" s="249"/>
      <c r="I147" s="4" t="s">
        <v>37</v>
      </c>
      <c r="J147" s="28">
        <f t="shared" si="34"/>
        <v>0</v>
      </c>
      <c r="K147" s="41">
        <f t="shared" si="35"/>
        <v>0</v>
      </c>
      <c r="L147" s="29"/>
      <c r="M147" s="29"/>
      <c r="N147" s="29"/>
      <c r="O147" s="29"/>
      <c r="P147" s="68"/>
      <c r="Q147" s="68"/>
      <c r="R147" s="68"/>
      <c r="S147" s="144"/>
      <c r="T147" s="67"/>
      <c r="U147" s="66"/>
      <c r="V147" s="66"/>
      <c r="W147" s="65"/>
      <c r="X147" s="155">
        <f t="shared" si="36"/>
        <v>0</v>
      </c>
      <c r="Y147" s="31">
        <f t="shared" si="37"/>
        <v>0</v>
      </c>
      <c r="Z147" s="31">
        <f t="shared" si="38"/>
        <v>0</v>
      </c>
      <c r="AA147" s="31">
        <f t="shared" si="38"/>
        <v>0</v>
      </c>
      <c r="AB147" s="31">
        <f t="shared" si="38"/>
        <v>0</v>
      </c>
      <c r="AC147" s="42">
        <f t="shared" si="39"/>
        <v>0</v>
      </c>
      <c r="AD147" s="63"/>
      <c r="AE147" s="63"/>
      <c r="AF147" s="63"/>
      <c r="AG147" s="64"/>
      <c r="AH147" s="64"/>
      <c r="AI147" s="64"/>
      <c r="AJ147" s="63"/>
      <c r="AK147" s="63"/>
      <c r="AL147" s="63"/>
      <c r="AM147" s="64"/>
      <c r="AN147" s="64"/>
      <c r="AO147" s="64"/>
      <c r="AP147" s="63"/>
      <c r="AQ147" s="63"/>
      <c r="AR147" s="63"/>
      <c r="AS147" s="64"/>
      <c r="AT147" s="64"/>
      <c r="AU147" s="64"/>
      <c r="AV147" s="63"/>
      <c r="AW147" s="63"/>
      <c r="AX147" s="63"/>
      <c r="AY147" s="64"/>
      <c r="AZ147" s="64"/>
      <c r="BA147" s="64"/>
      <c r="BB147" s="69"/>
      <c r="BC147" s="69"/>
      <c r="BD147" s="69"/>
      <c r="BE147" s="64"/>
      <c r="BF147" s="64"/>
      <c r="BG147" s="64"/>
      <c r="BH147" s="69"/>
      <c r="BI147" s="69"/>
      <c r="BJ147" s="69"/>
      <c r="BK147" s="64"/>
      <c r="BL147" s="64"/>
      <c r="BM147" s="64"/>
      <c r="BN147" s="114"/>
      <c r="BO147" s="34" t="e">
        <f t="shared" si="40"/>
        <v>#DIV/0!</v>
      </c>
    </row>
    <row r="148" spans="1:67" ht="15.75" hidden="1" x14ac:dyDescent="0.25">
      <c r="A148" s="68">
        <v>62</v>
      </c>
      <c r="B148" s="68"/>
      <c r="C148" s="14"/>
      <c r="D148" s="14"/>
      <c r="E148" s="14"/>
      <c r="F148" s="14"/>
      <c r="G148" s="14"/>
      <c r="H148" s="249"/>
      <c r="I148" s="4" t="s">
        <v>37</v>
      </c>
      <c r="J148" s="28">
        <f t="shared" si="34"/>
        <v>0</v>
      </c>
      <c r="K148" s="41">
        <f t="shared" si="35"/>
        <v>0</v>
      </c>
      <c r="L148" s="29"/>
      <c r="M148" s="29"/>
      <c r="N148" s="29"/>
      <c r="O148" s="29"/>
      <c r="P148" s="68"/>
      <c r="Q148" s="68"/>
      <c r="R148" s="68"/>
      <c r="S148" s="144"/>
      <c r="T148" s="67"/>
      <c r="U148" s="66"/>
      <c r="V148" s="66"/>
      <c r="W148" s="65"/>
      <c r="X148" s="155">
        <f t="shared" si="36"/>
        <v>0</v>
      </c>
      <c r="Y148" s="31">
        <f t="shared" si="37"/>
        <v>0</v>
      </c>
      <c r="Z148" s="31">
        <f t="shared" si="38"/>
        <v>0</v>
      </c>
      <c r="AA148" s="31">
        <f t="shared" si="38"/>
        <v>0</v>
      </c>
      <c r="AB148" s="31">
        <f t="shared" si="38"/>
        <v>0</v>
      </c>
      <c r="AC148" s="42">
        <f t="shared" si="39"/>
        <v>0</v>
      </c>
      <c r="AD148" s="63"/>
      <c r="AE148" s="63"/>
      <c r="AF148" s="63"/>
      <c r="AG148" s="64"/>
      <c r="AH148" s="64"/>
      <c r="AI148" s="64"/>
      <c r="AJ148" s="63"/>
      <c r="AK148" s="63"/>
      <c r="AL148" s="63"/>
      <c r="AM148" s="64"/>
      <c r="AN148" s="64"/>
      <c r="AO148" s="64"/>
      <c r="AP148" s="63"/>
      <c r="AQ148" s="63"/>
      <c r="AR148" s="63"/>
      <c r="AS148" s="64"/>
      <c r="AT148" s="64"/>
      <c r="AU148" s="64"/>
      <c r="AV148" s="63"/>
      <c r="AW148" s="63"/>
      <c r="AX148" s="63"/>
      <c r="AY148" s="64"/>
      <c r="AZ148" s="64"/>
      <c r="BA148" s="64"/>
      <c r="BB148" s="69"/>
      <c r="BC148" s="69"/>
      <c r="BD148" s="69"/>
      <c r="BE148" s="64"/>
      <c r="BF148" s="64"/>
      <c r="BG148" s="64"/>
      <c r="BH148" s="69"/>
      <c r="BI148" s="69"/>
      <c r="BJ148" s="69"/>
      <c r="BK148" s="64"/>
      <c r="BL148" s="64"/>
      <c r="BM148" s="64"/>
      <c r="BN148" s="114"/>
      <c r="BO148" s="34" t="e">
        <f t="shared" si="40"/>
        <v>#DIV/0!</v>
      </c>
    </row>
    <row r="149" spans="1:67" ht="15.75" hidden="1" x14ac:dyDescent="0.25">
      <c r="A149" s="68">
        <v>63</v>
      </c>
      <c r="B149" s="68"/>
      <c r="C149" s="14"/>
      <c r="D149" s="14"/>
      <c r="E149" s="14"/>
      <c r="F149" s="14"/>
      <c r="G149" s="14"/>
      <c r="H149" s="249"/>
      <c r="I149" s="4" t="s">
        <v>37</v>
      </c>
      <c r="J149" s="28">
        <f t="shared" si="34"/>
        <v>0</v>
      </c>
      <c r="K149" s="41">
        <f t="shared" si="35"/>
        <v>0</v>
      </c>
      <c r="L149" s="29"/>
      <c r="M149" s="29"/>
      <c r="N149" s="29"/>
      <c r="O149" s="29"/>
      <c r="P149" s="68"/>
      <c r="Q149" s="68"/>
      <c r="R149" s="68"/>
      <c r="S149" s="144"/>
      <c r="T149" s="67"/>
      <c r="U149" s="66"/>
      <c r="V149" s="66"/>
      <c r="W149" s="65"/>
      <c r="X149" s="155">
        <f t="shared" si="36"/>
        <v>0</v>
      </c>
      <c r="Y149" s="31">
        <f t="shared" si="37"/>
        <v>0</v>
      </c>
      <c r="Z149" s="31">
        <f t="shared" si="38"/>
        <v>0</v>
      </c>
      <c r="AA149" s="31">
        <f t="shared" si="38"/>
        <v>0</v>
      </c>
      <c r="AB149" s="31">
        <f t="shared" si="38"/>
        <v>0</v>
      </c>
      <c r="AC149" s="42">
        <f t="shared" si="39"/>
        <v>0</v>
      </c>
      <c r="AD149" s="63"/>
      <c r="AE149" s="63"/>
      <c r="AF149" s="63"/>
      <c r="AG149" s="64"/>
      <c r="AH149" s="64"/>
      <c r="AI149" s="64"/>
      <c r="AJ149" s="63"/>
      <c r="AK149" s="63"/>
      <c r="AL149" s="63"/>
      <c r="AM149" s="64"/>
      <c r="AN149" s="64"/>
      <c r="AO149" s="64"/>
      <c r="AP149" s="63"/>
      <c r="AQ149" s="63"/>
      <c r="AR149" s="63"/>
      <c r="AS149" s="64"/>
      <c r="AT149" s="64"/>
      <c r="AU149" s="64"/>
      <c r="AV149" s="63"/>
      <c r="AW149" s="63"/>
      <c r="AX149" s="63"/>
      <c r="AY149" s="64"/>
      <c r="AZ149" s="64"/>
      <c r="BA149" s="64"/>
      <c r="BB149" s="69"/>
      <c r="BC149" s="69"/>
      <c r="BD149" s="69"/>
      <c r="BE149" s="64"/>
      <c r="BF149" s="64"/>
      <c r="BG149" s="64"/>
      <c r="BH149" s="69"/>
      <c r="BI149" s="69"/>
      <c r="BJ149" s="69"/>
      <c r="BK149" s="64"/>
      <c r="BL149" s="64"/>
      <c r="BM149" s="64"/>
      <c r="BN149" s="114"/>
      <c r="BO149" s="34" t="e">
        <f t="shared" si="40"/>
        <v>#DIV/0!</v>
      </c>
    </row>
    <row r="150" spans="1:67" ht="15.75" hidden="1" x14ac:dyDescent="0.25">
      <c r="A150" s="68">
        <v>64</v>
      </c>
      <c r="B150" s="68"/>
      <c r="C150" s="14"/>
      <c r="D150" s="14"/>
      <c r="E150" s="14"/>
      <c r="F150" s="14"/>
      <c r="G150" s="14"/>
      <c r="H150" s="249"/>
      <c r="I150" s="4" t="s">
        <v>37</v>
      </c>
      <c r="J150" s="28">
        <f t="shared" si="34"/>
        <v>0</v>
      </c>
      <c r="K150" s="41">
        <f t="shared" si="35"/>
        <v>0</v>
      </c>
      <c r="L150" s="29"/>
      <c r="M150" s="29"/>
      <c r="N150" s="29"/>
      <c r="O150" s="29"/>
      <c r="P150" s="68"/>
      <c r="Q150" s="68"/>
      <c r="R150" s="68"/>
      <c r="S150" s="144"/>
      <c r="T150" s="67"/>
      <c r="U150" s="66"/>
      <c r="V150" s="66"/>
      <c r="W150" s="65"/>
      <c r="X150" s="155">
        <f t="shared" si="36"/>
        <v>0</v>
      </c>
      <c r="Y150" s="31">
        <f t="shared" si="37"/>
        <v>0</v>
      </c>
      <c r="Z150" s="31">
        <f t="shared" si="38"/>
        <v>0</v>
      </c>
      <c r="AA150" s="31">
        <f t="shared" si="38"/>
        <v>0</v>
      </c>
      <c r="AB150" s="31">
        <f t="shared" si="38"/>
        <v>0</v>
      </c>
      <c r="AC150" s="42">
        <f t="shared" si="39"/>
        <v>0</v>
      </c>
      <c r="AD150" s="63"/>
      <c r="AE150" s="63"/>
      <c r="AF150" s="63"/>
      <c r="AG150" s="64"/>
      <c r="AH150" s="64"/>
      <c r="AI150" s="64"/>
      <c r="AJ150" s="63"/>
      <c r="AK150" s="63"/>
      <c r="AL150" s="63"/>
      <c r="AM150" s="64"/>
      <c r="AN150" s="64"/>
      <c r="AO150" s="64"/>
      <c r="AP150" s="63"/>
      <c r="AQ150" s="63"/>
      <c r="AR150" s="63"/>
      <c r="AS150" s="64"/>
      <c r="AT150" s="64"/>
      <c r="AU150" s="64"/>
      <c r="AV150" s="63"/>
      <c r="AW150" s="63"/>
      <c r="AX150" s="63"/>
      <c r="AY150" s="64"/>
      <c r="AZ150" s="64"/>
      <c r="BA150" s="64"/>
      <c r="BB150" s="69"/>
      <c r="BC150" s="69"/>
      <c r="BD150" s="69"/>
      <c r="BE150" s="64"/>
      <c r="BF150" s="64"/>
      <c r="BG150" s="64"/>
      <c r="BH150" s="69"/>
      <c r="BI150" s="69"/>
      <c r="BJ150" s="69"/>
      <c r="BK150" s="64"/>
      <c r="BL150" s="64"/>
      <c r="BM150" s="64"/>
      <c r="BN150" s="114"/>
      <c r="BO150" s="34" t="e">
        <f t="shared" si="40"/>
        <v>#DIV/0!</v>
      </c>
    </row>
    <row r="151" spans="1:67" ht="15.75" hidden="1" x14ac:dyDescent="0.25">
      <c r="A151" s="68">
        <v>65</v>
      </c>
      <c r="B151" s="68"/>
      <c r="C151" s="14"/>
      <c r="D151" s="14"/>
      <c r="E151" s="14"/>
      <c r="F151" s="14"/>
      <c r="G151" s="14"/>
      <c r="H151" s="249"/>
      <c r="I151" s="4" t="s">
        <v>37</v>
      </c>
      <c r="J151" s="28">
        <f t="shared" si="34"/>
        <v>0</v>
      </c>
      <c r="K151" s="41">
        <f t="shared" si="35"/>
        <v>0</v>
      </c>
      <c r="L151" s="29"/>
      <c r="M151" s="29"/>
      <c r="N151" s="29"/>
      <c r="O151" s="29"/>
      <c r="P151" s="68"/>
      <c r="Q151" s="68"/>
      <c r="R151" s="68"/>
      <c r="S151" s="144"/>
      <c r="T151" s="67"/>
      <c r="U151" s="66"/>
      <c r="V151" s="66"/>
      <c r="W151" s="65"/>
      <c r="X151" s="155">
        <f t="shared" si="36"/>
        <v>0</v>
      </c>
      <c r="Y151" s="31">
        <f t="shared" si="37"/>
        <v>0</v>
      </c>
      <c r="Z151" s="31">
        <f t="shared" si="38"/>
        <v>0</v>
      </c>
      <c r="AA151" s="31">
        <f t="shared" si="38"/>
        <v>0</v>
      </c>
      <c r="AB151" s="31">
        <f t="shared" si="38"/>
        <v>0</v>
      </c>
      <c r="AC151" s="42">
        <f t="shared" si="39"/>
        <v>0</v>
      </c>
      <c r="AD151" s="63"/>
      <c r="AE151" s="63"/>
      <c r="AF151" s="63"/>
      <c r="AG151" s="64"/>
      <c r="AH151" s="64"/>
      <c r="AI151" s="64"/>
      <c r="AJ151" s="63"/>
      <c r="AK151" s="63"/>
      <c r="AL151" s="63"/>
      <c r="AM151" s="64"/>
      <c r="AN151" s="64"/>
      <c r="AO151" s="64"/>
      <c r="AP151" s="63"/>
      <c r="AQ151" s="63"/>
      <c r="AR151" s="63"/>
      <c r="AS151" s="64"/>
      <c r="AT151" s="64"/>
      <c r="AU151" s="64"/>
      <c r="AV151" s="63"/>
      <c r="AW151" s="63"/>
      <c r="AX151" s="63"/>
      <c r="AY151" s="64"/>
      <c r="AZ151" s="64"/>
      <c r="BA151" s="64"/>
      <c r="BB151" s="69"/>
      <c r="BC151" s="69"/>
      <c r="BD151" s="69"/>
      <c r="BE151" s="64"/>
      <c r="BF151" s="64"/>
      <c r="BG151" s="64"/>
      <c r="BH151" s="69"/>
      <c r="BI151" s="69"/>
      <c r="BJ151" s="69"/>
      <c r="BK151" s="64"/>
      <c r="BL151" s="64"/>
      <c r="BM151" s="64"/>
      <c r="BN151" s="114"/>
      <c r="BO151" s="34" t="e">
        <f t="shared" si="40"/>
        <v>#DIV/0!</v>
      </c>
    </row>
    <row r="152" spans="1:67" ht="15.75" hidden="1" x14ac:dyDescent="0.25">
      <c r="A152" s="68">
        <v>66</v>
      </c>
      <c r="B152" s="68"/>
      <c r="C152" s="14"/>
      <c r="D152" s="14"/>
      <c r="E152" s="14"/>
      <c r="F152" s="14"/>
      <c r="G152" s="14"/>
      <c r="H152" s="249"/>
      <c r="I152" s="4" t="s">
        <v>37</v>
      </c>
      <c r="J152" s="28">
        <f t="shared" si="34"/>
        <v>0</v>
      </c>
      <c r="K152" s="41">
        <f t="shared" si="35"/>
        <v>0</v>
      </c>
      <c r="L152" s="29"/>
      <c r="M152" s="29"/>
      <c r="N152" s="29"/>
      <c r="O152" s="29"/>
      <c r="P152" s="68"/>
      <c r="Q152" s="68"/>
      <c r="R152" s="68"/>
      <c r="S152" s="144"/>
      <c r="T152" s="67"/>
      <c r="U152" s="66"/>
      <c r="V152" s="66"/>
      <c r="W152" s="65"/>
      <c r="X152" s="155">
        <f t="shared" si="36"/>
        <v>0</v>
      </c>
      <c r="Y152" s="31">
        <f t="shared" si="37"/>
        <v>0</v>
      </c>
      <c r="Z152" s="31">
        <f t="shared" si="38"/>
        <v>0</v>
      </c>
      <c r="AA152" s="31">
        <f t="shared" si="38"/>
        <v>0</v>
      </c>
      <c r="AB152" s="31">
        <f t="shared" si="38"/>
        <v>0</v>
      </c>
      <c r="AC152" s="42">
        <f t="shared" si="39"/>
        <v>0</v>
      </c>
      <c r="AD152" s="63"/>
      <c r="AE152" s="63"/>
      <c r="AF152" s="63"/>
      <c r="AG152" s="64"/>
      <c r="AH152" s="64"/>
      <c r="AI152" s="64"/>
      <c r="AJ152" s="63"/>
      <c r="AK152" s="63"/>
      <c r="AL152" s="63"/>
      <c r="AM152" s="64"/>
      <c r="AN152" s="64"/>
      <c r="AO152" s="64"/>
      <c r="AP152" s="63"/>
      <c r="AQ152" s="63"/>
      <c r="AR152" s="63"/>
      <c r="AS152" s="64"/>
      <c r="AT152" s="64"/>
      <c r="AU152" s="64"/>
      <c r="AV152" s="63"/>
      <c r="AW152" s="63"/>
      <c r="AX152" s="63"/>
      <c r="AY152" s="64"/>
      <c r="AZ152" s="64"/>
      <c r="BA152" s="64"/>
      <c r="BB152" s="69"/>
      <c r="BC152" s="69"/>
      <c r="BD152" s="69"/>
      <c r="BE152" s="64"/>
      <c r="BF152" s="64"/>
      <c r="BG152" s="64"/>
      <c r="BH152" s="69"/>
      <c r="BI152" s="69"/>
      <c r="BJ152" s="69"/>
      <c r="BK152" s="64"/>
      <c r="BL152" s="64"/>
      <c r="BM152" s="64"/>
      <c r="BN152" s="114"/>
      <c r="BO152" s="34" t="e">
        <f t="shared" si="40"/>
        <v>#DIV/0!</v>
      </c>
    </row>
    <row r="153" spans="1:67" ht="15.75" hidden="1" x14ac:dyDescent="0.25">
      <c r="A153" s="68">
        <v>67</v>
      </c>
      <c r="B153" s="68"/>
      <c r="C153" s="14"/>
      <c r="D153" s="14"/>
      <c r="E153" s="14"/>
      <c r="F153" s="14"/>
      <c r="G153" s="14"/>
      <c r="H153" s="249"/>
      <c r="I153" s="4" t="s">
        <v>37</v>
      </c>
      <c r="J153" s="28">
        <f t="shared" si="34"/>
        <v>0</v>
      </c>
      <c r="K153" s="41">
        <f t="shared" si="35"/>
        <v>0</v>
      </c>
      <c r="L153" s="29"/>
      <c r="M153" s="29"/>
      <c r="N153" s="29"/>
      <c r="O153" s="29"/>
      <c r="P153" s="68"/>
      <c r="Q153" s="68"/>
      <c r="R153" s="68"/>
      <c r="S153" s="144"/>
      <c r="T153" s="67"/>
      <c r="U153" s="66"/>
      <c r="V153" s="66"/>
      <c r="W153" s="65"/>
      <c r="X153" s="155">
        <f t="shared" si="36"/>
        <v>0</v>
      </c>
      <c r="Y153" s="31">
        <f t="shared" si="37"/>
        <v>0</v>
      </c>
      <c r="Z153" s="31">
        <f t="shared" si="38"/>
        <v>0</v>
      </c>
      <c r="AA153" s="31">
        <f t="shared" si="38"/>
        <v>0</v>
      </c>
      <c r="AB153" s="31">
        <f t="shared" si="38"/>
        <v>0</v>
      </c>
      <c r="AC153" s="42">
        <f t="shared" si="39"/>
        <v>0</v>
      </c>
      <c r="AD153" s="63"/>
      <c r="AE153" s="63"/>
      <c r="AF153" s="63"/>
      <c r="AG153" s="64"/>
      <c r="AH153" s="64"/>
      <c r="AI153" s="64"/>
      <c r="AJ153" s="63"/>
      <c r="AK153" s="63"/>
      <c r="AL153" s="63"/>
      <c r="AM153" s="64"/>
      <c r="AN153" s="64"/>
      <c r="AO153" s="64"/>
      <c r="AP153" s="63"/>
      <c r="AQ153" s="63"/>
      <c r="AR153" s="63"/>
      <c r="AS153" s="64"/>
      <c r="AT153" s="64"/>
      <c r="AU153" s="64"/>
      <c r="AV153" s="63"/>
      <c r="AW153" s="63"/>
      <c r="AX153" s="63"/>
      <c r="AY153" s="64"/>
      <c r="AZ153" s="64"/>
      <c r="BA153" s="64"/>
      <c r="BB153" s="69"/>
      <c r="BC153" s="69"/>
      <c r="BD153" s="69"/>
      <c r="BE153" s="64"/>
      <c r="BF153" s="64"/>
      <c r="BG153" s="64"/>
      <c r="BH153" s="69"/>
      <c r="BI153" s="69"/>
      <c r="BJ153" s="69"/>
      <c r="BK153" s="64"/>
      <c r="BL153" s="64"/>
      <c r="BM153" s="64"/>
      <c r="BN153" s="114"/>
      <c r="BO153" s="34" t="e">
        <f t="shared" si="40"/>
        <v>#DIV/0!</v>
      </c>
    </row>
    <row r="154" spans="1:67" ht="15.75" hidden="1" x14ac:dyDescent="0.25">
      <c r="A154" s="68">
        <v>68</v>
      </c>
      <c r="B154" s="68"/>
      <c r="C154" s="68"/>
      <c r="D154" s="14"/>
      <c r="E154" s="14"/>
      <c r="F154" s="14"/>
      <c r="G154" s="14"/>
      <c r="H154" s="249"/>
      <c r="I154" s="117" t="s">
        <v>40</v>
      </c>
      <c r="J154" s="85">
        <f>SUM(J155:J167)</f>
        <v>0</v>
      </c>
      <c r="K154" s="105">
        <f>J154*36</f>
        <v>0</v>
      </c>
      <c r="L154" s="106"/>
      <c r="M154" s="106"/>
      <c r="N154" s="106"/>
      <c r="O154" s="106"/>
      <c r="P154" s="125"/>
      <c r="Q154" s="125"/>
      <c r="R154" s="125"/>
      <c r="S154" s="148"/>
      <c r="T154" s="174"/>
      <c r="U154" s="126"/>
      <c r="V154" s="126"/>
      <c r="W154" s="175"/>
      <c r="X154" s="155"/>
      <c r="Y154" s="31"/>
      <c r="Z154" s="31"/>
      <c r="AA154" s="31"/>
      <c r="AB154" s="31"/>
      <c r="AC154" s="4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125"/>
      <c r="BO154" s="86"/>
    </row>
    <row r="155" spans="1:67" ht="15.75" hidden="1" x14ac:dyDescent="0.25">
      <c r="A155" s="68">
        <v>69</v>
      </c>
      <c r="B155" s="68"/>
      <c r="C155" s="14"/>
      <c r="D155" s="14"/>
      <c r="E155" s="14"/>
      <c r="F155" s="14"/>
      <c r="G155" s="14"/>
      <c r="H155" s="249"/>
      <c r="I155" s="4" t="s">
        <v>37</v>
      </c>
      <c r="J155" s="28">
        <f t="shared" ref="J155:J167" si="41">L155+M155+N155+O155+P155+Q155+R155+S155</f>
        <v>0</v>
      </c>
      <c r="K155" s="41">
        <f t="shared" ref="K155:K167" si="42">J155*36</f>
        <v>0</v>
      </c>
      <c r="L155" s="29"/>
      <c r="M155" s="29"/>
      <c r="N155" s="29"/>
      <c r="O155" s="29"/>
      <c r="P155" s="68"/>
      <c r="Q155" s="68"/>
      <c r="R155" s="68"/>
      <c r="S155" s="144"/>
      <c r="T155" s="67"/>
      <c r="U155" s="66"/>
      <c r="V155" s="66"/>
      <c r="W155" s="65"/>
      <c r="X155" s="155">
        <f t="shared" ref="X155:X167" si="43">Y155+Y155*0.1</f>
        <v>0</v>
      </c>
      <c r="Y155" s="31">
        <f t="shared" ref="Y155:Y167" si="44">SUM(Z155:AB155)</f>
        <v>0</v>
      </c>
      <c r="Z155" s="31">
        <f t="shared" ref="Z155:AB167" si="45">AD155+AG155+AJ155+AM155+AP155+AS155+AV155+AY155+BB155+BE155+BH155+BK155</f>
        <v>0</v>
      </c>
      <c r="AA155" s="31">
        <f t="shared" si="45"/>
        <v>0</v>
      </c>
      <c r="AB155" s="31">
        <f t="shared" si="45"/>
        <v>0</v>
      </c>
      <c r="AC155" s="42">
        <f t="shared" ref="AC155:AC167" si="46">K155-X155</f>
        <v>0</v>
      </c>
      <c r="AD155" s="63"/>
      <c r="AE155" s="63"/>
      <c r="AF155" s="63"/>
      <c r="AG155" s="64"/>
      <c r="AH155" s="64"/>
      <c r="AI155" s="64"/>
      <c r="AJ155" s="63"/>
      <c r="AK155" s="63"/>
      <c r="AL155" s="63"/>
      <c r="AM155" s="64"/>
      <c r="AN155" s="64"/>
      <c r="AO155" s="64"/>
      <c r="AP155" s="63"/>
      <c r="AQ155" s="63"/>
      <c r="AR155" s="63"/>
      <c r="AS155" s="64"/>
      <c r="AT155" s="64"/>
      <c r="AU155" s="64"/>
      <c r="AV155" s="63"/>
      <c r="AW155" s="63"/>
      <c r="AX155" s="63"/>
      <c r="AY155" s="64"/>
      <c r="AZ155" s="64"/>
      <c r="BA155" s="64"/>
      <c r="BB155" s="69"/>
      <c r="BC155" s="69"/>
      <c r="BD155" s="69"/>
      <c r="BE155" s="64"/>
      <c r="BF155" s="64"/>
      <c r="BG155" s="64"/>
      <c r="BH155" s="69"/>
      <c r="BI155" s="69"/>
      <c r="BJ155" s="69"/>
      <c r="BK155" s="64"/>
      <c r="BL155" s="64"/>
      <c r="BM155" s="64"/>
      <c r="BN155" s="114"/>
      <c r="BO155" s="34" t="e">
        <f t="shared" ref="BO155:BO167" si="47">Y155/K155*100</f>
        <v>#DIV/0!</v>
      </c>
    </row>
    <row r="156" spans="1:67" ht="15.75" hidden="1" x14ac:dyDescent="0.25">
      <c r="A156" s="68">
        <v>70</v>
      </c>
      <c r="B156" s="68"/>
      <c r="C156" s="14"/>
      <c r="D156" s="14"/>
      <c r="E156" s="14"/>
      <c r="F156" s="14"/>
      <c r="G156" s="14"/>
      <c r="H156" s="249"/>
      <c r="I156" s="4" t="s">
        <v>37</v>
      </c>
      <c r="J156" s="28">
        <f t="shared" si="41"/>
        <v>0</v>
      </c>
      <c r="K156" s="41">
        <f t="shared" si="42"/>
        <v>0</v>
      </c>
      <c r="L156" s="29"/>
      <c r="M156" s="29"/>
      <c r="N156" s="29"/>
      <c r="O156" s="29"/>
      <c r="P156" s="68"/>
      <c r="Q156" s="68"/>
      <c r="R156" s="68"/>
      <c r="S156" s="144"/>
      <c r="T156" s="67"/>
      <c r="U156" s="66"/>
      <c r="V156" s="66"/>
      <c r="W156" s="65"/>
      <c r="X156" s="155">
        <f t="shared" si="43"/>
        <v>0</v>
      </c>
      <c r="Y156" s="31">
        <f t="shared" si="44"/>
        <v>0</v>
      </c>
      <c r="Z156" s="31">
        <f t="shared" si="45"/>
        <v>0</v>
      </c>
      <c r="AA156" s="31">
        <f t="shared" si="45"/>
        <v>0</v>
      </c>
      <c r="AB156" s="31">
        <f t="shared" si="45"/>
        <v>0</v>
      </c>
      <c r="AC156" s="42">
        <f t="shared" si="46"/>
        <v>0</v>
      </c>
      <c r="AD156" s="63"/>
      <c r="AE156" s="63"/>
      <c r="AF156" s="63"/>
      <c r="AG156" s="64"/>
      <c r="AH156" s="64"/>
      <c r="AI156" s="64"/>
      <c r="AJ156" s="63"/>
      <c r="AK156" s="63"/>
      <c r="AL156" s="63"/>
      <c r="AM156" s="64"/>
      <c r="AN156" s="64"/>
      <c r="AO156" s="64"/>
      <c r="AP156" s="63"/>
      <c r="AQ156" s="63"/>
      <c r="AR156" s="63"/>
      <c r="AS156" s="64"/>
      <c r="AT156" s="64"/>
      <c r="AU156" s="64"/>
      <c r="AV156" s="63"/>
      <c r="AW156" s="63"/>
      <c r="AX156" s="63"/>
      <c r="AY156" s="64"/>
      <c r="AZ156" s="64"/>
      <c r="BA156" s="64"/>
      <c r="BB156" s="69"/>
      <c r="BC156" s="69"/>
      <c r="BD156" s="69"/>
      <c r="BE156" s="64"/>
      <c r="BF156" s="64"/>
      <c r="BG156" s="64"/>
      <c r="BH156" s="69"/>
      <c r="BI156" s="69"/>
      <c r="BJ156" s="69"/>
      <c r="BK156" s="64"/>
      <c r="BL156" s="64"/>
      <c r="BM156" s="64"/>
      <c r="BN156" s="114"/>
      <c r="BO156" s="34" t="e">
        <f t="shared" si="47"/>
        <v>#DIV/0!</v>
      </c>
    </row>
    <row r="157" spans="1:67" ht="15.75" hidden="1" x14ac:dyDescent="0.25">
      <c r="A157" s="68">
        <v>71</v>
      </c>
      <c r="B157" s="68"/>
      <c r="C157" s="14"/>
      <c r="D157" s="14"/>
      <c r="E157" s="14"/>
      <c r="F157" s="14"/>
      <c r="G157" s="14"/>
      <c r="H157" s="249"/>
      <c r="I157" s="4" t="s">
        <v>37</v>
      </c>
      <c r="J157" s="28">
        <f t="shared" si="41"/>
        <v>0</v>
      </c>
      <c r="K157" s="41">
        <f t="shared" si="42"/>
        <v>0</v>
      </c>
      <c r="L157" s="29"/>
      <c r="M157" s="29"/>
      <c r="N157" s="29"/>
      <c r="O157" s="29"/>
      <c r="P157" s="68"/>
      <c r="Q157" s="68"/>
      <c r="R157" s="68"/>
      <c r="S157" s="144"/>
      <c r="T157" s="67"/>
      <c r="U157" s="66"/>
      <c r="V157" s="66"/>
      <c r="W157" s="65"/>
      <c r="X157" s="155">
        <f t="shared" si="43"/>
        <v>0</v>
      </c>
      <c r="Y157" s="31">
        <f t="shared" si="44"/>
        <v>0</v>
      </c>
      <c r="Z157" s="31">
        <f t="shared" si="45"/>
        <v>0</v>
      </c>
      <c r="AA157" s="31">
        <f t="shared" si="45"/>
        <v>0</v>
      </c>
      <c r="AB157" s="31">
        <f t="shared" si="45"/>
        <v>0</v>
      </c>
      <c r="AC157" s="42">
        <f t="shared" si="46"/>
        <v>0</v>
      </c>
      <c r="AD157" s="63"/>
      <c r="AE157" s="63"/>
      <c r="AF157" s="63"/>
      <c r="AG157" s="64"/>
      <c r="AH157" s="64"/>
      <c r="AI157" s="64"/>
      <c r="AJ157" s="63"/>
      <c r="AK157" s="63"/>
      <c r="AL157" s="63"/>
      <c r="AM157" s="64"/>
      <c r="AN157" s="64"/>
      <c r="AO157" s="64"/>
      <c r="AP157" s="63"/>
      <c r="AQ157" s="63"/>
      <c r="AR157" s="63"/>
      <c r="AS157" s="64"/>
      <c r="AT157" s="64"/>
      <c r="AU157" s="64"/>
      <c r="AV157" s="63"/>
      <c r="AW157" s="63"/>
      <c r="AX157" s="63"/>
      <c r="AY157" s="64"/>
      <c r="AZ157" s="64"/>
      <c r="BA157" s="64"/>
      <c r="BB157" s="69"/>
      <c r="BC157" s="69"/>
      <c r="BD157" s="69"/>
      <c r="BE157" s="64"/>
      <c r="BF157" s="64"/>
      <c r="BG157" s="64"/>
      <c r="BH157" s="69"/>
      <c r="BI157" s="69"/>
      <c r="BJ157" s="69"/>
      <c r="BK157" s="64"/>
      <c r="BL157" s="64"/>
      <c r="BM157" s="64"/>
      <c r="BN157" s="114"/>
      <c r="BO157" s="34" t="e">
        <f t="shared" si="47"/>
        <v>#DIV/0!</v>
      </c>
    </row>
    <row r="158" spans="1:67" ht="15.75" hidden="1" x14ac:dyDescent="0.25">
      <c r="A158" s="68">
        <v>72</v>
      </c>
      <c r="B158" s="68"/>
      <c r="C158" s="14"/>
      <c r="D158" s="14"/>
      <c r="E158" s="14"/>
      <c r="F158" s="14"/>
      <c r="G158" s="14"/>
      <c r="H158" s="249"/>
      <c r="I158" s="4" t="s">
        <v>37</v>
      </c>
      <c r="J158" s="28">
        <f t="shared" si="41"/>
        <v>0</v>
      </c>
      <c r="K158" s="41">
        <f t="shared" si="42"/>
        <v>0</v>
      </c>
      <c r="L158" s="29"/>
      <c r="M158" s="29"/>
      <c r="N158" s="29"/>
      <c r="O158" s="29"/>
      <c r="P158" s="68"/>
      <c r="Q158" s="68"/>
      <c r="R158" s="68"/>
      <c r="S158" s="144"/>
      <c r="T158" s="67"/>
      <c r="U158" s="66"/>
      <c r="V158" s="66"/>
      <c r="W158" s="65"/>
      <c r="X158" s="155">
        <f t="shared" si="43"/>
        <v>0</v>
      </c>
      <c r="Y158" s="31">
        <f t="shared" si="44"/>
        <v>0</v>
      </c>
      <c r="Z158" s="31">
        <f t="shared" si="45"/>
        <v>0</v>
      </c>
      <c r="AA158" s="31">
        <f t="shared" si="45"/>
        <v>0</v>
      </c>
      <c r="AB158" s="31">
        <f t="shared" si="45"/>
        <v>0</v>
      </c>
      <c r="AC158" s="42">
        <f t="shared" si="46"/>
        <v>0</v>
      </c>
      <c r="AD158" s="63"/>
      <c r="AE158" s="63"/>
      <c r="AF158" s="63"/>
      <c r="AG158" s="64"/>
      <c r="AH158" s="64"/>
      <c r="AI158" s="64"/>
      <c r="AJ158" s="63"/>
      <c r="AK158" s="63"/>
      <c r="AL158" s="63"/>
      <c r="AM158" s="64"/>
      <c r="AN158" s="64"/>
      <c r="AO158" s="64"/>
      <c r="AP158" s="63"/>
      <c r="AQ158" s="63"/>
      <c r="AR158" s="63"/>
      <c r="AS158" s="64"/>
      <c r="AT158" s="64"/>
      <c r="AU158" s="64"/>
      <c r="AV158" s="63"/>
      <c r="AW158" s="63"/>
      <c r="AX158" s="63"/>
      <c r="AY158" s="64"/>
      <c r="AZ158" s="64"/>
      <c r="BA158" s="64"/>
      <c r="BB158" s="69"/>
      <c r="BC158" s="69"/>
      <c r="BD158" s="69"/>
      <c r="BE158" s="64"/>
      <c r="BF158" s="64"/>
      <c r="BG158" s="64"/>
      <c r="BH158" s="69"/>
      <c r="BI158" s="69"/>
      <c r="BJ158" s="69"/>
      <c r="BK158" s="64"/>
      <c r="BL158" s="64"/>
      <c r="BM158" s="64"/>
      <c r="BN158" s="114"/>
      <c r="BO158" s="34" t="e">
        <f t="shared" si="47"/>
        <v>#DIV/0!</v>
      </c>
    </row>
    <row r="159" spans="1:67" ht="15.75" hidden="1" x14ac:dyDescent="0.25">
      <c r="A159" s="68">
        <v>73</v>
      </c>
      <c r="B159" s="68"/>
      <c r="C159" s="14"/>
      <c r="D159" s="14"/>
      <c r="E159" s="14"/>
      <c r="F159" s="14"/>
      <c r="G159" s="14"/>
      <c r="H159" s="249"/>
      <c r="I159" s="4" t="s">
        <v>37</v>
      </c>
      <c r="J159" s="28">
        <f t="shared" si="41"/>
        <v>0</v>
      </c>
      <c r="K159" s="41">
        <f t="shared" si="42"/>
        <v>0</v>
      </c>
      <c r="L159" s="29"/>
      <c r="M159" s="29"/>
      <c r="N159" s="29"/>
      <c r="O159" s="29"/>
      <c r="P159" s="68"/>
      <c r="Q159" s="68"/>
      <c r="R159" s="68"/>
      <c r="S159" s="144"/>
      <c r="T159" s="67"/>
      <c r="U159" s="66"/>
      <c r="V159" s="66"/>
      <c r="W159" s="65"/>
      <c r="X159" s="155">
        <f t="shared" si="43"/>
        <v>0</v>
      </c>
      <c r="Y159" s="31">
        <f t="shared" si="44"/>
        <v>0</v>
      </c>
      <c r="Z159" s="31">
        <f t="shared" si="45"/>
        <v>0</v>
      </c>
      <c r="AA159" s="31">
        <f t="shared" si="45"/>
        <v>0</v>
      </c>
      <c r="AB159" s="31">
        <f t="shared" si="45"/>
        <v>0</v>
      </c>
      <c r="AC159" s="42">
        <f t="shared" si="46"/>
        <v>0</v>
      </c>
      <c r="AD159" s="63"/>
      <c r="AE159" s="63"/>
      <c r="AF159" s="63"/>
      <c r="AG159" s="64"/>
      <c r="AH159" s="64"/>
      <c r="AI159" s="64"/>
      <c r="AJ159" s="63"/>
      <c r="AK159" s="63"/>
      <c r="AL159" s="63"/>
      <c r="AM159" s="64"/>
      <c r="AN159" s="64"/>
      <c r="AO159" s="64"/>
      <c r="AP159" s="63"/>
      <c r="AQ159" s="63"/>
      <c r="AR159" s="63"/>
      <c r="AS159" s="64"/>
      <c r="AT159" s="64"/>
      <c r="AU159" s="64"/>
      <c r="AV159" s="63"/>
      <c r="AW159" s="63"/>
      <c r="AX159" s="63"/>
      <c r="AY159" s="64"/>
      <c r="AZ159" s="64"/>
      <c r="BA159" s="64"/>
      <c r="BB159" s="69"/>
      <c r="BC159" s="69"/>
      <c r="BD159" s="69"/>
      <c r="BE159" s="64"/>
      <c r="BF159" s="64"/>
      <c r="BG159" s="64"/>
      <c r="BH159" s="69"/>
      <c r="BI159" s="69"/>
      <c r="BJ159" s="69"/>
      <c r="BK159" s="64"/>
      <c r="BL159" s="64"/>
      <c r="BM159" s="64"/>
      <c r="BN159" s="114"/>
      <c r="BO159" s="34" t="e">
        <f t="shared" si="47"/>
        <v>#DIV/0!</v>
      </c>
    </row>
    <row r="160" spans="1:67" ht="15.75" hidden="1" x14ac:dyDescent="0.25">
      <c r="A160" s="68">
        <v>74</v>
      </c>
      <c r="B160" s="68"/>
      <c r="C160" s="14"/>
      <c r="D160" s="14"/>
      <c r="E160" s="14"/>
      <c r="F160" s="14"/>
      <c r="G160" s="14"/>
      <c r="H160" s="249"/>
      <c r="I160" s="4" t="s">
        <v>37</v>
      </c>
      <c r="J160" s="28">
        <f t="shared" si="41"/>
        <v>0</v>
      </c>
      <c r="K160" s="41">
        <f t="shared" si="42"/>
        <v>0</v>
      </c>
      <c r="L160" s="29"/>
      <c r="M160" s="29"/>
      <c r="N160" s="29"/>
      <c r="O160" s="29"/>
      <c r="P160" s="68"/>
      <c r="Q160" s="68"/>
      <c r="R160" s="68"/>
      <c r="S160" s="144"/>
      <c r="T160" s="67"/>
      <c r="U160" s="66"/>
      <c r="V160" s="66"/>
      <c r="W160" s="65"/>
      <c r="X160" s="155">
        <f t="shared" si="43"/>
        <v>0</v>
      </c>
      <c r="Y160" s="31">
        <f t="shared" si="44"/>
        <v>0</v>
      </c>
      <c r="Z160" s="31">
        <f t="shared" si="45"/>
        <v>0</v>
      </c>
      <c r="AA160" s="31">
        <f t="shared" si="45"/>
        <v>0</v>
      </c>
      <c r="AB160" s="31">
        <f t="shared" si="45"/>
        <v>0</v>
      </c>
      <c r="AC160" s="42">
        <f t="shared" si="46"/>
        <v>0</v>
      </c>
      <c r="AD160" s="63"/>
      <c r="AE160" s="63"/>
      <c r="AF160" s="63"/>
      <c r="AG160" s="64"/>
      <c r="AH160" s="64"/>
      <c r="AI160" s="64"/>
      <c r="AJ160" s="63"/>
      <c r="AK160" s="63"/>
      <c r="AL160" s="63"/>
      <c r="AM160" s="64"/>
      <c r="AN160" s="64"/>
      <c r="AO160" s="64"/>
      <c r="AP160" s="63"/>
      <c r="AQ160" s="63"/>
      <c r="AR160" s="63"/>
      <c r="AS160" s="64"/>
      <c r="AT160" s="64"/>
      <c r="AU160" s="64"/>
      <c r="AV160" s="63"/>
      <c r="AW160" s="63"/>
      <c r="AX160" s="63"/>
      <c r="AY160" s="64"/>
      <c r="AZ160" s="64"/>
      <c r="BA160" s="64"/>
      <c r="BB160" s="69"/>
      <c r="BC160" s="69"/>
      <c r="BD160" s="69"/>
      <c r="BE160" s="64"/>
      <c r="BF160" s="64"/>
      <c r="BG160" s="64"/>
      <c r="BH160" s="69"/>
      <c r="BI160" s="69"/>
      <c r="BJ160" s="69"/>
      <c r="BK160" s="64"/>
      <c r="BL160" s="64"/>
      <c r="BM160" s="64"/>
      <c r="BN160" s="114"/>
      <c r="BO160" s="34" t="e">
        <f t="shared" si="47"/>
        <v>#DIV/0!</v>
      </c>
    </row>
    <row r="161" spans="1:67" ht="15.75" hidden="1" x14ac:dyDescent="0.25">
      <c r="A161" s="68">
        <v>75</v>
      </c>
      <c r="B161" s="68"/>
      <c r="C161" s="14"/>
      <c r="D161" s="14"/>
      <c r="E161" s="14"/>
      <c r="F161" s="14"/>
      <c r="G161" s="14"/>
      <c r="H161" s="249"/>
      <c r="I161" s="4" t="s">
        <v>37</v>
      </c>
      <c r="J161" s="28">
        <f t="shared" si="41"/>
        <v>0</v>
      </c>
      <c r="K161" s="41">
        <f t="shared" si="42"/>
        <v>0</v>
      </c>
      <c r="L161" s="29"/>
      <c r="M161" s="29"/>
      <c r="N161" s="29"/>
      <c r="O161" s="29"/>
      <c r="P161" s="68"/>
      <c r="Q161" s="68"/>
      <c r="R161" s="68"/>
      <c r="S161" s="144"/>
      <c r="T161" s="67"/>
      <c r="U161" s="66"/>
      <c r="V161" s="66"/>
      <c r="W161" s="65"/>
      <c r="X161" s="155">
        <f t="shared" si="43"/>
        <v>0</v>
      </c>
      <c r="Y161" s="31">
        <f t="shared" si="44"/>
        <v>0</v>
      </c>
      <c r="Z161" s="31">
        <f t="shared" si="45"/>
        <v>0</v>
      </c>
      <c r="AA161" s="31">
        <f t="shared" si="45"/>
        <v>0</v>
      </c>
      <c r="AB161" s="31">
        <f t="shared" si="45"/>
        <v>0</v>
      </c>
      <c r="AC161" s="42">
        <f t="shared" si="46"/>
        <v>0</v>
      </c>
      <c r="AD161" s="63"/>
      <c r="AE161" s="63"/>
      <c r="AF161" s="63"/>
      <c r="AG161" s="64"/>
      <c r="AH161" s="64"/>
      <c r="AI161" s="64"/>
      <c r="AJ161" s="63"/>
      <c r="AK161" s="63"/>
      <c r="AL161" s="63"/>
      <c r="AM161" s="64"/>
      <c r="AN161" s="64"/>
      <c r="AO161" s="64"/>
      <c r="AP161" s="63"/>
      <c r="AQ161" s="63"/>
      <c r="AR161" s="63"/>
      <c r="AS161" s="64"/>
      <c r="AT161" s="64"/>
      <c r="AU161" s="64"/>
      <c r="AV161" s="63"/>
      <c r="AW161" s="63"/>
      <c r="AX161" s="63"/>
      <c r="AY161" s="64"/>
      <c r="AZ161" s="64"/>
      <c r="BA161" s="64"/>
      <c r="BB161" s="69"/>
      <c r="BC161" s="69"/>
      <c r="BD161" s="69"/>
      <c r="BE161" s="64"/>
      <c r="BF161" s="64"/>
      <c r="BG161" s="64"/>
      <c r="BH161" s="69"/>
      <c r="BI161" s="69"/>
      <c r="BJ161" s="69"/>
      <c r="BK161" s="64"/>
      <c r="BL161" s="64"/>
      <c r="BM161" s="64"/>
      <c r="BN161" s="114"/>
      <c r="BO161" s="34" t="e">
        <f t="shared" si="47"/>
        <v>#DIV/0!</v>
      </c>
    </row>
    <row r="162" spans="1:67" ht="15.75" hidden="1" x14ac:dyDescent="0.25">
      <c r="A162" s="68">
        <v>76</v>
      </c>
      <c r="B162" s="68"/>
      <c r="C162" s="14"/>
      <c r="D162" s="14"/>
      <c r="E162" s="14"/>
      <c r="F162" s="14"/>
      <c r="G162" s="14"/>
      <c r="H162" s="249"/>
      <c r="I162" s="4" t="s">
        <v>37</v>
      </c>
      <c r="J162" s="28">
        <f t="shared" si="41"/>
        <v>0</v>
      </c>
      <c r="K162" s="41">
        <f t="shared" si="42"/>
        <v>0</v>
      </c>
      <c r="L162" s="29"/>
      <c r="M162" s="29"/>
      <c r="N162" s="29"/>
      <c r="O162" s="29"/>
      <c r="P162" s="68"/>
      <c r="Q162" s="68"/>
      <c r="R162" s="68"/>
      <c r="S162" s="144"/>
      <c r="T162" s="67"/>
      <c r="U162" s="66"/>
      <c r="V162" s="66"/>
      <c r="W162" s="65"/>
      <c r="X162" s="155">
        <f t="shared" si="43"/>
        <v>0</v>
      </c>
      <c r="Y162" s="31">
        <f t="shared" si="44"/>
        <v>0</v>
      </c>
      <c r="Z162" s="31">
        <f t="shared" si="45"/>
        <v>0</v>
      </c>
      <c r="AA162" s="31">
        <f t="shared" si="45"/>
        <v>0</v>
      </c>
      <c r="AB162" s="31">
        <f t="shared" si="45"/>
        <v>0</v>
      </c>
      <c r="AC162" s="42">
        <f t="shared" si="46"/>
        <v>0</v>
      </c>
      <c r="AD162" s="63"/>
      <c r="AE162" s="63"/>
      <c r="AF162" s="63"/>
      <c r="AG162" s="64"/>
      <c r="AH162" s="64"/>
      <c r="AI162" s="64"/>
      <c r="AJ162" s="63"/>
      <c r="AK162" s="63"/>
      <c r="AL162" s="63"/>
      <c r="AM162" s="64"/>
      <c r="AN162" s="64"/>
      <c r="AO162" s="64"/>
      <c r="AP162" s="63"/>
      <c r="AQ162" s="63"/>
      <c r="AR162" s="63"/>
      <c r="AS162" s="64"/>
      <c r="AT162" s="64"/>
      <c r="AU162" s="64"/>
      <c r="AV162" s="63"/>
      <c r="AW162" s="63"/>
      <c r="AX162" s="63"/>
      <c r="AY162" s="64"/>
      <c r="AZ162" s="64"/>
      <c r="BA162" s="64"/>
      <c r="BB162" s="69"/>
      <c r="BC162" s="69"/>
      <c r="BD162" s="69"/>
      <c r="BE162" s="64"/>
      <c r="BF162" s="64"/>
      <c r="BG162" s="64"/>
      <c r="BH162" s="69"/>
      <c r="BI162" s="69"/>
      <c r="BJ162" s="69"/>
      <c r="BK162" s="64"/>
      <c r="BL162" s="64"/>
      <c r="BM162" s="64"/>
      <c r="BN162" s="114"/>
      <c r="BO162" s="34" t="e">
        <f t="shared" si="47"/>
        <v>#DIV/0!</v>
      </c>
    </row>
    <row r="163" spans="1:67" ht="15.75" hidden="1" x14ac:dyDescent="0.25">
      <c r="A163" s="68">
        <v>77</v>
      </c>
      <c r="B163" s="68"/>
      <c r="C163" s="14"/>
      <c r="D163" s="14"/>
      <c r="E163" s="14"/>
      <c r="F163" s="14"/>
      <c r="G163" s="14"/>
      <c r="H163" s="249"/>
      <c r="I163" s="4" t="s">
        <v>37</v>
      </c>
      <c r="J163" s="28">
        <f t="shared" si="41"/>
        <v>0</v>
      </c>
      <c r="K163" s="41">
        <f t="shared" si="42"/>
        <v>0</v>
      </c>
      <c r="L163" s="29"/>
      <c r="M163" s="29"/>
      <c r="N163" s="29"/>
      <c r="O163" s="29"/>
      <c r="P163" s="68"/>
      <c r="Q163" s="68"/>
      <c r="R163" s="68"/>
      <c r="S163" s="144"/>
      <c r="T163" s="67"/>
      <c r="U163" s="66"/>
      <c r="V163" s="66"/>
      <c r="W163" s="65"/>
      <c r="X163" s="155">
        <f t="shared" si="43"/>
        <v>0</v>
      </c>
      <c r="Y163" s="31">
        <f t="shared" si="44"/>
        <v>0</v>
      </c>
      <c r="Z163" s="31">
        <f t="shared" si="45"/>
        <v>0</v>
      </c>
      <c r="AA163" s="31">
        <f t="shared" si="45"/>
        <v>0</v>
      </c>
      <c r="AB163" s="31">
        <f t="shared" si="45"/>
        <v>0</v>
      </c>
      <c r="AC163" s="42">
        <f t="shared" si="46"/>
        <v>0</v>
      </c>
      <c r="AD163" s="63"/>
      <c r="AE163" s="63"/>
      <c r="AF163" s="63"/>
      <c r="AG163" s="64"/>
      <c r="AH163" s="64"/>
      <c r="AI163" s="64"/>
      <c r="AJ163" s="63"/>
      <c r="AK163" s="63"/>
      <c r="AL163" s="63"/>
      <c r="AM163" s="64"/>
      <c r="AN163" s="64"/>
      <c r="AO163" s="64"/>
      <c r="AP163" s="63"/>
      <c r="AQ163" s="63"/>
      <c r="AR163" s="63"/>
      <c r="AS163" s="64"/>
      <c r="AT163" s="64"/>
      <c r="AU163" s="64"/>
      <c r="AV163" s="63"/>
      <c r="AW163" s="63"/>
      <c r="AX163" s="63"/>
      <c r="AY163" s="64"/>
      <c r="AZ163" s="64"/>
      <c r="BA163" s="64"/>
      <c r="BB163" s="69"/>
      <c r="BC163" s="69"/>
      <c r="BD163" s="69"/>
      <c r="BE163" s="64"/>
      <c r="BF163" s="64"/>
      <c r="BG163" s="64"/>
      <c r="BH163" s="69"/>
      <c r="BI163" s="69"/>
      <c r="BJ163" s="69"/>
      <c r="BK163" s="64"/>
      <c r="BL163" s="64"/>
      <c r="BM163" s="64"/>
      <c r="BN163" s="114"/>
      <c r="BO163" s="34" t="e">
        <f t="shared" si="47"/>
        <v>#DIV/0!</v>
      </c>
    </row>
    <row r="164" spans="1:67" ht="15.75" hidden="1" x14ac:dyDescent="0.25">
      <c r="A164" s="68">
        <v>78</v>
      </c>
      <c r="B164" s="68"/>
      <c r="C164" s="14"/>
      <c r="D164" s="14"/>
      <c r="E164" s="14"/>
      <c r="F164" s="14"/>
      <c r="G164" s="14"/>
      <c r="H164" s="249"/>
      <c r="I164" s="4" t="s">
        <v>37</v>
      </c>
      <c r="J164" s="28">
        <f t="shared" si="41"/>
        <v>0</v>
      </c>
      <c r="K164" s="41">
        <f t="shared" si="42"/>
        <v>0</v>
      </c>
      <c r="L164" s="29"/>
      <c r="M164" s="29"/>
      <c r="N164" s="29"/>
      <c r="O164" s="29"/>
      <c r="P164" s="68"/>
      <c r="Q164" s="68"/>
      <c r="R164" s="68"/>
      <c r="S164" s="144"/>
      <c r="T164" s="67"/>
      <c r="U164" s="66"/>
      <c r="V164" s="66"/>
      <c r="W164" s="65"/>
      <c r="X164" s="155">
        <f t="shared" si="43"/>
        <v>0</v>
      </c>
      <c r="Y164" s="31">
        <f t="shared" si="44"/>
        <v>0</v>
      </c>
      <c r="Z164" s="31">
        <f t="shared" si="45"/>
        <v>0</v>
      </c>
      <c r="AA164" s="31">
        <f t="shared" si="45"/>
        <v>0</v>
      </c>
      <c r="AB164" s="31">
        <f t="shared" si="45"/>
        <v>0</v>
      </c>
      <c r="AC164" s="42">
        <f t="shared" si="46"/>
        <v>0</v>
      </c>
      <c r="AD164" s="63"/>
      <c r="AE164" s="63"/>
      <c r="AF164" s="63"/>
      <c r="AG164" s="64"/>
      <c r="AH164" s="64"/>
      <c r="AI164" s="64"/>
      <c r="AJ164" s="63"/>
      <c r="AK164" s="63"/>
      <c r="AL164" s="63"/>
      <c r="AM164" s="64"/>
      <c r="AN164" s="64"/>
      <c r="AO164" s="64"/>
      <c r="AP164" s="63"/>
      <c r="AQ164" s="63"/>
      <c r="AR164" s="63"/>
      <c r="AS164" s="64"/>
      <c r="AT164" s="64"/>
      <c r="AU164" s="64"/>
      <c r="AV164" s="63"/>
      <c r="AW164" s="63"/>
      <c r="AX164" s="63"/>
      <c r="AY164" s="64"/>
      <c r="AZ164" s="64"/>
      <c r="BA164" s="64"/>
      <c r="BB164" s="69"/>
      <c r="BC164" s="69"/>
      <c r="BD164" s="69"/>
      <c r="BE164" s="64"/>
      <c r="BF164" s="64"/>
      <c r="BG164" s="64"/>
      <c r="BH164" s="69"/>
      <c r="BI164" s="69"/>
      <c r="BJ164" s="69"/>
      <c r="BK164" s="64"/>
      <c r="BL164" s="64"/>
      <c r="BM164" s="64"/>
      <c r="BN164" s="114"/>
      <c r="BO164" s="34" t="e">
        <f t="shared" si="47"/>
        <v>#DIV/0!</v>
      </c>
    </row>
    <row r="165" spans="1:67" ht="15.75" hidden="1" x14ac:dyDescent="0.25">
      <c r="A165" s="68">
        <v>79</v>
      </c>
      <c r="B165" s="68"/>
      <c r="C165" s="14"/>
      <c r="D165" s="14"/>
      <c r="E165" s="14"/>
      <c r="F165" s="14"/>
      <c r="G165" s="14"/>
      <c r="H165" s="249"/>
      <c r="I165" s="4" t="s">
        <v>37</v>
      </c>
      <c r="J165" s="28">
        <f t="shared" si="41"/>
        <v>0</v>
      </c>
      <c r="K165" s="41">
        <f t="shared" si="42"/>
        <v>0</v>
      </c>
      <c r="L165" s="29"/>
      <c r="M165" s="29"/>
      <c r="N165" s="29"/>
      <c r="O165" s="29"/>
      <c r="P165" s="68"/>
      <c r="Q165" s="68"/>
      <c r="R165" s="68"/>
      <c r="S165" s="144"/>
      <c r="T165" s="67"/>
      <c r="U165" s="66"/>
      <c r="V165" s="66"/>
      <c r="W165" s="65"/>
      <c r="X165" s="155">
        <f t="shared" si="43"/>
        <v>0</v>
      </c>
      <c r="Y165" s="31">
        <f t="shared" si="44"/>
        <v>0</v>
      </c>
      <c r="Z165" s="31">
        <f t="shared" si="45"/>
        <v>0</v>
      </c>
      <c r="AA165" s="31">
        <f t="shared" si="45"/>
        <v>0</v>
      </c>
      <c r="AB165" s="31">
        <f t="shared" si="45"/>
        <v>0</v>
      </c>
      <c r="AC165" s="42">
        <f t="shared" si="46"/>
        <v>0</v>
      </c>
      <c r="AD165" s="63"/>
      <c r="AE165" s="63"/>
      <c r="AF165" s="63"/>
      <c r="AG165" s="64"/>
      <c r="AH165" s="64"/>
      <c r="AI165" s="64"/>
      <c r="AJ165" s="63"/>
      <c r="AK165" s="63"/>
      <c r="AL165" s="63"/>
      <c r="AM165" s="64"/>
      <c r="AN165" s="64"/>
      <c r="AO165" s="64"/>
      <c r="AP165" s="63"/>
      <c r="AQ165" s="63"/>
      <c r="AR165" s="63"/>
      <c r="AS165" s="64"/>
      <c r="AT165" s="64"/>
      <c r="AU165" s="64"/>
      <c r="AV165" s="63"/>
      <c r="AW165" s="63"/>
      <c r="AX165" s="63"/>
      <c r="AY165" s="64"/>
      <c r="AZ165" s="64"/>
      <c r="BA165" s="64"/>
      <c r="BB165" s="69"/>
      <c r="BC165" s="69"/>
      <c r="BD165" s="69"/>
      <c r="BE165" s="64"/>
      <c r="BF165" s="64"/>
      <c r="BG165" s="64"/>
      <c r="BH165" s="69"/>
      <c r="BI165" s="69"/>
      <c r="BJ165" s="69"/>
      <c r="BK165" s="64"/>
      <c r="BL165" s="64"/>
      <c r="BM165" s="64"/>
      <c r="BN165" s="114"/>
      <c r="BO165" s="34" t="e">
        <f t="shared" si="47"/>
        <v>#DIV/0!</v>
      </c>
    </row>
    <row r="166" spans="1:67" ht="15.75" hidden="1" x14ac:dyDescent="0.25">
      <c r="A166" s="68">
        <v>80</v>
      </c>
      <c r="B166" s="68"/>
      <c r="C166" s="14"/>
      <c r="D166" s="14"/>
      <c r="E166" s="14"/>
      <c r="F166" s="14"/>
      <c r="G166" s="14"/>
      <c r="H166" s="249"/>
      <c r="I166" s="4" t="s">
        <v>37</v>
      </c>
      <c r="J166" s="28">
        <f t="shared" si="41"/>
        <v>0</v>
      </c>
      <c r="K166" s="41">
        <f t="shared" si="42"/>
        <v>0</v>
      </c>
      <c r="L166" s="29"/>
      <c r="M166" s="29"/>
      <c r="N166" s="29"/>
      <c r="O166" s="29"/>
      <c r="P166" s="68"/>
      <c r="Q166" s="68"/>
      <c r="R166" s="68"/>
      <c r="S166" s="144"/>
      <c r="T166" s="67"/>
      <c r="U166" s="66"/>
      <c r="V166" s="66"/>
      <c r="W166" s="65"/>
      <c r="X166" s="155">
        <f t="shared" si="43"/>
        <v>0</v>
      </c>
      <c r="Y166" s="31">
        <f t="shared" si="44"/>
        <v>0</v>
      </c>
      <c r="Z166" s="31">
        <f t="shared" si="45"/>
        <v>0</v>
      </c>
      <c r="AA166" s="31">
        <f t="shared" si="45"/>
        <v>0</v>
      </c>
      <c r="AB166" s="31">
        <f t="shared" si="45"/>
        <v>0</v>
      </c>
      <c r="AC166" s="42">
        <f t="shared" si="46"/>
        <v>0</v>
      </c>
      <c r="AD166" s="63"/>
      <c r="AE166" s="63"/>
      <c r="AF166" s="63"/>
      <c r="AG166" s="64"/>
      <c r="AH166" s="64"/>
      <c r="AI166" s="64"/>
      <c r="AJ166" s="63"/>
      <c r="AK166" s="63"/>
      <c r="AL166" s="63"/>
      <c r="AM166" s="64"/>
      <c r="AN166" s="64"/>
      <c r="AO166" s="64"/>
      <c r="AP166" s="63"/>
      <c r="AQ166" s="63"/>
      <c r="AR166" s="63"/>
      <c r="AS166" s="64"/>
      <c r="AT166" s="64"/>
      <c r="AU166" s="64"/>
      <c r="AV166" s="63"/>
      <c r="AW166" s="63"/>
      <c r="AX166" s="63"/>
      <c r="AY166" s="64"/>
      <c r="AZ166" s="64"/>
      <c r="BA166" s="64"/>
      <c r="BB166" s="69"/>
      <c r="BC166" s="69"/>
      <c r="BD166" s="69"/>
      <c r="BE166" s="64"/>
      <c r="BF166" s="64"/>
      <c r="BG166" s="64"/>
      <c r="BH166" s="69"/>
      <c r="BI166" s="69"/>
      <c r="BJ166" s="69"/>
      <c r="BK166" s="64"/>
      <c r="BL166" s="64"/>
      <c r="BM166" s="64"/>
      <c r="BN166" s="114"/>
      <c r="BO166" s="34" t="e">
        <f t="shared" si="47"/>
        <v>#DIV/0!</v>
      </c>
    </row>
    <row r="167" spans="1:67" ht="15.75" hidden="1" x14ac:dyDescent="0.25">
      <c r="A167" s="68">
        <v>81</v>
      </c>
      <c r="B167" s="68"/>
      <c r="C167" s="14"/>
      <c r="D167" s="14"/>
      <c r="E167" s="14"/>
      <c r="F167" s="14"/>
      <c r="G167" s="14"/>
      <c r="H167" s="249"/>
      <c r="I167" s="4" t="s">
        <v>37</v>
      </c>
      <c r="J167" s="28">
        <f t="shared" si="41"/>
        <v>0</v>
      </c>
      <c r="K167" s="41">
        <f t="shared" si="42"/>
        <v>0</v>
      </c>
      <c r="L167" s="29"/>
      <c r="M167" s="29"/>
      <c r="N167" s="29"/>
      <c r="O167" s="29"/>
      <c r="P167" s="68"/>
      <c r="Q167" s="68"/>
      <c r="R167" s="68"/>
      <c r="S167" s="144"/>
      <c r="T167" s="67"/>
      <c r="U167" s="66"/>
      <c r="V167" s="66"/>
      <c r="W167" s="65"/>
      <c r="X167" s="155">
        <f t="shared" si="43"/>
        <v>0</v>
      </c>
      <c r="Y167" s="31">
        <f t="shared" si="44"/>
        <v>0</v>
      </c>
      <c r="Z167" s="31">
        <f t="shared" si="45"/>
        <v>0</v>
      </c>
      <c r="AA167" s="31">
        <f t="shared" si="45"/>
        <v>0</v>
      </c>
      <c r="AB167" s="31">
        <f t="shared" si="45"/>
        <v>0</v>
      </c>
      <c r="AC167" s="42">
        <f t="shared" si="46"/>
        <v>0</v>
      </c>
      <c r="AD167" s="63"/>
      <c r="AE167" s="63"/>
      <c r="AF167" s="63"/>
      <c r="AG167" s="64"/>
      <c r="AH167" s="64"/>
      <c r="AI167" s="64"/>
      <c r="AJ167" s="63"/>
      <c r="AK167" s="63"/>
      <c r="AL167" s="63"/>
      <c r="AM167" s="64"/>
      <c r="AN167" s="64"/>
      <c r="AO167" s="64"/>
      <c r="AP167" s="63"/>
      <c r="AQ167" s="63"/>
      <c r="AR167" s="63"/>
      <c r="AS167" s="64"/>
      <c r="AT167" s="64"/>
      <c r="AU167" s="64"/>
      <c r="AV167" s="63"/>
      <c r="AW167" s="63"/>
      <c r="AX167" s="63"/>
      <c r="AY167" s="64"/>
      <c r="AZ167" s="64"/>
      <c r="BA167" s="64"/>
      <c r="BB167" s="69"/>
      <c r="BC167" s="69"/>
      <c r="BD167" s="69"/>
      <c r="BE167" s="64"/>
      <c r="BF167" s="64"/>
      <c r="BG167" s="64"/>
      <c r="BH167" s="69"/>
      <c r="BI167" s="69"/>
      <c r="BJ167" s="69"/>
      <c r="BK167" s="64"/>
      <c r="BL167" s="64"/>
      <c r="BM167" s="64"/>
      <c r="BN167" s="114"/>
      <c r="BO167" s="34" t="e">
        <f t="shared" si="47"/>
        <v>#DIV/0!</v>
      </c>
    </row>
    <row r="168" spans="1:67" ht="15.75" hidden="1" x14ac:dyDescent="0.25">
      <c r="A168" s="68">
        <v>82</v>
      </c>
      <c r="B168" s="68"/>
      <c r="C168" s="68"/>
      <c r="D168" s="14"/>
      <c r="E168" s="14"/>
      <c r="F168" s="14"/>
      <c r="G168" s="14"/>
      <c r="H168" s="249"/>
      <c r="I168" s="117" t="s">
        <v>41</v>
      </c>
      <c r="J168" s="85">
        <f>SUM(J169:J181)</f>
        <v>0</v>
      </c>
      <c r="K168" s="105">
        <f>J168*36</f>
        <v>0</v>
      </c>
      <c r="L168" s="106"/>
      <c r="M168" s="106"/>
      <c r="N168" s="106"/>
      <c r="O168" s="106"/>
      <c r="P168" s="125"/>
      <c r="Q168" s="125"/>
      <c r="R168" s="125"/>
      <c r="S168" s="148"/>
      <c r="T168" s="174"/>
      <c r="U168" s="126"/>
      <c r="V168" s="126"/>
      <c r="W168" s="175"/>
      <c r="X168" s="155"/>
      <c r="Y168" s="31"/>
      <c r="Z168" s="31"/>
      <c r="AA168" s="31"/>
      <c r="AB168" s="31"/>
      <c r="AC168" s="4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125"/>
      <c r="BO168" s="86"/>
    </row>
    <row r="169" spans="1:67" ht="15.75" hidden="1" x14ac:dyDescent="0.25">
      <c r="A169" s="68">
        <v>83</v>
      </c>
      <c r="B169" s="68"/>
      <c r="C169" s="14"/>
      <c r="D169" s="14"/>
      <c r="E169" s="14"/>
      <c r="F169" s="14"/>
      <c r="G169" s="14"/>
      <c r="H169" s="249"/>
      <c r="I169" s="4" t="s">
        <v>37</v>
      </c>
      <c r="J169" s="28">
        <f t="shared" ref="J169:J181" si="48">L169+M169+N169+O169+P169+Q169+R169+S169</f>
        <v>0</v>
      </c>
      <c r="K169" s="41">
        <f t="shared" ref="K169:K181" si="49">J169*36</f>
        <v>0</v>
      </c>
      <c r="L169" s="29"/>
      <c r="M169" s="29"/>
      <c r="N169" s="29"/>
      <c r="O169" s="29"/>
      <c r="P169" s="68"/>
      <c r="Q169" s="68"/>
      <c r="R169" s="68"/>
      <c r="S169" s="144"/>
      <c r="T169" s="67"/>
      <c r="U169" s="66"/>
      <c r="V169" s="66"/>
      <c r="W169" s="65"/>
      <c r="X169" s="155">
        <f t="shared" ref="X169:X181" si="50">Y169+Y169*0.1</f>
        <v>0</v>
      </c>
      <c r="Y169" s="31">
        <f t="shared" ref="Y169:Y181" si="51">SUM(Z169:AB169)</f>
        <v>0</v>
      </c>
      <c r="Z169" s="31">
        <f t="shared" ref="Z169:AB181" si="52">AD169+AG169+AJ169+AM169+AP169+AS169+AV169+AY169+BB169+BE169+BH169+BK169</f>
        <v>0</v>
      </c>
      <c r="AA169" s="31">
        <f t="shared" si="52"/>
        <v>0</v>
      </c>
      <c r="AB169" s="31">
        <f t="shared" si="52"/>
        <v>0</v>
      </c>
      <c r="AC169" s="42">
        <f t="shared" ref="AC169:AC181" si="53">K169-X169</f>
        <v>0</v>
      </c>
      <c r="AD169" s="63"/>
      <c r="AE169" s="63"/>
      <c r="AF169" s="63"/>
      <c r="AG169" s="64"/>
      <c r="AH169" s="64"/>
      <c r="AI169" s="64"/>
      <c r="AJ169" s="63"/>
      <c r="AK169" s="63"/>
      <c r="AL169" s="63"/>
      <c r="AM169" s="64"/>
      <c r="AN169" s="64"/>
      <c r="AO169" s="64"/>
      <c r="AP169" s="63"/>
      <c r="AQ169" s="63"/>
      <c r="AR169" s="63"/>
      <c r="AS169" s="64"/>
      <c r="AT169" s="64"/>
      <c r="AU169" s="64"/>
      <c r="AV169" s="63"/>
      <c r="AW169" s="63"/>
      <c r="AX169" s="63"/>
      <c r="AY169" s="64"/>
      <c r="AZ169" s="64"/>
      <c r="BA169" s="64"/>
      <c r="BB169" s="69"/>
      <c r="BC169" s="69"/>
      <c r="BD169" s="69"/>
      <c r="BE169" s="64"/>
      <c r="BF169" s="64"/>
      <c r="BG169" s="64"/>
      <c r="BH169" s="69"/>
      <c r="BI169" s="69"/>
      <c r="BJ169" s="69"/>
      <c r="BK169" s="64"/>
      <c r="BL169" s="64"/>
      <c r="BM169" s="64"/>
      <c r="BN169" s="114"/>
      <c r="BO169" s="34" t="e">
        <f t="shared" ref="BO169:BO181" si="54">Y169/K169*100</f>
        <v>#DIV/0!</v>
      </c>
    </row>
    <row r="170" spans="1:67" ht="15.75" hidden="1" x14ac:dyDescent="0.25">
      <c r="A170" s="68">
        <v>84</v>
      </c>
      <c r="B170" s="68"/>
      <c r="C170" s="14"/>
      <c r="D170" s="14"/>
      <c r="E170" s="14"/>
      <c r="F170" s="14"/>
      <c r="G170" s="14"/>
      <c r="H170" s="249"/>
      <c r="I170" s="4" t="s">
        <v>37</v>
      </c>
      <c r="J170" s="28">
        <f t="shared" si="48"/>
        <v>0</v>
      </c>
      <c r="K170" s="41">
        <f t="shared" si="49"/>
        <v>0</v>
      </c>
      <c r="L170" s="29"/>
      <c r="M170" s="29"/>
      <c r="N170" s="29"/>
      <c r="O170" s="29"/>
      <c r="P170" s="68"/>
      <c r="Q170" s="68"/>
      <c r="R170" s="68"/>
      <c r="S170" s="144"/>
      <c r="T170" s="67"/>
      <c r="U170" s="66"/>
      <c r="V170" s="66"/>
      <c r="W170" s="65"/>
      <c r="X170" s="155">
        <f t="shared" si="50"/>
        <v>0</v>
      </c>
      <c r="Y170" s="31">
        <f t="shared" si="51"/>
        <v>0</v>
      </c>
      <c r="Z170" s="31">
        <f t="shared" si="52"/>
        <v>0</v>
      </c>
      <c r="AA170" s="31">
        <f t="shared" si="52"/>
        <v>0</v>
      </c>
      <c r="AB170" s="31">
        <f t="shared" si="52"/>
        <v>0</v>
      </c>
      <c r="AC170" s="42">
        <f t="shared" si="53"/>
        <v>0</v>
      </c>
      <c r="AD170" s="63"/>
      <c r="AE170" s="63"/>
      <c r="AF170" s="63"/>
      <c r="AG170" s="64"/>
      <c r="AH170" s="64"/>
      <c r="AI170" s="64"/>
      <c r="AJ170" s="63"/>
      <c r="AK170" s="63"/>
      <c r="AL170" s="63"/>
      <c r="AM170" s="64"/>
      <c r="AN170" s="64"/>
      <c r="AO170" s="64"/>
      <c r="AP170" s="63"/>
      <c r="AQ170" s="63"/>
      <c r="AR170" s="63"/>
      <c r="AS170" s="64"/>
      <c r="AT170" s="64"/>
      <c r="AU170" s="64"/>
      <c r="AV170" s="63"/>
      <c r="AW170" s="63"/>
      <c r="AX170" s="63"/>
      <c r="AY170" s="64"/>
      <c r="AZ170" s="64"/>
      <c r="BA170" s="64"/>
      <c r="BB170" s="69"/>
      <c r="BC170" s="69"/>
      <c r="BD170" s="69"/>
      <c r="BE170" s="64"/>
      <c r="BF170" s="64"/>
      <c r="BG170" s="64"/>
      <c r="BH170" s="69"/>
      <c r="BI170" s="69"/>
      <c r="BJ170" s="69"/>
      <c r="BK170" s="64"/>
      <c r="BL170" s="64"/>
      <c r="BM170" s="64"/>
      <c r="BN170" s="114"/>
      <c r="BO170" s="34" t="e">
        <f t="shared" si="54"/>
        <v>#DIV/0!</v>
      </c>
    </row>
    <row r="171" spans="1:67" ht="15.75" hidden="1" x14ac:dyDescent="0.25">
      <c r="A171" s="68">
        <v>85</v>
      </c>
      <c r="B171" s="68"/>
      <c r="C171" s="14"/>
      <c r="D171" s="14"/>
      <c r="E171" s="14"/>
      <c r="F171" s="14"/>
      <c r="G171" s="14"/>
      <c r="H171" s="249"/>
      <c r="I171" s="4" t="s">
        <v>37</v>
      </c>
      <c r="J171" s="28">
        <f t="shared" si="48"/>
        <v>0</v>
      </c>
      <c r="K171" s="41">
        <f t="shared" si="49"/>
        <v>0</v>
      </c>
      <c r="L171" s="29"/>
      <c r="M171" s="29"/>
      <c r="N171" s="29"/>
      <c r="O171" s="29"/>
      <c r="P171" s="68"/>
      <c r="Q171" s="68"/>
      <c r="R171" s="68"/>
      <c r="S171" s="144"/>
      <c r="T171" s="67"/>
      <c r="U171" s="66"/>
      <c r="V171" s="66"/>
      <c r="W171" s="65"/>
      <c r="X171" s="155">
        <f t="shared" si="50"/>
        <v>0</v>
      </c>
      <c r="Y171" s="31">
        <f t="shared" si="51"/>
        <v>0</v>
      </c>
      <c r="Z171" s="31">
        <f t="shared" si="52"/>
        <v>0</v>
      </c>
      <c r="AA171" s="31">
        <f t="shared" si="52"/>
        <v>0</v>
      </c>
      <c r="AB171" s="31">
        <f t="shared" si="52"/>
        <v>0</v>
      </c>
      <c r="AC171" s="42">
        <f t="shared" si="53"/>
        <v>0</v>
      </c>
      <c r="AD171" s="63"/>
      <c r="AE171" s="63"/>
      <c r="AF171" s="63"/>
      <c r="AG171" s="64"/>
      <c r="AH171" s="64"/>
      <c r="AI171" s="64"/>
      <c r="AJ171" s="63"/>
      <c r="AK171" s="63"/>
      <c r="AL171" s="63"/>
      <c r="AM171" s="64"/>
      <c r="AN171" s="64"/>
      <c r="AO171" s="64"/>
      <c r="AP171" s="63"/>
      <c r="AQ171" s="63"/>
      <c r="AR171" s="63"/>
      <c r="AS171" s="64"/>
      <c r="AT171" s="64"/>
      <c r="AU171" s="64"/>
      <c r="AV171" s="63"/>
      <c r="AW171" s="63"/>
      <c r="AX171" s="63"/>
      <c r="AY171" s="64"/>
      <c r="AZ171" s="64"/>
      <c r="BA171" s="64"/>
      <c r="BB171" s="69"/>
      <c r="BC171" s="69"/>
      <c r="BD171" s="69"/>
      <c r="BE171" s="64"/>
      <c r="BF171" s="64"/>
      <c r="BG171" s="64"/>
      <c r="BH171" s="69"/>
      <c r="BI171" s="69"/>
      <c r="BJ171" s="69"/>
      <c r="BK171" s="64"/>
      <c r="BL171" s="64"/>
      <c r="BM171" s="64"/>
      <c r="BN171" s="114"/>
      <c r="BO171" s="34" t="e">
        <f t="shared" si="54"/>
        <v>#DIV/0!</v>
      </c>
    </row>
    <row r="172" spans="1:67" ht="15.75" hidden="1" x14ac:dyDescent="0.25">
      <c r="A172" s="68">
        <v>86</v>
      </c>
      <c r="B172" s="68"/>
      <c r="C172" s="14"/>
      <c r="D172" s="14"/>
      <c r="E172" s="14"/>
      <c r="F172" s="14"/>
      <c r="G172" s="14"/>
      <c r="H172" s="249"/>
      <c r="I172" s="4" t="s">
        <v>37</v>
      </c>
      <c r="J172" s="28">
        <f t="shared" si="48"/>
        <v>0</v>
      </c>
      <c r="K172" s="41">
        <f t="shared" si="49"/>
        <v>0</v>
      </c>
      <c r="L172" s="29"/>
      <c r="M172" s="29"/>
      <c r="N172" s="29"/>
      <c r="O172" s="29"/>
      <c r="P172" s="68"/>
      <c r="Q172" s="68"/>
      <c r="R172" s="68"/>
      <c r="S172" s="144"/>
      <c r="T172" s="67"/>
      <c r="U172" s="66"/>
      <c r="V172" s="66"/>
      <c r="W172" s="65"/>
      <c r="X172" s="155">
        <f t="shared" si="50"/>
        <v>0</v>
      </c>
      <c r="Y172" s="31">
        <f t="shared" si="51"/>
        <v>0</v>
      </c>
      <c r="Z172" s="31">
        <f t="shared" si="52"/>
        <v>0</v>
      </c>
      <c r="AA172" s="31">
        <f t="shared" si="52"/>
        <v>0</v>
      </c>
      <c r="AB172" s="31">
        <f t="shared" si="52"/>
        <v>0</v>
      </c>
      <c r="AC172" s="42">
        <f t="shared" si="53"/>
        <v>0</v>
      </c>
      <c r="AD172" s="63"/>
      <c r="AE172" s="63"/>
      <c r="AF172" s="63"/>
      <c r="AG172" s="64"/>
      <c r="AH172" s="64"/>
      <c r="AI172" s="64"/>
      <c r="AJ172" s="63"/>
      <c r="AK172" s="63"/>
      <c r="AL172" s="63"/>
      <c r="AM172" s="64"/>
      <c r="AN172" s="64"/>
      <c r="AO172" s="64"/>
      <c r="AP172" s="63"/>
      <c r="AQ172" s="63"/>
      <c r="AR172" s="63"/>
      <c r="AS172" s="64"/>
      <c r="AT172" s="64"/>
      <c r="AU172" s="64"/>
      <c r="AV172" s="63"/>
      <c r="AW172" s="63"/>
      <c r="AX172" s="63"/>
      <c r="AY172" s="64"/>
      <c r="AZ172" s="64"/>
      <c r="BA172" s="64"/>
      <c r="BB172" s="69"/>
      <c r="BC172" s="69"/>
      <c r="BD172" s="69"/>
      <c r="BE172" s="64"/>
      <c r="BF172" s="64"/>
      <c r="BG172" s="64"/>
      <c r="BH172" s="69"/>
      <c r="BI172" s="69"/>
      <c r="BJ172" s="69"/>
      <c r="BK172" s="64"/>
      <c r="BL172" s="64"/>
      <c r="BM172" s="64"/>
      <c r="BN172" s="114"/>
      <c r="BO172" s="34" t="e">
        <f t="shared" si="54"/>
        <v>#DIV/0!</v>
      </c>
    </row>
    <row r="173" spans="1:67" ht="15.75" hidden="1" x14ac:dyDescent="0.25">
      <c r="A173" s="68">
        <v>87</v>
      </c>
      <c r="B173" s="68"/>
      <c r="C173" s="14"/>
      <c r="D173" s="14"/>
      <c r="E173" s="14"/>
      <c r="F173" s="14"/>
      <c r="G173" s="14"/>
      <c r="H173" s="249"/>
      <c r="I173" s="4" t="s">
        <v>37</v>
      </c>
      <c r="J173" s="28">
        <f t="shared" si="48"/>
        <v>0</v>
      </c>
      <c r="K173" s="41">
        <f t="shared" si="49"/>
        <v>0</v>
      </c>
      <c r="L173" s="29"/>
      <c r="M173" s="29"/>
      <c r="N173" s="29"/>
      <c r="O173" s="29"/>
      <c r="P173" s="68"/>
      <c r="Q173" s="68"/>
      <c r="R173" s="68"/>
      <c r="S173" s="144"/>
      <c r="T173" s="67"/>
      <c r="U173" s="66"/>
      <c r="V173" s="66"/>
      <c r="W173" s="65"/>
      <c r="X173" s="155">
        <f t="shared" si="50"/>
        <v>0</v>
      </c>
      <c r="Y173" s="31">
        <f t="shared" si="51"/>
        <v>0</v>
      </c>
      <c r="Z173" s="31">
        <f t="shared" si="52"/>
        <v>0</v>
      </c>
      <c r="AA173" s="31">
        <f t="shared" si="52"/>
        <v>0</v>
      </c>
      <c r="AB173" s="31">
        <f t="shared" si="52"/>
        <v>0</v>
      </c>
      <c r="AC173" s="42">
        <f t="shared" si="53"/>
        <v>0</v>
      </c>
      <c r="AD173" s="63"/>
      <c r="AE173" s="63"/>
      <c r="AF173" s="63"/>
      <c r="AG173" s="64"/>
      <c r="AH173" s="64"/>
      <c r="AI173" s="64"/>
      <c r="AJ173" s="63"/>
      <c r="AK173" s="63"/>
      <c r="AL173" s="63"/>
      <c r="AM173" s="64"/>
      <c r="AN173" s="64"/>
      <c r="AO173" s="64"/>
      <c r="AP173" s="63"/>
      <c r="AQ173" s="63"/>
      <c r="AR173" s="63"/>
      <c r="AS173" s="64"/>
      <c r="AT173" s="64"/>
      <c r="AU173" s="64"/>
      <c r="AV173" s="63"/>
      <c r="AW173" s="63"/>
      <c r="AX173" s="63"/>
      <c r="AY173" s="64"/>
      <c r="AZ173" s="64"/>
      <c r="BA173" s="64"/>
      <c r="BB173" s="69"/>
      <c r="BC173" s="69"/>
      <c r="BD173" s="69"/>
      <c r="BE173" s="64"/>
      <c r="BF173" s="64"/>
      <c r="BG173" s="64"/>
      <c r="BH173" s="69"/>
      <c r="BI173" s="69"/>
      <c r="BJ173" s="69"/>
      <c r="BK173" s="64"/>
      <c r="BL173" s="64"/>
      <c r="BM173" s="64"/>
      <c r="BN173" s="114"/>
      <c r="BO173" s="34" t="e">
        <f t="shared" si="54"/>
        <v>#DIV/0!</v>
      </c>
    </row>
    <row r="174" spans="1:67" ht="15.75" hidden="1" x14ac:dyDescent="0.25">
      <c r="A174" s="68">
        <v>88</v>
      </c>
      <c r="B174" s="68"/>
      <c r="C174" s="14"/>
      <c r="D174" s="14"/>
      <c r="E174" s="14"/>
      <c r="F174" s="14"/>
      <c r="G174" s="14"/>
      <c r="H174" s="249"/>
      <c r="I174" s="4" t="s">
        <v>37</v>
      </c>
      <c r="J174" s="28">
        <f t="shared" si="48"/>
        <v>0</v>
      </c>
      <c r="K174" s="41">
        <f t="shared" si="49"/>
        <v>0</v>
      </c>
      <c r="L174" s="29"/>
      <c r="M174" s="29"/>
      <c r="N174" s="29"/>
      <c r="O174" s="29"/>
      <c r="P174" s="68"/>
      <c r="Q174" s="68"/>
      <c r="R174" s="68"/>
      <c r="S174" s="144"/>
      <c r="T174" s="67"/>
      <c r="U174" s="66"/>
      <c r="V174" s="66"/>
      <c r="W174" s="65"/>
      <c r="X174" s="155">
        <f t="shared" si="50"/>
        <v>0</v>
      </c>
      <c r="Y174" s="31">
        <f t="shared" si="51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42">
        <f t="shared" si="53"/>
        <v>0</v>
      </c>
      <c r="AD174" s="63"/>
      <c r="AE174" s="63"/>
      <c r="AF174" s="63"/>
      <c r="AG174" s="64"/>
      <c r="AH174" s="64"/>
      <c r="AI174" s="64"/>
      <c r="AJ174" s="63"/>
      <c r="AK174" s="63"/>
      <c r="AL174" s="63"/>
      <c r="AM174" s="64"/>
      <c r="AN174" s="64"/>
      <c r="AO174" s="64"/>
      <c r="AP174" s="63"/>
      <c r="AQ174" s="63"/>
      <c r="AR174" s="63"/>
      <c r="AS174" s="64"/>
      <c r="AT174" s="64"/>
      <c r="AU174" s="64"/>
      <c r="AV174" s="63"/>
      <c r="AW174" s="63"/>
      <c r="AX174" s="63"/>
      <c r="AY174" s="64"/>
      <c r="AZ174" s="64"/>
      <c r="BA174" s="64"/>
      <c r="BB174" s="69"/>
      <c r="BC174" s="69"/>
      <c r="BD174" s="69"/>
      <c r="BE174" s="64"/>
      <c r="BF174" s="64"/>
      <c r="BG174" s="64"/>
      <c r="BH174" s="69"/>
      <c r="BI174" s="69"/>
      <c r="BJ174" s="69"/>
      <c r="BK174" s="64"/>
      <c r="BL174" s="64"/>
      <c r="BM174" s="64"/>
      <c r="BN174" s="114"/>
      <c r="BO174" s="34" t="e">
        <f t="shared" si="54"/>
        <v>#DIV/0!</v>
      </c>
    </row>
    <row r="175" spans="1:67" ht="15.75" hidden="1" x14ac:dyDescent="0.25">
      <c r="A175" s="68">
        <v>89</v>
      </c>
      <c r="B175" s="68"/>
      <c r="C175" s="14"/>
      <c r="D175" s="14"/>
      <c r="E175" s="14"/>
      <c r="F175" s="14"/>
      <c r="G175" s="14"/>
      <c r="H175" s="249"/>
      <c r="I175" s="4" t="s">
        <v>37</v>
      </c>
      <c r="J175" s="28">
        <f t="shared" si="48"/>
        <v>0</v>
      </c>
      <c r="K175" s="41">
        <f t="shared" si="49"/>
        <v>0</v>
      </c>
      <c r="L175" s="29"/>
      <c r="M175" s="29"/>
      <c r="N175" s="29"/>
      <c r="O175" s="29"/>
      <c r="P175" s="68"/>
      <c r="Q175" s="68"/>
      <c r="R175" s="68"/>
      <c r="S175" s="144"/>
      <c r="T175" s="67"/>
      <c r="U175" s="66"/>
      <c r="V175" s="66"/>
      <c r="W175" s="65"/>
      <c r="X175" s="155">
        <f t="shared" si="50"/>
        <v>0</v>
      </c>
      <c r="Y175" s="31">
        <f t="shared" si="51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42">
        <f t="shared" si="53"/>
        <v>0</v>
      </c>
      <c r="AD175" s="63"/>
      <c r="AE175" s="63"/>
      <c r="AF175" s="63"/>
      <c r="AG175" s="64"/>
      <c r="AH175" s="64"/>
      <c r="AI175" s="64"/>
      <c r="AJ175" s="63"/>
      <c r="AK175" s="63"/>
      <c r="AL175" s="63"/>
      <c r="AM175" s="64"/>
      <c r="AN175" s="64"/>
      <c r="AO175" s="64"/>
      <c r="AP175" s="63"/>
      <c r="AQ175" s="63"/>
      <c r="AR175" s="63"/>
      <c r="AS175" s="64"/>
      <c r="AT175" s="64"/>
      <c r="AU175" s="64"/>
      <c r="AV175" s="63"/>
      <c r="AW175" s="63"/>
      <c r="AX175" s="63"/>
      <c r="AY175" s="64"/>
      <c r="AZ175" s="64"/>
      <c r="BA175" s="64"/>
      <c r="BB175" s="69"/>
      <c r="BC175" s="69"/>
      <c r="BD175" s="69"/>
      <c r="BE175" s="64"/>
      <c r="BF175" s="64"/>
      <c r="BG175" s="64"/>
      <c r="BH175" s="69"/>
      <c r="BI175" s="69"/>
      <c r="BJ175" s="69"/>
      <c r="BK175" s="64"/>
      <c r="BL175" s="64"/>
      <c r="BM175" s="64"/>
      <c r="BN175" s="114"/>
      <c r="BO175" s="34" t="e">
        <f t="shared" si="54"/>
        <v>#DIV/0!</v>
      </c>
    </row>
    <row r="176" spans="1:67" ht="15.75" hidden="1" x14ac:dyDescent="0.25">
      <c r="A176" s="68">
        <v>90</v>
      </c>
      <c r="B176" s="68"/>
      <c r="C176" s="14"/>
      <c r="D176" s="14"/>
      <c r="E176" s="14"/>
      <c r="F176" s="14"/>
      <c r="G176" s="14"/>
      <c r="H176" s="249"/>
      <c r="I176" s="4" t="s">
        <v>37</v>
      </c>
      <c r="J176" s="28">
        <f t="shared" si="48"/>
        <v>0</v>
      </c>
      <c r="K176" s="41">
        <f t="shared" si="49"/>
        <v>0</v>
      </c>
      <c r="L176" s="29"/>
      <c r="M176" s="29"/>
      <c r="N176" s="29"/>
      <c r="O176" s="29"/>
      <c r="P176" s="68"/>
      <c r="Q176" s="68"/>
      <c r="R176" s="68"/>
      <c r="S176" s="144"/>
      <c r="T176" s="67"/>
      <c r="U176" s="66"/>
      <c r="V176" s="66"/>
      <c r="W176" s="65"/>
      <c r="X176" s="155">
        <f t="shared" si="50"/>
        <v>0</v>
      </c>
      <c r="Y176" s="31">
        <f t="shared" si="51"/>
        <v>0</v>
      </c>
      <c r="Z176" s="31">
        <f t="shared" si="52"/>
        <v>0</v>
      </c>
      <c r="AA176" s="31">
        <f t="shared" si="52"/>
        <v>0</v>
      </c>
      <c r="AB176" s="31">
        <f t="shared" si="52"/>
        <v>0</v>
      </c>
      <c r="AC176" s="42">
        <f t="shared" si="53"/>
        <v>0</v>
      </c>
      <c r="AD176" s="63"/>
      <c r="AE176" s="63"/>
      <c r="AF176" s="63"/>
      <c r="AG176" s="64"/>
      <c r="AH176" s="64"/>
      <c r="AI176" s="64"/>
      <c r="AJ176" s="63"/>
      <c r="AK176" s="63"/>
      <c r="AL176" s="63"/>
      <c r="AM176" s="64"/>
      <c r="AN176" s="64"/>
      <c r="AO176" s="64"/>
      <c r="AP176" s="63"/>
      <c r="AQ176" s="63"/>
      <c r="AR176" s="63"/>
      <c r="AS176" s="64"/>
      <c r="AT176" s="64"/>
      <c r="AU176" s="64"/>
      <c r="AV176" s="63"/>
      <c r="AW176" s="63"/>
      <c r="AX176" s="63"/>
      <c r="AY176" s="64"/>
      <c r="AZ176" s="64"/>
      <c r="BA176" s="64"/>
      <c r="BB176" s="69"/>
      <c r="BC176" s="69"/>
      <c r="BD176" s="69"/>
      <c r="BE176" s="64"/>
      <c r="BF176" s="64"/>
      <c r="BG176" s="64"/>
      <c r="BH176" s="69"/>
      <c r="BI176" s="69"/>
      <c r="BJ176" s="69"/>
      <c r="BK176" s="64"/>
      <c r="BL176" s="64"/>
      <c r="BM176" s="64"/>
      <c r="BN176" s="114"/>
      <c r="BO176" s="34" t="e">
        <f t="shared" si="54"/>
        <v>#DIV/0!</v>
      </c>
    </row>
    <row r="177" spans="1:67" ht="15.75" hidden="1" x14ac:dyDescent="0.25">
      <c r="A177" s="68">
        <v>91</v>
      </c>
      <c r="B177" s="68"/>
      <c r="C177" s="14"/>
      <c r="D177" s="14"/>
      <c r="E177" s="14"/>
      <c r="F177" s="14"/>
      <c r="G177" s="14"/>
      <c r="H177" s="249"/>
      <c r="I177" s="4" t="s">
        <v>37</v>
      </c>
      <c r="J177" s="28">
        <f t="shared" si="48"/>
        <v>0</v>
      </c>
      <c r="K177" s="41">
        <f t="shared" si="49"/>
        <v>0</v>
      </c>
      <c r="L177" s="29"/>
      <c r="M177" s="29"/>
      <c r="N177" s="29"/>
      <c r="O177" s="29"/>
      <c r="P177" s="68"/>
      <c r="Q177" s="68"/>
      <c r="R177" s="68"/>
      <c r="S177" s="144"/>
      <c r="T177" s="67"/>
      <c r="U177" s="66"/>
      <c r="V177" s="66"/>
      <c r="W177" s="65"/>
      <c r="X177" s="155">
        <f t="shared" si="50"/>
        <v>0</v>
      </c>
      <c r="Y177" s="31">
        <f t="shared" si="51"/>
        <v>0</v>
      </c>
      <c r="Z177" s="31">
        <f t="shared" si="52"/>
        <v>0</v>
      </c>
      <c r="AA177" s="31">
        <f t="shared" si="52"/>
        <v>0</v>
      </c>
      <c r="AB177" s="31">
        <f t="shared" si="52"/>
        <v>0</v>
      </c>
      <c r="AC177" s="42">
        <f t="shared" si="53"/>
        <v>0</v>
      </c>
      <c r="AD177" s="63"/>
      <c r="AE177" s="63"/>
      <c r="AF177" s="63"/>
      <c r="AG177" s="64"/>
      <c r="AH177" s="64"/>
      <c r="AI177" s="64"/>
      <c r="AJ177" s="63"/>
      <c r="AK177" s="63"/>
      <c r="AL177" s="63"/>
      <c r="AM177" s="64"/>
      <c r="AN177" s="64"/>
      <c r="AO177" s="64"/>
      <c r="AP177" s="63"/>
      <c r="AQ177" s="63"/>
      <c r="AR177" s="63"/>
      <c r="AS177" s="64"/>
      <c r="AT177" s="64"/>
      <c r="AU177" s="64"/>
      <c r="AV177" s="63"/>
      <c r="AW177" s="63"/>
      <c r="AX177" s="63"/>
      <c r="AY177" s="64"/>
      <c r="AZ177" s="64"/>
      <c r="BA177" s="64"/>
      <c r="BB177" s="69"/>
      <c r="BC177" s="69"/>
      <c r="BD177" s="69"/>
      <c r="BE177" s="64"/>
      <c r="BF177" s="64"/>
      <c r="BG177" s="64"/>
      <c r="BH177" s="69"/>
      <c r="BI177" s="69"/>
      <c r="BJ177" s="69"/>
      <c r="BK177" s="64"/>
      <c r="BL177" s="64"/>
      <c r="BM177" s="64"/>
      <c r="BN177" s="114"/>
      <c r="BO177" s="34" t="e">
        <f t="shared" si="54"/>
        <v>#DIV/0!</v>
      </c>
    </row>
    <row r="178" spans="1:67" ht="15.75" hidden="1" x14ac:dyDescent="0.25">
      <c r="A178" s="68">
        <v>92</v>
      </c>
      <c r="B178" s="68"/>
      <c r="C178" s="14"/>
      <c r="D178" s="14"/>
      <c r="E178" s="14"/>
      <c r="F178" s="14"/>
      <c r="G178" s="14"/>
      <c r="H178" s="249"/>
      <c r="I178" s="4" t="s">
        <v>37</v>
      </c>
      <c r="J178" s="28">
        <f t="shared" si="48"/>
        <v>0</v>
      </c>
      <c r="K178" s="41">
        <f t="shared" si="49"/>
        <v>0</v>
      </c>
      <c r="L178" s="29"/>
      <c r="M178" s="29"/>
      <c r="N178" s="29"/>
      <c r="O178" s="29"/>
      <c r="P178" s="68"/>
      <c r="Q178" s="68"/>
      <c r="R178" s="68"/>
      <c r="S178" s="144"/>
      <c r="T178" s="67"/>
      <c r="U178" s="66"/>
      <c r="V178" s="66"/>
      <c r="W178" s="65"/>
      <c r="X178" s="155">
        <f t="shared" si="50"/>
        <v>0</v>
      </c>
      <c r="Y178" s="31">
        <f t="shared" si="51"/>
        <v>0</v>
      </c>
      <c r="Z178" s="31">
        <f t="shared" si="52"/>
        <v>0</v>
      </c>
      <c r="AA178" s="31">
        <f t="shared" si="52"/>
        <v>0</v>
      </c>
      <c r="AB178" s="31">
        <f t="shared" si="52"/>
        <v>0</v>
      </c>
      <c r="AC178" s="42">
        <f t="shared" si="53"/>
        <v>0</v>
      </c>
      <c r="AD178" s="63"/>
      <c r="AE178" s="63"/>
      <c r="AF178" s="63"/>
      <c r="AG178" s="64"/>
      <c r="AH178" s="64"/>
      <c r="AI178" s="64"/>
      <c r="AJ178" s="63"/>
      <c r="AK178" s="63"/>
      <c r="AL178" s="63"/>
      <c r="AM178" s="64"/>
      <c r="AN178" s="64"/>
      <c r="AO178" s="64"/>
      <c r="AP178" s="63"/>
      <c r="AQ178" s="63"/>
      <c r="AR178" s="63"/>
      <c r="AS178" s="64"/>
      <c r="AT178" s="64"/>
      <c r="AU178" s="64"/>
      <c r="AV178" s="63"/>
      <c r="AW178" s="63"/>
      <c r="AX178" s="63"/>
      <c r="AY178" s="64"/>
      <c r="AZ178" s="64"/>
      <c r="BA178" s="64"/>
      <c r="BB178" s="69"/>
      <c r="BC178" s="69"/>
      <c r="BD178" s="69"/>
      <c r="BE178" s="64"/>
      <c r="BF178" s="64"/>
      <c r="BG178" s="64"/>
      <c r="BH178" s="69"/>
      <c r="BI178" s="69"/>
      <c r="BJ178" s="69"/>
      <c r="BK178" s="64"/>
      <c r="BL178" s="64"/>
      <c r="BM178" s="64"/>
      <c r="BN178" s="114"/>
      <c r="BO178" s="34" t="e">
        <f t="shared" si="54"/>
        <v>#DIV/0!</v>
      </c>
    </row>
    <row r="179" spans="1:67" ht="15.75" hidden="1" x14ac:dyDescent="0.25">
      <c r="A179" s="68">
        <v>93</v>
      </c>
      <c r="B179" s="68"/>
      <c r="C179" s="14"/>
      <c r="D179" s="14"/>
      <c r="E179" s="14"/>
      <c r="F179" s="14"/>
      <c r="G179" s="14"/>
      <c r="H179" s="249"/>
      <c r="I179" s="4" t="s">
        <v>37</v>
      </c>
      <c r="J179" s="28">
        <f t="shared" si="48"/>
        <v>0</v>
      </c>
      <c r="K179" s="41">
        <f t="shared" si="49"/>
        <v>0</v>
      </c>
      <c r="L179" s="29"/>
      <c r="M179" s="29"/>
      <c r="N179" s="29"/>
      <c r="O179" s="29"/>
      <c r="P179" s="68"/>
      <c r="Q179" s="68"/>
      <c r="R179" s="68"/>
      <c r="S179" s="144"/>
      <c r="T179" s="67"/>
      <c r="U179" s="66"/>
      <c r="V179" s="66"/>
      <c r="W179" s="65"/>
      <c r="X179" s="155">
        <f t="shared" si="50"/>
        <v>0</v>
      </c>
      <c r="Y179" s="31">
        <f t="shared" si="51"/>
        <v>0</v>
      </c>
      <c r="Z179" s="31">
        <f t="shared" si="52"/>
        <v>0</v>
      </c>
      <c r="AA179" s="31">
        <f t="shared" si="52"/>
        <v>0</v>
      </c>
      <c r="AB179" s="31">
        <f t="shared" si="52"/>
        <v>0</v>
      </c>
      <c r="AC179" s="42">
        <f t="shared" si="53"/>
        <v>0</v>
      </c>
      <c r="AD179" s="63"/>
      <c r="AE179" s="63"/>
      <c r="AF179" s="63"/>
      <c r="AG179" s="64"/>
      <c r="AH179" s="64"/>
      <c r="AI179" s="64"/>
      <c r="AJ179" s="63"/>
      <c r="AK179" s="63"/>
      <c r="AL179" s="63"/>
      <c r="AM179" s="64"/>
      <c r="AN179" s="64"/>
      <c r="AO179" s="64"/>
      <c r="AP179" s="63"/>
      <c r="AQ179" s="63"/>
      <c r="AR179" s="63"/>
      <c r="AS179" s="64"/>
      <c r="AT179" s="64"/>
      <c r="AU179" s="64"/>
      <c r="AV179" s="63"/>
      <c r="AW179" s="63"/>
      <c r="AX179" s="63"/>
      <c r="AY179" s="64"/>
      <c r="AZ179" s="64"/>
      <c r="BA179" s="64"/>
      <c r="BB179" s="69"/>
      <c r="BC179" s="69"/>
      <c r="BD179" s="69"/>
      <c r="BE179" s="64"/>
      <c r="BF179" s="64"/>
      <c r="BG179" s="64"/>
      <c r="BH179" s="69"/>
      <c r="BI179" s="69"/>
      <c r="BJ179" s="69"/>
      <c r="BK179" s="64"/>
      <c r="BL179" s="64"/>
      <c r="BM179" s="64"/>
      <c r="BN179" s="114"/>
      <c r="BO179" s="34" t="e">
        <f t="shared" si="54"/>
        <v>#DIV/0!</v>
      </c>
    </row>
    <row r="180" spans="1:67" ht="15.75" hidden="1" x14ac:dyDescent="0.25">
      <c r="A180" s="68">
        <v>94</v>
      </c>
      <c r="B180" s="68"/>
      <c r="C180" s="14"/>
      <c r="D180" s="14"/>
      <c r="E180" s="14"/>
      <c r="F180" s="14"/>
      <c r="G180" s="14"/>
      <c r="H180" s="249"/>
      <c r="I180" s="4" t="s">
        <v>37</v>
      </c>
      <c r="J180" s="28">
        <f t="shared" si="48"/>
        <v>0</v>
      </c>
      <c r="K180" s="41">
        <f t="shared" si="49"/>
        <v>0</v>
      </c>
      <c r="L180" s="29"/>
      <c r="M180" s="29"/>
      <c r="N180" s="29"/>
      <c r="O180" s="29"/>
      <c r="P180" s="68"/>
      <c r="Q180" s="68"/>
      <c r="R180" s="68"/>
      <c r="S180" s="144"/>
      <c r="T180" s="67"/>
      <c r="U180" s="66"/>
      <c r="V180" s="66"/>
      <c r="W180" s="65"/>
      <c r="X180" s="155">
        <f t="shared" si="50"/>
        <v>0</v>
      </c>
      <c r="Y180" s="31">
        <f t="shared" si="51"/>
        <v>0</v>
      </c>
      <c r="Z180" s="31">
        <f t="shared" si="52"/>
        <v>0</v>
      </c>
      <c r="AA180" s="31">
        <f t="shared" si="52"/>
        <v>0</v>
      </c>
      <c r="AB180" s="31">
        <f t="shared" si="52"/>
        <v>0</v>
      </c>
      <c r="AC180" s="42">
        <f t="shared" si="53"/>
        <v>0</v>
      </c>
      <c r="AD180" s="63"/>
      <c r="AE180" s="63"/>
      <c r="AF180" s="63"/>
      <c r="AG180" s="64"/>
      <c r="AH180" s="64"/>
      <c r="AI180" s="64"/>
      <c r="AJ180" s="63"/>
      <c r="AK180" s="63"/>
      <c r="AL180" s="63"/>
      <c r="AM180" s="64"/>
      <c r="AN180" s="64"/>
      <c r="AO180" s="64"/>
      <c r="AP180" s="63"/>
      <c r="AQ180" s="63"/>
      <c r="AR180" s="63"/>
      <c r="AS180" s="64"/>
      <c r="AT180" s="64"/>
      <c r="AU180" s="64"/>
      <c r="AV180" s="63"/>
      <c r="AW180" s="63"/>
      <c r="AX180" s="63"/>
      <c r="AY180" s="64"/>
      <c r="AZ180" s="64"/>
      <c r="BA180" s="64"/>
      <c r="BB180" s="69"/>
      <c r="BC180" s="69"/>
      <c r="BD180" s="69"/>
      <c r="BE180" s="64"/>
      <c r="BF180" s="64"/>
      <c r="BG180" s="64"/>
      <c r="BH180" s="69"/>
      <c r="BI180" s="69"/>
      <c r="BJ180" s="69"/>
      <c r="BK180" s="64"/>
      <c r="BL180" s="64"/>
      <c r="BM180" s="64"/>
      <c r="BN180" s="114"/>
      <c r="BO180" s="34" t="e">
        <f t="shared" si="54"/>
        <v>#DIV/0!</v>
      </c>
    </row>
    <row r="181" spans="1:67" ht="15.75" hidden="1" x14ac:dyDescent="0.25">
      <c r="A181" s="68">
        <v>95</v>
      </c>
      <c r="B181" s="29"/>
      <c r="C181" s="14"/>
      <c r="D181" s="14"/>
      <c r="E181" s="14"/>
      <c r="F181" s="14"/>
      <c r="G181" s="14"/>
      <c r="H181" s="249"/>
      <c r="I181" s="4" t="s">
        <v>37</v>
      </c>
      <c r="J181" s="28">
        <f t="shared" si="48"/>
        <v>0</v>
      </c>
      <c r="K181" s="41">
        <f t="shared" si="49"/>
        <v>0</v>
      </c>
      <c r="L181" s="29"/>
      <c r="M181" s="29"/>
      <c r="N181" s="29"/>
      <c r="O181" s="29"/>
      <c r="P181" s="68"/>
      <c r="Q181" s="68"/>
      <c r="R181" s="68"/>
      <c r="S181" s="144"/>
      <c r="T181" s="67"/>
      <c r="U181" s="66"/>
      <c r="V181" s="66"/>
      <c r="W181" s="65"/>
      <c r="X181" s="155">
        <f t="shared" si="50"/>
        <v>0</v>
      </c>
      <c r="Y181" s="31">
        <f t="shared" si="51"/>
        <v>0</v>
      </c>
      <c r="Z181" s="31">
        <f t="shared" si="52"/>
        <v>0</v>
      </c>
      <c r="AA181" s="31">
        <f t="shared" si="52"/>
        <v>0</v>
      </c>
      <c r="AB181" s="31">
        <f t="shared" si="52"/>
        <v>0</v>
      </c>
      <c r="AC181" s="42">
        <f t="shared" si="53"/>
        <v>0</v>
      </c>
      <c r="AD181" s="63"/>
      <c r="AE181" s="63"/>
      <c r="AF181" s="63"/>
      <c r="AG181" s="64"/>
      <c r="AH181" s="64"/>
      <c r="AI181" s="64"/>
      <c r="AJ181" s="63"/>
      <c r="AK181" s="63"/>
      <c r="AL181" s="63"/>
      <c r="AM181" s="64"/>
      <c r="AN181" s="64"/>
      <c r="AO181" s="64"/>
      <c r="AP181" s="63"/>
      <c r="AQ181" s="63"/>
      <c r="AR181" s="63"/>
      <c r="AS181" s="64"/>
      <c r="AT181" s="64"/>
      <c r="AU181" s="64"/>
      <c r="AV181" s="63"/>
      <c r="AW181" s="63"/>
      <c r="AX181" s="63"/>
      <c r="AY181" s="64"/>
      <c r="AZ181" s="64"/>
      <c r="BA181" s="64"/>
      <c r="BB181" s="69"/>
      <c r="BC181" s="69"/>
      <c r="BD181" s="69"/>
      <c r="BE181" s="64"/>
      <c r="BF181" s="64"/>
      <c r="BG181" s="64"/>
      <c r="BH181" s="69"/>
      <c r="BI181" s="69"/>
      <c r="BJ181" s="69"/>
      <c r="BK181" s="64"/>
      <c r="BL181" s="64"/>
      <c r="BM181" s="64"/>
      <c r="BN181" s="114"/>
      <c r="BO181" s="34" t="e">
        <f t="shared" si="54"/>
        <v>#DIV/0!</v>
      </c>
    </row>
    <row r="182" spans="1:67" ht="15.75" x14ac:dyDescent="0.25">
      <c r="A182" s="191"/>
      <c r="B182" s="191"/>
      <c r="C182" s="130"/>
      <c r="D182" s="130"/>
      <c r="E182" s="130"/>
      <c r="F182" s="130" t="s">
        <v>144</v>
      </c>
      <c r="G182" s="130"/>
      <c r="H182" s="130"/>
      <c r="I182" s="127" t="s">
        <v>28</v>
      </c>
      <c r="J182" s="128">
        <v>15</v>
      </c>
      <c r="K182" s="129">
        <f>SUM(K183:K185)</f>
        <v>720</v>
      </c>
      <c r="L182" s="130"/>
      <c r="M182" s="130"/>
      <c r="N182" s="130"/>
      <c r="O182" s="130"/>
      <c r="P182" s="131"/>
      <c r="Q182" s="131"/>
      <c r="R182" s="131"/>
      <c r="S182" s="149"/>
      <c r="T182" s="176"/>
      <c r="U182" s="132"/>
      <c r="V182" s="132"/>
      <c r="W182" s="177"/>
      <c r="X182" s="158"/>
      <c r="Y182" s="134"/>
      <c r="Z182" s="134"/>
      <c r="AA182" s="134"/>
      <c r="AB182" s="134"/>
      <c r="AC182" s="133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1"/>
      <c r="BO182" s="135"/>
    </row>
    <row r="183" spans="1:67" ht="15.75" x14ac:dyDescent="0.25">
      <c r="A183" s="68">
        <v>54</v>
      </c>
      <c r="B183" s="25"/>
      <c r="C183" s="14"/>
      <c r="D183" s="14"/>
      <c r="E183" s="14"/>
      <c r="F183" s="192" t="s">
        <v>123</v>
      </c>
      <c r="G183" s="14"/>
      <c r="H183" s="249"/>
      <c r="I183" s="4" t="s">
        <v>29</v>
      </c>
      <c r="J183" s="28">
        <v>5</v>
      </c>
      <c r="K183" s="41">
        <f>J183*36</f>
        <v>180</v>
      </c>
      <c r="L183" s="36"/>
      <c r="M183" s="36"/>
      <c r="N183" s="36"/>
      <c r="O183" s="36"/>
      <c r="P183" s="29">
        <v>5</v>
      </c>
      <c r="Q183" s="29"/>
      <c r="R183" s="29"/>
      <c r="S183" s="138"/>
      <c r="T183" s="170"/>
      <c r="U183" s="30">
        <v>5</v>
      </c>
      <c r="V183" s="37"/>
      <c r="W183" s="171"/>
      <c r="X183" s="159">
        <f>J183/1.5</f>
        <v>3.3333333333333335</v>
      </c>
      <c r="Y183" s="31">
        <f>SUM(Z183:AB183)</f>
        <v>0</v>
      </c>
      <c r="Z183" s="31">
        <f>AD183+AG183+AJ183+AM183+AP183+AS183+AV183+AY183+BB183+BE183+BH183+BK183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42">
        <f>K183-X183</f>
        <v>176.66666666666666</v>
      </c>
      <c r="AD183" s="32"/>
      <c r="AE183" s="32"/>
      <c r="AF183" s="32"/>
      <c r="AG183" s="33"/>
      <c r="AH183" s="33"/>
      <c r="AI183" s="33"/>
      <c r="AJ183" s="32"/>
      <c r="AK183" s="32"/>
      <c r="AL183" s="32"/>
      <c r="AM183" s="33"/>
      <c r="AN183" s="33"/>
      <c r="AO183" s="33"/>
      <c r="AP183" s="32"/>
      <c r="AQ183" s="32"/>
      <c r="AR183" s="32"/>
      <c r="AS183" s="33"/>
      <c r="AT183" s="33"/>
      <c r="AU183" s="33"/>
      <c r="AV183" s="32"/>
      <c r="AW183" s="32"/>
      <c r="AX183" s="32"/>
      <c r="AY183" s="33"/>
      <c r="AZ183" s="33"/>
      <c r="BA183" s="33"/>
      <c r="BB183" s="31"/>
      <c r="BC183" s="31"/>
      <c r="BD183" s="31"/>
      <c r="BE183" s="33"/>
      <c r="BF183" s="33"/>
      <c r="BG183" s="33"/>
      <c r="BH183" s="31"/>
      <c r="BI183" s="31"/>
      <c r="BJ183" s="31"/>
      <c r="BK183" s="33"/>
      <c r="BL183" s="33"/>
      <c r="BM183" s="33"/>
      <c r="BN183" s="114"/>
      <c r="BO183" s="34"/>
    </row>
    <row r="184" spans="1:67" ht="31.5" x14ac:dyDescent="0.25">
      <c r="A184" s="68">
        <v>55</v>
      </c>
      <c r="B184" s="25"/>
      <c r="C184" s="14"/>
      <c r="D184" s="14"/>
      <c r="E184" s="14"/>
      <c r="F184" s="192" t="s">
        <v>121</v>
      </c>
      <c r="G184" s="14"/>
      <c r="H184" s="249"/>
      <c r="I184" s="4" t="s">
        <v>30</v>
      </c>
      <c r="J184" s="33">
        <v>10</v>
      </c>
      <c r="K184" s="29">
        <f>J184*36</f>
        <v>360</v>
      </c>
      <c r="L184" s="36"/>
      <c r="M184" s="36"/>
      <c r="N184" s="36"/>
      <c r="O184" s="36"/>
      <c r="P184" s="29"/>
      <c r="Q184" s="29">
        <v>10</v>
      </c>
      <c r="R184" s="29"/>
      <c r="S184" s="138"/>
      <c r="T184" s="170"/>
      <c r="U184" s="30">
        <v>6</v>
      </c>
      <c r="V184" s="37"/>
      <c r="W184" s="171"/>
      <c r="X184" s="159">
        <f>J184/1.5</f>
        <v>6.666666666666667</v>
      </c>
      <c r="Y184" s="31">
        <f>SUM(Z184:AB184)</f>
        <v>0</v>
      </c>
      <c r="Z184" s="31">
        <f t="shared" ref="Z184:AB185" si="55">AD184+AG184+AJ184+AM184+AP184+AS184+AV184+AY184+BB184+BE184+BH184+BK184</f>
        <v>0</v>
      </c>
      <c r="AA184" s="31">
        <f t="shared" si="55"/>
        <v>0</v>
      </c>
      <c r="AB184" s="31">
        <f t="shared" si="55"/>
        <v>0</v>
      </c>
      <c r="AC184" s="42">
        <f>K184-X184</f>
        <v>353.33333333333331</v>
      </c>
      <c r="AD184" s="32">
        <v>0</v>
      </c>
      <c r="AE184" s="32">
        <v>0</v>
      </c>
      <c r="AF184" s="32"/>
      <c r="AG184" s="33">
        <v>0</v>
      </c>
      <c r="AH184" s="33">
        <v>0</v>
      </c>
      <c r="AI184" s="33"/>
      <c r="AJ184" s="32">
        <v>0</v>
      </c>
      <c r="AK184" s="32">
        <v>0</v>
      </c>
      <c r="AL184" s="32"/>
      <c r="AM184" s="33">
        <v>0</v>
      </c>
      <c r="AN184" s="33">
        <v>0</v>
      </c>
      <c r="AO184" s="33"/>
      <c r="AP184" s="32">
        <v>0</v>
      </c>
      <c r="AQ184" s="32">
        <v>0</v>
      </c>
      <c r="AR184" s="32"/>
      <c r="AS184" s="33">
        <v>0</v>
      </c>
      <c r="AT184" s="33">
        <v>0</v>
      </c>
      <c r="AU184" s="33"/>
      <c r="AV184" s="32">
        <v>0</v>
      </c>
      <c r="AW184" s="32">
        <v>0</v>
      </c>
      <c r="AX184" s="32"/>
      <c r="AY184" s="33">
        <v>0</v>
      </c>
      <c r="AZ184" s="33">
        <v>0</v>
      </c>
      <c r="BA184" s="33"/>
      <c r="BB184" s="31"/>
      <c r="BC184" s="31"/>
      <c r="BD184" s="31"/>
      <c r="BE184" s="33"/>
      <c r="BF184" s="33"/>
      <c r="BG184" s="33"/>
      <c r="BH184" s="31"/>
      <c r="BI184" s="31"/>
      <c r="BJ184" s="31"/>
      <c r="BK184" s="33"/>
      <c r="BL184" s="33"/>
      <c r="BM184" s="33"/>
      <c r="BN184" s="114"/>
      <c r="BO184" s="34"/>
    </row>
    <row r="185" spans="1:67" ht="31.5" x14ac:dyDescent="0.25">
      <c r="A185" s="68">
        <v>56</v>
      </c>
      <c r="B185" s="25"/>
      <c r="C185" s="14"/>
      <c r="D185" s="14"/>
      <c r="E185" s="104" t="s">
        <v>51</v>
      </c>
      <c r="F185" s="192" t="s">
        <v>122</v>
      </c>
      <c r="G185" s="104" t="s">
        <v>51</v>
      </c>
      <c r="H185" s="251"/>
      <c r="I185" s="4" t="s">
        <v>31</v>
      </c>
      <c r="J185" s="33">
        <v>5</v>
      </c>
      <c r="K185" s="29">
        <f>J185*36</f>
        <v>180</v>
      </c>
      <c r="L185" s="36"/>
      <c r="M185" s="36"/>
      <c r="N185" s="36"/>
      <c r="O185" s="36"/>
      <c r="P185" s="36"/>
      <c r="Q185" s="36"/>
      <c r="R185" s="29"/>
      <c r="S185" s="138">
        <v>5</v>
      </c>
      <c r="T185" s="170" t="s">
        <v>32</v>
      </c>
      <c r="U185" s="30">
        <v>8</v>
      </c>
      <c r="V185" s="30"/>
      <c r="W185" s="171" t="s">
        <v>32</v>
      </c>
      <c r="X185" s="159">
        <f>J185/1.5</f>
        <v>3.3333333333333335</v>
      </c>
      <c r="Y185" s="31">
        <f>SUM(Z185:AB185)</f>
        <v>0</v>
      </c>
      <c r="Z185" s="31">
        <f t="shared" si="55"/>
        <v>0</v>
      </c>
      <c r="AA185" s="31">
        <f t="shared" si="55"/>
        <v>0</v>
      </c>
      <c r="AB185" s="31">
        <f t="shared" si="55"/>
        <v>0</v>
      </c>
      <c r="AC185" s="42">
        <f>K185-X185</f>
        <v>176.66666666666666</v>
      </c>
      <c r="AD185" s="32"/>
      <c r="AE185" s="32"/>
      <c r="AF185" s="32"/>
      <c r="AG185" s="33"/>
      <c r="AH185" s="33"/>
      <c r="AI185" s="33"/>
      <c r="AJ185" s="32"/>
      <c r="AK185" s="32"/>
      <c r="AL185" s="32"/>
      <c r="AM185" s="33"/>
      <c r="AN185" s="33"/>
      <c r="AO185" s="33"/>
      <c r="AP185" s="32"/>
      <c r="AQ185" s="32"/>
      <c r="AR185" s="32"/>
      <c r="AS185" s="33"/>
      <c r="AT185" s="33"/>
      <c r="AU185" s="33"/>
      <c r="AV185" s="32"/>
      <c r="AW185" s="32"/>
      <c r="AX185" s="32"/>
      <c r="AY185" s="33"/>
      <c r="AZ185" s="33"/>
      <c r="BA185" s="33"/>
      <c r="BB185" s="31"/>
      <c r="BC185" s="31"/>
      <c r="BD185" s="31"/>
      <c r="BE185" s="33"/>
      <c r="BF185" s="33"/>
      <c r="BG185" s="33"/>
      <c r="BH185" s="31"/>
      <c r="BI185" s="31"/>
      <c r="BJ185" s="31"/>
      <c r="BK185" s="33"/>
      <c r="BL185" s="33"/>
      <c r="BM185" s="33"/>
      <c r="BN185" s="114"/>
      <c r="BO185" s="34"/>
    </row>
    <row r="186" spans="1:67" ht="15.75" x14ac:dyDescent="0.25">
      <c r="A186" s="191"/>
      <c r="B186" s="191"/>
      <c r="C186" s="130"/>
      <c r="D186" s="130"/>
      <c r="E186" s="130"/>
      <c r="F186" s="130" t="s">
        <v>145</v>
      </c>
      <c r="G186" s="130"/>
      <c r="H186" s="130"/>
      <c r="I186" s="127" t="s">
        <v>33</v>
      </c>
      <c r="J186" s="128">
        <f>SUM(J187)</f>
        <v>6</v>
      </c>
      <c r="K186" s="129">
        <f>SUM(K187)</f>
        <v>216</v>
      </c>
      <c r="L186" s="130"/>
      <c r="M186" s="130"/>
      <c r="N186" s="130"/>
      <c r="O186" s="130"/>
      <c r="P186" s="131"/>
      <c r="Q186" s="131"/>
      <c r="R186" s="131"/>
      <c r="S186" s="149"/>
      <c r="T186" s="176"/>
      <c r="U186" s="132"/>
      <c r="V186" s="132"/>
      <c r="W186" s="177"/>
      <c r="X186" s="158"/>
      <c r="Y186" s="134"/>
      <c r="Z186" s="134"/>
      <c r="AA186" s="134"/>
      <c r="AB186" s="134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1"/>
      <c r="BO186" s="135"/>
    </row>
    <row r="187" spans="1:67" ht="32.25" thickBot="1" x14ac:dyDescent="0.3">
      <c r="A187" s="68">
        <v>57</v>
      </c>
      <c r="B187" s="25"/>
      <c r="C187" s="14"/>
      <c r="D187" s="14"/>
      <c r="E187" s="104" t="s">
        <v>51</v>
      </c>
      <c r="F187" s="192" t="s">
        <v>124</v>
      </c>
      <c r="G187" s="104" t="s">
        <v>51</v>
      </c>
      <c r="H187" s="251"/>
      <c r="I187" s="4" t="s">
        <v>34</v>
      </c>
      <c r="J187" s="33">
        <f>L187+M187+N187+O187+P187+Q187+R187+S187</f>
        <v>6</v>
      </c>
      <c r="K187" s="29">
        <f>J187*36</f>
        <v>216</v>
      </c>
      <c r="L187" s="29"/>
      <c r="M187" s="29"/>
      <c r="N187" s="29"/>
      <c r="O187" s="29"/>
      <c r="P187" s="29"/>
      <c r="Q187" s="29"/>
      <c r="R187" s="29"/>
      <c r="S187" s="138">
        <v>6</v>
      </c>
      <c r="T187" s="38"/>
      <c r="U187" s="39"/>
      <c r="V187" s="39" t="s">
        <v>32</v>
      </c>
      <c r="W187" s="40" t="s">
        <v>32</v>
      </c>
      <c r="X187" s="155">
        <f>J187</f>
        <v>6</v>
      </c>
      <c r="Y187" s="31">
        <f>SUM(Z187:AB187)</f>
        <v>0</v>
      </c>
      <c r="Z187" s="31">
        <f>AD187+AG187+AJ187+AM187+AP187+AS187+AV187+AY187+BB187+BE187+BH187+BK187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42">
        <f>K187-X187</f>
        <v>210</v>
      </c>
      <c r="AD187" s="32">
        <v>0</v>
      </c>
      <c r="AE187" s="32">
        <v>0</v>
      </c>
      <c r="AF187" s="32"/>
      <c r="AG187" s="33">
        <v>0</v>
      </c>
      <c r="AH187" s="33">
        <v>0</v>
      </c>
      <c r="AI187" s="33"/>
      <c r="AJ187" s="32">
        <v>0</v>
      </c>
      <c r="AK187" s="32">
        <v>0</v>
      </c>
      <c r="AL187" s="32"/>
      <c r="AM187" s="33">
        <v>0</v>
      </c>
      <c r="AN187" s="33">
        <v>0</v>
      </c>
      <c r="AO187" s="33"/>
      <c r="AP187" s="32">
        <v>0</v>
      </c>
      <c r="AQ187" s="32">
        <v>0</v>
      </c>
      <c r="AR187" s="32"/>
      <c r="AS187" s="33">
        <v>0</v>
      </c>
      <c r="AT187" s="33">
        <v>0</v>
      </c>
      <c r="AU187" s="33"/>
      <c r="AV187" s="32">
        <v>0</v>
      </c>
      <c r="AW187" s="32">
        <v>0</v>
      </c>
      <c r="AX187" s="32"/>
      <c r="AY187" s="33">
        <v>0</v>
      </c>
      <c r="AZ187" s="33">
        <v>0</v>
      </c>
      <c r="BA187" s="33"/>
      <c r="BB187" s="31"/>
      <c r="BC187" s="31"/>
      <c r="BD187" s="31"/>
      <c r="BE187" s="33"/>
      <c r="BF187" s="33"/>
      <c r="BG187" s="33"/>
      <c r="BH187" s="31"/>
      <c r="BI187" s="31"/>
      <c r="BJ187" s="31"/>
      <c r="BK187" s="33"/>
      <c r="BL187" s="33"/>
      <c r="BM187" s="33"/>
      <c r="BN187" s="114"/>
      <c r="BO187" s="34">
        <f>Y187/K187*100</f>
        <v>0</v>
      </c>
    </row>
    <row r="188" spans="1:67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35">
        <f>SUM(J2+J35+J182+J186)</f>
        <v>75</v>
      </c>
      <c r="K188" s="35">
        <f>J188*36</f>
        <v>2700</v>
      </c>
      <c r="L188" s="25"/>
      <c r="M188" s="25"/>
      <c r="N188" s="25"/>
      <c r="O188" s="25"/>
      <c r="P188" s="25"/>
      <c r="Q188" s="25"/>
      <c r="R188" s="25"/>
      <c r="S188" s="25"/>
      <c r="T188" s="160"/>
      <c r="U188" s="160"/>
      <c r="V188" s="160"/>
      <c r="W188" s="16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</sheetData>
  <mergeCells count="488">
    <mergeCell ref="BK71:BK75"/>
    <mergeCell ref="BL71:BL75"/>
    <mergeCell ref="BM71:BM75"/>
    <mergeCell ref="BO71:BO75"/>
    <mergeCell ref="BN71:BN75"/>
    <mergeCell ref="D4:D9"/>
    <mergeCell ref="E4:E9"/>
    <mergeCell ref="F4:F9"/>
    <mergeCell ref="G4:G9"/>
    <mergeCell ref="J4:J9"/>
    <mergeCell ref="K4:K9"/>
    <mergeCell ref="AI71:AI75"/>
    <mergeCell ref="AH71:AH75"/>
    <mergeCell ref="AG71:AG75"/>
    <mergeCell ref="AF71:AF75"/>
    <mergeCell ref="AE71:AE75"/>
    <mergeCell ref="AD71:AD75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AD4:AD9"/>
    <mergeCell ref="AE4:AE9"/>
    <mergeCell ref="AF4:AF9"/>
    <mergeCell ref="AG4:AG9"/>
    <mergeCell ref="AH4:AH9"/>
    <mergeCell ref="AI4:AI9"/>
    <mergeCell ref="X4:X9"/>
    <mergeCell ref="Y4:Y9"/>
    <mergeCell ref="Z4:Z9"/>
    <mergeCell ref="AA4:AA9"/>
    <mergeCell ref="AB4:AB9"/>
    <mergeCell ref="AC4:AC9"/>
    <mergeCell ref="AP4:AP9"/>
    <mergeCell ref="AQ4:AQ9"/>
    <mergeCell ref="AR4:AR9"/>
    <mergeCell ref="AS4:AS9"/>
    <mergeCell ref="AT4:AT9"/>
    <mergeCell ref="AU4:AU9"/>
    <mergeCell ref="AJ4:AJ9"/>
    <mergeCell ref="AK4:AK9"/>
    <mergeCell ref="AL4:AL9"/>
    <mergeCell ref="AM4:AM9"/>
    <mergeCell ref="AN4:AN9"/>
    <mergeCell ref="AO4:AO9"/>
    <mergeCell ref="BD4:BD9"/>
    <mergeCell ref="BE4:BE9"/>
    <mergeCell ref="BF4:BF9"/>
    <mergeCell ref="BG4:BG9"/>
    <mergeCell ref="AV4:AV9"/>
    <mergeCell ref="AW4:AW9"/>
    <mergeCell ref="AX4:AX9"/>
    <mergeCell ref="AY4:AY9"/>
    <mergeCell ref="AZ4:AZ9"/>
    <mergeCell ref="BA4:BA9"/>
    <mergeCell ref="K23:K24"/>
    <mergeCell ref="L23:L24"/>
    <mergeCell ref="M23:M24"/>
    <mergeCell ref="N23:N24"/>
    <mergeCell ref="O23:O24"/>
    <mergeCell ref="P23:P24"/>
    <mergeCell ref="BN4:BN9"/>
    <mergeCell ref="BO4:BO9"/>
    <mergeCell ref="A23:A24"/>
    <mergeCell ref="B23:B24"/>
    <mergeCell ref="C23:C24"/>
    <mergeCell ref="D23:D24"/>
    <mergeCell ref="E23:E24"/>
    <mergeCell ref="F23:F24"/>
    <mergeCell ref="G23:G24"/>
    <mergeCell ref="J23:J24"/>
    <mergeCell ref="BH4:BH9"/>
    <mergeCell ref="BI4:BI9"/>
    <mergeCell ref="BJ4:BJ9"/>
    <mergeCell ref="BK4:BK9"/>
    <mergeCell ref="BL4:BL9"/>
    <mergeCell ref="BM4:BM9"/>
    <mergeCell ref="BB4:BB9"/>
    <mergeCell ref="BC4:BC9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BM23:BM24"/>
    <mergeCell ref="BN23:BN24"/>
    <mergeCell ref="BO23:BO24"/>
    <mergeCell ref="A25:A26"/>
    <mergeCell ref="B25:B26"/>
    <mergeCell ref="C25:C26"/>
    <mergeCell ref="D25:D26"/>
    <mergeCell ref="E25:E26"/>
    <mergeCell ref="F25:F26"/>
    <mergeCell ref="G25:G26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O25:BO26"/>
    <mergeCell ref="A27:A28"/>
    <mergeCell ref="B27:B28"/>
    <mergeCell ref="C27:C28"/>
    <mergeCell ref="D27:D28"/>
    <mergeCell ref="E27:E28"/>
    <mergeCell ref="F27:F28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G27:G28"/>
    <mergeCell ref="J27:J28"/>
    <mergeCell ref="K27:K28"/>
    <mergeCell ref="L27:L28"/>
    <mergeCell ref="M27:M28"/>
    <mergeCell ref="N27:N28"/>
    <mergeCell ref="BL25:BL26"/>
    <mergeCell ref="BM25:BM26"/>
    <mergeCell ref="BN25:BN26"/>
    <mergeCell ref="AY25:AY26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K27:BK28"/>
    <mergeCell ref="BL27:BL28"/>
    <mergeCell ref="BM27:BM28"/>
    <mergeCell ref="BN27:BN28"/>
    <mergeCell ref="BO27:BO28"/>
    <mergeCell ref="A44:A54"/>
    <mergeCell ref="B44:B54"/>
    <mergeCell ref="C44:C54"/>
    <mergeCell ref="D44:D54"/>
    <mergeCell ref="E44:E54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S27:AS28"/>
    <mergeCell ref="AT27:AT28"/>
    <mergeCell ref="N44:N54"/>
    <mergeCell ref="O44:O54"/>
    <mergeCell ref="P44:P54"/>
    <mergeCell ref="Q44:Q54"/>
    <mergeCell ref="R44:R54"/>
    <mergeCell ref="S44:S54"/>
    <mergeCell ref="F44:F54"/>
    <mergeCell ref="G44:G54"/>
    <mergeCell ref="J44:J54"/>
    <mergeCell ref="K44:K54"/>
    <mergeCell ref="L44:L54"/>
    <mergeCell ref="M44:M54"/>
    <mergeCell ref="Z44:Z54"/>
    <mergeCell ref="AA44:AA54"/>
    <mergeCell ref="AB44:AB54"/>
    <mergeCell ref="AC44:AC54"/>
    <mergeCell ref="AD44:AD54"/>
    <mergeCell ref="AE44:AE54"/>
    <mergeCell ref="T44:T54"/>
    <mergeCell ref="U44:U54"/>
    <mergeCell ref="V44:V54"/>
    <mergeCell ref="W44:W54"/>
    <mergeCell ref="X44:X54"/>
    <mergeCell ref="Y44:Y54"/>
    <mergeCell ref="AL44:AL54"/>
    <mergeCell ref="AM44:AM54"/>
    <mergeCell ref="AN44:AN54"/>
    <mergeCell ref="AO44:AO54"/>
    <mergeCell ref="AP44:AP54"/>
    <mergeCell ref="AQ44:AQ54"/>
    <mergeCell ref="AF44:AF54"/>
    <mergeCell ref="AG44:AG54"/>
    <mergeCell ref="AH44:AH54"/>
    <mergeCell ref="AI44:AI54"/>
    <mergeCell ref="AJ44:AJ54"/>
    <mergeCell ref="AK44:AK54"/>
    <mergeCell ref="BM44:BM54"/>
    <mergeCell ref="BN44:BN54"/>
    <mergeCell ref="BO44:BO54"/>
    <mergeCell ref="BD44:BD54"/>
    <mergeCell ref="BE44:BE54"/>
    <mergeCell ref="BF44:BF54"/>
    <mergeCell ref="BG44:BG54"/>
    <mergeCell ref="BH44:BH54"/>
    <mergeCell ref="BI44:BI54"/>
    <mergeCell ref="AM71:AM75"/>
    <mergeCell ref="AN71:AN75"/>
    <mergeCell ref="AO71:AO75"/>
    <mergeCell ref="AP71:AP75"/>
    <mergeCell ref="AQ71:AQ75"/>
    <mergeCell ref="AR71:AR75"/>
    <mergeCell ref="BJ44:BJ54"/>
    <mergeCell ref="BK44:BK54"/>
    <mergeCell ref="BL44:BL54"/>
    <mergeCell ref="AX44:AX54"/>
    <mergeCell ref="AY44:AY54"/>
    <mergeCell ref="AZ44:AZ54"/>
    <mergeCell ref="BA44:BA54"/>
    <mergeCell ref="BB44:BB54"/>
    <mergeCell ref="BC44:BC54"/>
    <mergeCell ref="AR44:AR54"/>
    <mergeCell ref="AS44:AS54"/>
    <mergeCell ref="AT44:AT54"/>
    <mergeCell ref="AU44:AU54"/>
    <mergeCell ref="AV44:AV54"/>
    <mergeCell ref="AW44:AW54"/>
    <mergeCell ref="BH71:BH75"/>
    <mergeCell ref="BI71:BI75"/>
    <mergeCell ref="BJ71:BJ75"/>
    <mergeCell ref="BB71:BB75"/>
    <mergeCell ref="BC71:BC75"/>
    <mergeCell ref="BD71:BD75"/>
    <mergeCell ref="BE71:BE75"/>
    <mergeCell ref="BF71:BF75"/>
    <mergeCell ref="BG71:BG75"/>
    <mergeCell ref="K71:K75"/>
    <mergeCell ref="L71:L75"/>
    <mergeCell ref="M71:M75"/>
    <mergeCell ref="N71:N75"/>
    <mergeCell ref="O71:O75"/>
    <mergeCell ref="P71:P75"/>
    <mergeCell ref="AS71:AS75"/>
    <mergeCell ref="AT71:AT75"/>
    <mergeCell ref="AU71:AU75"/>
    <mergeCell ref="AV71:AV75"/>
    <mergeCell ref="AW71:AW75"/>
    <mergeCell ref="AX71:AX75"/>
    <mergeCell ref="AY71:AY75"/>
    <mergeCell ref="AZ71:AZ75"/>
    <mergeCell ref="BA71:BA75"/>
    <mergeCell ref="AJ71:AJ75"/>
    <mergeCell ref="AK71:AK75"/>
    <mergeCell ref="AL71:AL75"/>
    <mergeCell ref="A71:A75"/>
    <mergeCell ref="B71:B75"/>
    <mergeCell ref="C71:C75"/>
    <mergeCell ref="D71:D75"/>
    <mergeCell ref="E71:E75"/>
    <mergeCell ref="F71:F75"/>
    <mergeCell ref="G71:G75"/>
    <mergeCell ref="J71:J75"/>
    <mergeCell ref="W71:W75"/>
    <mergeCell ref="Q71:Q75"/>
    <mergeCell ref="R71:R75"/>
    <mergeCell ref="S71:S75"/>
    <mergeCell ref="T71:T75"/>
    <mergeCell ref="U71:U75"/>
    <mergeCell ref="V71:V75"/>
    <mergeCell ref="G77:G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F77: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AU77:AU78"/>
    <mergeCell ref="AV77:AV78"/>
    <mergeCell ref="AW77:AW78"/>
    <mergeCell ref="AX77:AX78"/>
    <mergeCell ref="AM77:AM78"/>
    <mergeCell ref="AN77:AN78"/>
    <mergeCell ref="AO77:AO78"/>
    <mergeCell ref="AP77:AP78"/>
    <mergeCell ref="AQ77:AQ78"/>
    <mergeCell ref="AR77:AR78"/>
    <mergeCell ref="BK77:BK78"/>
    <mergeCell ref="BL77:BL78"/>
    <mergeCell ref="BM77:BM78"/>
    <mergeCell ref="BN77:BN78"/>
    <mergeCell ref="BO77:BO78"/>
    <mergeCell ref="A79:A81"/>
    <mergeCell ref="B79:B81"/>
    <mergeCell ref="C79:C81"/>
    <mergeCell ref="D79:D81"/>
    <mergeCell ref="E79:E81"/>
    <mergeCell ref="BE77:BE78"/>
    <mergeCell ref="BF77:BF78"/>
    <mergeCell ref="BG77:BG78"/>
    <mergeCell ref="BH77:BH78"/>
    <mergeCell ref="BI77:BI78"/>
    <mergeCell ref="BJ77:BJ78"/>
    <mergeCell ref="AY77:AY78"/>
    <mergeCell ref="AZ77:AZ78"/>
    <mergeCell ref="BA77:BA78"/>
    <mergeCell ref="BB77:BB78"/>
    <mergeCell ref="BC77:BC78"/>
    <mergeCell ref="BD77:BD78"/>
    <mergeCell ref="AS77:AS78"/>
    <mergeCell ref="AT77:AT78"/>
    <mergeCell ref="A82:A86"/>
    <mergeCell ref="B82:B86"/>
    <mergeCell ref="C82:C86"/>
    <mergeCell ref="D82:D86"/>
    <mergeCell ref="E82:E86"/>
    <mergeCell ref="F82:F86"/>
    <mergeCell ref="N79:N81"/>
    <mergeCell ref="O79:O81"/>
    <mergeCell ref="P79:P81"/>
    <mergeCell ref="F79:F81"/>
    <mergeCell ref="G79:G81"/>
    <mergeCell ref="J79:J81"/>
    <mergeCell ref="K79:K81"/>
    <mergeCell ref="L79:L81"/>
    <mergeCell ref="M79:M81"/>
    <mergeCell ref="G82:G86"/>
    <mergeCell ref="J82:J86"/>
    <mergeCell ref="K82:K86"/>
    <mergeCell ref="L82:L86"/>
    <mergeCell ref="M82:M86"/>
    <mergeCell ref="N82:N86"/>
    <mergeCell ref="T79:T81"/>
    <mergeCell ref="U79:U81"/>
    <mergeCell ref="V79:V81"/>
    <mergeCell ref="U82:U86"/>
    <mergeCell ref="V82:V86"/>
    <mergeCell ref="W82:W86"/>
    <mergeCell ref="O82:O86"/>
    <mergeCell ref="P82:P86"/>
    <mergeCell ref="Q82:Q86"/>
    <mergeCell ref="R82:R86"/>
    <mergeCell ref="S82:S86"/>
    <mergeCell ref="T82:T86"/>
    <mergeCell ref="W79:W81"/>
    <mergeCell ref="Q79:Q81"/>
    <mergeCell ref="R79:R81"/>
    <mergeCell ref="S79:S81"/>
  </mergeCells>
  <conditionalFormatting sqref="U11:U14 U90 U182 U64 U136:U148 U150:U162 U164:U176 U77 U79 U104:U120 U102 U32:U34 U27 U43:U58 U20 U22:U23">
    <cfRule type="expression" dxfId="1729" priority="542" stopIfTrue="1">
      <formula>AND(INDEX($M11:$T11,1,$V11)=0, $V11&gt;0)</formula>
    </cfRule>
  </conditionalFormatting>
  <conditionalFormatting sqref="W11:W14 W90 W182 W64 W136:W148 W150:W162 W164:W176 W77 W79 W104:W120 W102 W32:W34 W27 W43:W58 W20 W22:W23">
    <cfRule type="expression" dxfId="1728" priority="543" stopIfTrue="1">
      <formula>AND(INDEX($M11:$T11,1,$X11)=0, $X11&gt;0)</formula>
    </cfRule>
  </conditionalFormatting>
  <conditionalFormatting sqref="AD90:AF90 AD64:AF64 AD79:AF81 AD104:AF106 AD102:AF102 AD86:AF86 AD11:AF14 AD32:AF34 AD17:AF17 AD27:AF27 AD43:AF58 AD20:AF20 AD22:AF23 AD76:AF77">
    <cfRule type="expression" dxfId="1727" priority="544">
      <formula>AND(NOT(ISBLANK($M11)),ISBLANK($AE11),ISBLANK($AF11),ISBLANK($AG11))</formula>
    </cfRule>
  </conditionalFormatting>
  <conditionalFormatting sqref="AG90:AI90 AG64:AI64 AG79:AI81 AG104:AI106 AG102:AI102 AG86:AI86 AG11:AI14 AG17:AI17 AG27:AI27 AG43:AI58 AG32:AI34 AG20:AI20 AG22:AI23 AG76:AI77">
    <cfRule type="expression" dxfId="1726" priority="545">
      <formula>AND(NOT(ISBLANK($N11)),ISBLANK($AH11),ISBLANK($AI11),ISBLANK($AJ11))</formula>
    </cfRule>
  </conditionalFormatting>
  <conditionalFormatting sqref="AJ90:AL90 AJ64:AL64 AJ79:AL81 AJ104:AL106 AJ102:AL102 AJ86:AL86 AJ11:AL14 AJ17:AL17 AJ27:AL27 AJ43:AL58 AJ32:AL34 AJ20:AL20 AJ22:AL23 AJ76:AL77">
    <cfRule type="expression" dxfId="1725" priority="546">
      <formula>AND(NOT(ISBLANK($O11)),ISBLANK($AK11),ISBLANK($AL11),ISBLANK($AM11))</formula>
    </cfRule>
  </conditionalFormatting>
  <conditionalFormatting sqref="AM90:AO90 AM64:AO64 AM77:AO77 AM79:AO81 AM104:AO106 AM102:AO102 AM86:AO86 AM11:AO14 AM32:AO34 AM17:AO17 AM43:AO58 AM20:AO20 AM22:AO23">
    <cfRule type="expression" dxfId="1724" priority="547">
      <formula>AND(NOT(ISBLANK($P11)),ISBLANK($AN11),ISBLANK($AO11),ISBLANK($AP11))</formula>
    </cfRule>
  </conditionalFormatting>
  <conditionalFormatting sqref="AP90:AR90 AP64:AR64 AP77:AR77 AP79:AR81 AP104:AR106 AP102:AR102 AP86:AR86 AP11:AR14 AP32:AR34 AP17:AR17 AP27:AR27 AP43:AR58 AP20:AR20 AP22:AR23">
    <cfRule type="expression" dxfId="1723" priority="548">
      <formula>AND(NOT(ISBLANK($Q11)),ISBLANK($AQ11),ISBLANK($AR11),ISBLANK($AS11))</formula>
    </cfRule>
  </conditionalFormatting>
  <conditionalFormatting sqref="AS90:AU90 AS64:AU64 AS77:AU77 AS79:AU81 AS104:AU106 AS102:AU102 AS86:AU86 AS11:AU14 AS32:AU34 AS17:AU17 AS27:AU27 AS43:AU58 AS20:AU20 AS22:AU23">
    <cfRule type="expression" dxfId="1722" priority="549">
      <formula>AND(NOT(ISBLANK($R11)),ISBLANK($AT11),ISBLANK($AU11),ISBLANK($AV11))</formula>
    </cfRule>
  </conditionalFormatting>
  <conditionalFormatting sqref="AV90:AX90 AV64:AX64 AV77:AX77 AV79:AX81 AV104:AX106 AV102:AX102 AV86:AX86 AV11:AX14 AV32:AX34 AV17:AX17 AV27:AX27 AV43:AX58 AV20:AX20 AV22:AX23">
    <cfRule type="expression" dxfId="1721" priority="550">
      <formula>AND(NOT(ISBLANK($S11)),ISBLANK($AW11),ISBLANK($AX11),ISBLANK($AY11))</formula>
    </cfRule>
  </conditionalFormatting>
  <conditionalFormatting sqref="AY90:BA90 AY64:BA64 AY77:BA77 AY79:BA81 AY104:BA106 AY102:BA102 AY86:BA86 AY11:BA14 AY32:BA34 AY17:BA17 AY27:BA27 AY43:BA58 AY20:BA20 AY22:BA23">
    <cfRule type="expression" dxfId="1720" priority="551">
      <formula>AND(NOT(ISBLANK($T11)),ISBLANK($AZ11),ISBLANK($BA11),ISBLANK($BB11))</formula>
    </cfRule>
  </conditionalFormatting>
  <conditionalFormatting sqref="W90 W64 W77 W79 W104:W106 W102 W11:W14 W32:W34 W17 W43:W58 W20 W22:W23">
    <cfRule type="expression" dxfId="1719" priority="552">
      <formula>AND(NOT(ISBLANK($X11)),ISBLANK($U11),ISBLANK($V11),ISBLANK($W11))</formula>
    </cfRule>
  </conditionalFormatting>
  <conditionalFormatting sqref="AC3 AC32:AC34">
    <cfRule type="expression" dxfId="1718" priority="569">
      <formula>"&lt;=0.5*$E$17"</formula>
    </cfRule>
    <cfRule type="expression" dxfId="1717" priority="570">
      <formula>"&gt;=0,5*$E$17"</formula>
    </cfRule>
  </conditionalFormatting>
  <conditionalFormatting sqref="Y3 AD3:BM3 AO27 AM27 AQ44:AQ50 BB44:BM50 AJ44:AL50 AF44:AF50 AD32:BM34">
    <cfRule type="expression" dxfId="1716" priority="571" stopIfTrue="1">
      <formula>MOD(Y3,2)&lt;&gt;0</formula>
    </cfRule>
  </conditionalFormatting>
  <conditionalFormatting sqref="U3">
    <cfRule type="expression" dxfId="1715" priority="572" stopIfTrue="1">
      <formula>AND(INDEX($M3:$T3,1,$V3)=0, $V3&gt;0)</formula>
    </cfRule>
  </conditionalFormatting>
  <conditionalFormatting sqref="V3 V90 V182 V64 V136:V148 V150:V162 V164:V176 V77 V79 V104:V120 V102 V32:V34 V43:V58 V20 V22:V23">
    <cfRule type="expression" dxfId="1714" priority="573" stopIfTrue="1">
      <formula>AND(INDEX($M3:$T3,1,$W3)=0, $W3&gt;0)</formula>
    </cfRule>
  </conditionalFormatting>
  <conditionalFormatting sqref="W3">
    <cfRule type="expression" dxfId="1713" priority="574" stopIfTrue="1">
      <formula>AND(INDEX($M3:$T3,1,$X3)=0, $X3&gt;0)</formula>
    </cfRule>
  </conditionalFormatting>
  <conditionalFormatting sqref="AD4:AF10">
    <cfRule type="expression" dxfId="1712" priority="568">
      <formula>AND(NOT(ISBLANK($M4)),ISBLANK($AE4),ISBLANK($AF4),ISBLANK($AG4))</formula>
    </cfRule>
  </conditionalFormatting>
  <conditionalFormatting sqref="AG4:AI10">
    <cfRule type="expression" dxfId="1711" priority="567">
      <formula>AND(NOT(ISBLANK($N4)),ISBLANK($AH4),ISBLANK($AI4),ISBLANK($AJ4))</formula>
    </cfRule>
  </conditionalFormatting>
  <conditionalFormatting sqref="AK4:AK10">
    <cfRule type="expression" dxfId="1710" priority="566">
      <formula>AND(NOT(ISBLANK($O4)),ISBLANK($AK4),ISBLANK($AL4),ISBLANK($AM4))</formula>
    </cfRule>
  </conditionalFormatting>
  <conditionalFormatting sqref="AN4:AN10">
    <cfRule type="expression" dxfId="1709" priority="565">
      <formula>AND(NOT(ISBLANK($P4)),ISBLANK($AN4),ISBLANK($AO4),ISBLANK($AP4))</formula>
    </cfRule>
  </conditionalFormatting>
  <conditionalFormatting sqref="AP4:AR10">
    <cfRule type="expression" dxfId="1708" priority="564">
      <formula>AND(NOT(ISBLANK($Q4)),ISBLANK($AQ4),ISBLANK($AR4),ISBLANK($AS4))</formula>
    </cfRule>
  </conditionalFormatting>
  <conditionalFormatting sqref="AS4:AU10">
    <cfRule type="expression" dxfId="1707" priority="563">
      <formula>AND(NOT(ISBLANK($R4)),ISBLANK($AT4),ISBLANK($AU4),ISBLANK($AV4))</formula>
    </cfRule>
  </conditionalFormatting>
  <conditionalFormatting sqref="AV4:AX10">
    <cfRule type="expression" dxfId="1706" priority="562">
      <formula>AND(NOT(ISBLANK($S4)),ISBLANK($AW4),ISBLANK($AX4),ISBLANK($AY4))</formula>
    </cfRule>
  </conditionalFormatting>
  <conditionalFormatting sqref="AY4:BA10">
    <cfRule type="expression" dxfId="1705" priority="561">
      <formula>AND(NOT(ISBLANK($T4)),ISBLANK($AZ4),ISBLANK($BA4),ISBLANK($BB4))</formula>
    </cfRule>
  </conditionalFormatting>
  <conditionalFormatting sqref="W4:W10">
    <cfRule type="expression" dxfId="1704" priority="560">
      <formula>AND(NOT(ISBLANK($X4)),ISBLANK($U4),ISBLANK($V4),ISBLANK($W4))</formula>
    </cfRule>
  </conditionalFormatting>
  <conditionalFormatting sqref="AC11:AC14">
    <cfRule type="expression" dxfId="1703" priority="556">
      <formula>"&lt;=0.5*$E$17"</formula>
    </cfRule>
    <cfRule type="expression" dxfId="1702" priority="557">
      <formula>"&gt;=0,5*$E$17"</formula>
    </cfRule>
  </conditionalFormatting>
  <conditionalFormatting sqref="AD11:BM14 AD17 AF17 AJ17:AL17 AP17:AR17 AV17:AX17 Y11:Y14">
    <cfRule type="expression" dxfId="1701" priority="558" stopIfTrue="1">
      <formula>MOD(Y11,2)&lt;&gt;0</formula>
    </cfRule>
  </conditionalFormatting>
  <conditionalFormatting sqref="V11:V13">
    <cfRule type="expression" dxfId="1700" priority="559" stopIfTrue="1">
      <formula>AND(INDEX($M11:$T11,1,$W11)=0, $W11&gt;0)</formula>
    </cfRule>
  </conditionalFormatting>
  <conditionalFormatting sqref="AC17">
    <cfRule type="expression" dxfId="1699" priority="553">
      <formula>"&lt;=0.5*$E$17"</formula>
    </cfRule>
    <cfRule type="expression" dxfId="1698" priority="554">
      <formula>"&gt;=0,5*$E$17"</formula>
    </cfRule>
  </conditionalFormatting>
  <conditionalFormatting sqref="Y17">
    <cfRule type="expression" dxfId="1697" priority="555" stopIfTrue="1">
      <formula>MOD(Y17,2)&lt;&gt;0</formula>
    </cfRule>
  </conditionalFormatting>
  <conditionalFormatting sqref="AC25 AC27 AC20 AC22:AC23">
    <cfRule type="expression" dxfId="1696" priority="536">
      <formula>"&lt;=0.5*$E$17"</formula>
    </cfRule>
    <cfRule type="expression" dxfId="1695" priority="537">
      <formula>"&gt;=0,5*$E$17"</formula>
    </cfRule>
  </conditionalFormatting>
  <conditionalFormatting sqref="AD25:BM25 AD27:AL27 AP27:BM27 AN27 Y20 AD20:BM20 AD22:BM23 Y22">
    <cfRule type="expression" dxfId="1694" priority="538" stopIfTrue="1">
      <formula>MOD(Y20,2)&lt;&gt;0</formula>
    </cfRule>
  </conditionalFormatting>
  <conditionalFormatting sqref="U25">
    <cfRule type="expression" dxfId="1693" priority="539" stopIfTrue="1">
      <formula>AND(INDEX($M25:$T25,1,$V25)=0, $V25&gt;0)</formula>
    </cfRule>
  </conditionalFormatting>
  <conditionalFormatting sqref="V25">
    <cfRule type="expression" dxfId="1692" priority="540" stopIfTrue="1">
      <formula>AND(INDEX($M25:$T25,1,$W25)=0, $W25&gt;0)</formula>
    </cfRule>
  </conditionalFormatting>
  <conditionalFormatting sqref="W25">
    <cfRule type="expression" dxfId="1691" priority="541" stopIfTrue="1">
      <formula>AND(INDEX($M25:$T25,1,$X25)=0, $X25&gt;0)</formula>
    </cfRule>
  </conditionalFormatting>
  <conditionalFormatting sqref="AD25:AF25">
    <cfRule type="expression" dxfId="1690" priority="535">
      <formula>AND(NOT(ISBLANK($M25)),ISBLANK($AE25),ISBLANK($AF25),ISBLANK($AG25))</formula>
    </cfRule>
  </conditionalFormatting>
  <conditionalFormatting sqref="AG25:AI25">
    <cfRule type="expression" dxfId="1689" priority="534">
      <formula>AND(NOT(ISBLANK($N25)),ISBLANK($AH25),ISBLANK($AI25),ISBLANK($AJ25))</formula>
    </cfRule>
  </conditionalFormatting>
  <conditionalFormatting sqref="AJ25:AL25">
    <cfRule type="expression" dxfId="1688" priority="533">
      <formula>AND(NOT(ISBLANK($O25)),ISBLANK($AK25),ISBLANK($AL25),ISBLANK($AM25))</formula>
    </cfRule>
  </conditionalFormatting>
  <conditionalFormatting sqref="AM25:AO25">
    <cfRule type="expression" dxfId="1687" priority="532">
      <formula>AND(NOT(ISBLANK($P25)),ISBLANK($AN25),ISBLANK($AO25),ISBLANK($AP25))</formula>
    </cfRule>
  </conditionalFormatting>
  <conditionalFormatting sqref="AP25:AR25">
    <cfRule type="expression" dxfId="1686" priority="531">
      <formula>AND(NOT(ISBLANK($Q25)),ISBLANK($AQ25),ISBLANK($AR25),ISBLANK($AS25))</formula>
    </cfRule>
  </conditionalFormatting>
  <conditionalFormatting sqref="AS25:AU25">
    <cfRule type="expression" dxfId="1685" priority="530">
      <formula>AND(NOT(ISBLANK($R25)),ISBLANK($AT25),ISBLANK($AU25),ISBLANK($AV25))</formula>
    </cfRule>
  </conditionalFormatting>
  <conditionalFormatting sqref="AV25:AX25">
    <cfRule type="expression" dxfId="1684" priority="529">
      <formula>AND(NOT(ISBLANK($S25)),ISBLANK($AW25),ISBLANK($AX25),ISBLANK($AY25))</formula>
    </cfRule>
  </conditionalFormatting>
  <conditionalFormatting sqref="AY25:BA25">
    <cfRule type="expression" dxfId="1683" priority="528">
      <formula>AND(NOT(ISBLANK($T25)),ISBLANK($AZ25),ISBLANK($BA25),ISBLANK($BB25))</formula>
    </cfRule>
  </conditionalFormatting>
  <conditionalFormatting sqref="W25">
    <cfRule type="expression" dxfId="1682" priority="527">
      <formula>AND(NOT(ISBLANK($X25)),ISBLANK($U25),ISBLANK($V25),ISBLANK($W25))</formula>
    </cfRule>
  </conditionalFormatting>
  <conditionalFormatting sqref="AC29:AC31">
    <cfRule type="expression" dxfId="1681" priority="521">
      <formula>"&lt;=0.5*$E$17"</formula>
    </cfRule>
    <cfRule type="expression" dxfId="1680" priority="522">
      <formula>"&gt;=0,5*$E$17"</formula>
    </cfRule>
  </conditionalFormatting>
  <conditionalFormatting sqref="AD29:BM31">
    <cfRule type="expression" dxfId="1679" priority="523" stopIfTrue="1">
      <formula>MOD(AD29,2)&lt;&gt;0</formula>
    </cfRule>
  </conditionalFormatting>
  <conditionalFormatting sqref="U29:U31">
    <cfRule type="expression" dxfId="1678" priority="524" stopIfTrue="1">
      <formula>AND(INDEX($M29:$T29,1,$V29)=0, $V29&gt;0)</formula>
    </cfRule>
  </conditionalFormatting>
  <conditionalFormatting sqref="V29:V31">
    <cfRule type="expression" dxfId="1677" priority="525" stopIfTrue="1">
      <formula>AND(INDEX($M29:$T29,1,$W29)=0, $W29&gt;0)</formula>
    </cfRule>
  </conditionalFormatting>
  <conditionalFormatting sqref="W29:W31">
    <cfRule type="expression" dxfId="1676" priority="526" stopIfTrue="1">
      <formula>AND(INDEX($M29:$T29,1,$X29)=0, $X29&gt;0)</formula>
    </cfRule>
  </conditionalFormatting>
  <conditionalFormatting sqref="AD29:AF31">
    <cfRule type="expression" dxfId="1675" priority="520">
      <formula>AND(NOT(ISBLANK($M29)),ISBLANK($AE29),ISBLANK($AF29),ISBLANK($AG29))</formula>
    </cfRule>
  </conditionalFormatting>
  <conditionalFormatting sqref="AG29:AI31">
    <cfRule type="expression" dxfId="1674" priority="519">
      <formula>AND(NOT(ISBLANK($N29)),ISBLANK($AH29),ISBLANK($AI29),ISBLANK($AJ29))</formula>
    </cfRule>
  </conditionalFormatting>
  <conditionalFormatting sqref="AJ29:AL31">
    <cfRule type="expression" dxfId="1673" priority="518">
      <formula>AND(NOT(ISBLANK($O29)),ISBLANK($AK29),ISBLANK($AL29),ISBLANK($AM29))</formula>
    </cfRule>
  </conditionalFormatting>
  <conditionalFormatting sqref="AM29:AO31">
    <cfRule type="expression" dxfId="1672" priority="517">
      <formula>AND(NOT(ISBLANK($P29)),ISBLANK($AN29),ISBLANK($AO29),ISBLANK($AP29))</formula>
    </cfRule>
  </conditionalFormatting>
  <conditionalFormatting sqref="AP29:AR31">
    <cfRule type="expression" dxfId="1671" priority="516">
      <formula>AND(NOT(ISBLANK($Q29)),ISBLANK($AQ29),ISBLANK($AR29),ISBLANK($AS29))</formula>
    </cfRule>
  </conditionalFormatting>
  <conditionalFormatting sqref="AS29:AU31">
    <cfRule type="expression" dxfId="1670" priority="515">
      <formula>AND(NOT(ISBLANK($R29)),ISBLANK($AT29),ISBLANK($AU29),ISBLANK($AV29))</formula>
    </cfRule>
  </conditionalFormatting>
  <conditionalFormatting sqref="AV29:AX31">
    <cfRule type="expression" dxfId="1669" priority="514">
      <formula>AND(NOT(ISBLANK($S29)),ISBLANK($AW29),ISBLANK($AX29),ISBLANK($AY29))</formula>
    </cfRule>
  </conditionalFormatting>
  <conditionalFormatting sqref="AY29:BA31">
    <cfRule type="expression" dxfId="1668" priority="513">
      <formula>AND(NOT(ISBLANK($T29)),ISBLANK($AZ29),ISBLANK($BA29),ISBLANK($BB29))</formula>
    </cfRule>
  </conditionalFormatting>
  <conditionalFormatting sqref="W29:W31">
    <cfRule type="expression" dxfId="1667" priority="512">
      <formula>AND(NOT(ISBLANK($X29)),ISBLANK($U29),ISBLANK($V29),ISBLANK($W29))</formula>
    </cfRule>
  </conditionalFormatting>
  <conditionalFormatting sqref="AC43">
    <cfRule type="expression" dxfId="1666" priority="509">
      <formula>"&lt;=0.5*$E$17"</formula>
    </cfRule>
    <cfRule type="expression" dxfId="1665" priority="510">
      <formula>"&gt;=0,5*$E$17"</formula>
    </cfRule>
  </conditionalFormatting>
  <conditionalFormatting sqref="AD43:BM43 AD44:AE50 AG44:AI50 AM44:AP50 AR44:BA50">
    <cfRule type="expression" dxfId="1664" priority="511" stopIfTrue="1">
      <formula>MOD(AD43,2)&lt;&gt;0</formula>
    </cfRule>
  </conditionalFormatting>
  <conditionalFormatting sqref="AC178:AC180">
    <cfRule type="expression" dxfId="1663" priority="503">
      <formula>"&lt;=0.5*$E$17"</formula>
    </cfRule>
    <cfRule type="expression" dxfId="1662" priority="504">
      <formula>"&gt;=0,5*$E$17"</formula>
    </cfRule>
  </conditionalFormatting>
  <conditionalFormatting sqref="AD178:BM178">
    <cfRule type="expression" dxfId="1661" priority="505" stopIfTrue="1">
      <formula>MOD(AD178,2)&lt;&gt;0</formula>
    </cfRule>
  </conditionalFormatting>
  <conditionalFormatting sqref="U178:U180">
    <cfRule type="expression" dxfId="1660" priority="506" stopIfTrue="1">
      <formula>AND(INDEX($M178:$T178,1,$V178)=0, $V178&gt;0)</formula>
    </cfRule>
  </conditionalFormatting>
  <conditionalFormatting sqref="V178:V180">
    <cfRule type="expression" dxfId="1659" priority="507" stopIfTrue="1">
      <formula>AND(INDEX($M178:$T178,1,$W178)=0, $W178&gt;0)</formula>
    </cfRule>
  </conditionalFormatting>
  <conditionalFormatting sqref="W178:W180">
    <cfRule type="expression" dxfId="1658" priority="508" stopIfTrue="1">
      <formula>AND(INDEX($M178:$T178,1,$X178)=0, $X178&gt;0)</formula>
    </cfRule>
  </conditionalFormatting>
  <conditionalFormatting sqref="AC55:AC58">
    <cfRule type="expression" dxfId="1657" priority="500">
      <formula>"&lt;=0.5*$E$17"</formula>
    </cfRule>
    <cfRule type="expression" dxfId="1656" priority="501">
      <formula>"&gt;=0,5*$E$17"</formula>
    </cfRule>
  </conditionalFormatting>
  <conditionalFormatting sqref="AD55:BM58 Y55:Y56">
    <cfRule type="expression" dxfId="1655" priority="502" stopIfTrue="1">
      <formula>MOD(Y55,2)&lt;&gt;0</formula>
    </cfRule>
  </conditionalFormatting>
  <conditionalFormatting sqref="W59:W60">
    <cfRule type="expression" dxfId="1654" priority="485">
      <formula>AND(NOT(ISBLANK($X59)),ISBLANK($U59),ISBLANK($V59),ISBLANK($W59))</formula>
    </cfRule>
  </conditionalFormatting>
  <conditionalFormatting sqref="AC59:AC60 AC64">
    <cfRule type="expression" dxfId="1653" priority="494">
      <formula>"&lt;=0.5*$E$17"</formula>
    </cfRule>
    <cfRule type="expression" dxfId="1652" priority="495">
      <formula>"&gt;=0,5*$E$17"</formula>
    </cfRule>
  </conditionalFormatting>
  <conditionalFormatting sqref="AD59:BM60 AD64:BM64">
    <cfRule type="expression" dxfId="1651" priority="496" stopIfTrue="1">
      <formula>MOD(AD59,2)&lt;&gt;0</formula>
    </cfRule>
  </conditionalFormatting>
  <conditionalFormatting sqref="U59:U60">
    <cfRule type="expression" dxfId="1650" priority="497" stopIfTrue="1">
      <formula>AND(INDEX($M59:$T59,1,$V59)=0, $V59&gt;0)</formula>
    </cfRule>
  </conditionalFormatting>
  <conditionalFormatting sqref="V59:V60">
    <cfRule type="expression" dxfId="1649" priority="498" stopIfTrue="1">
      <formula>AND(INDEX($M59:$T59,1,$W59)=0, $W59&gt;0)</formula>
    </cfRule>
  </conditionalFormatting>
  <conditionalFormatting sqref="W59:W60">
    <cfRule type="expression" dxfId="1648" priority="499" stopIfTrue="1">
      <formula>AND(INDEX($M59:$T59,1,$X59)=0, $X59&gt;0)</formula>
    </cfRule>
  </conditionalFormatting>
  <conditionalFormatting sqref="AD59:AF60">
    <cfRule type="expression" dxfId="1647" priority="493">
      <formula>AND(NOT(ISBLANK($M59)),ISBLANK($AE59),ISBLANK($AF59),ISBLANK($AG59))</formula>
    </cfRule>
  </conditionalFormatting>
  <conditionalFormatting sqref="AG59:AI60">
    <cfRule type="expression" dxfId="1646" priority="492">
      <formula>AND(NOT(ISBLANK($N59)),ISBLANK($AH59),ISBLANK($AI59),ISBLANK($AJ59))</formula>
    </cfRule>
  </conditionalFormatting>
  <conditionalFormatting sqref="AJ59:AL60">
    <cfRule type="expression" dxfId="1645" priority="491">
      <formula>AND(NOT(ISBLANK($O59)),ISBLANK($AK59),ISBLANK($AL59),ISBLANK($AM59))</formula>
    </cfRule>
  </conditionalFormatting>
  <conditionalFormatting sqref="AM59:AO60">
    <cfRule type="expression" dxfId="1644" priority="490">
      <formula>AND(NOT(ISBLANK($P59)),ISBLANK($AN59),ISBLANK($AO59),ISBLANK($AP59))</formula>
    </cfRule>
  </conditionalFormatting>
  <conditionalFormatting sqref="AP59:AR60">
    <cfRule type="expression" dxfId="1643" priority="489">
      <formula>AND(NOT(ISBLANK($Q59)),ISBLANK($AQ59),ISBLANK($AR59),ISBLANK($AS59))</formula>
    </cfRule>
  </conditionalFormatting>
  <conditionalFormatting sqref="AS59:AU60">
    <cfRule type="expression" dxfId="1642" priority="488">
      <formula>AND(NOT(ISBLANK($R59)),ISBLANK($AT59),ISBLANK($AU59),ISBLANK($AV59))</formula>
    </cfRule>
  </conditionalFormatting>
  <conditionalFormatting sqref="AV59:AX60">
    <cfRule type="expression" dxfId="1641" priority="487">
      <formula>AND(NOT(ISBLANK($S59)),ISBLANK($AW59),ISBLANK($AX59),ISBLANK($AY59))</formula>
    </cfRule>
  </conditionalFormatting>
  <conditionalFormatting sqref="AY59:BA60">
    <cfRule type="expression" dxfId="1640" priority="486">
      <formula>AND(NOT(ISBLANK($T59)),ISBLANK($AZ59),ISBLANK($BA59),ISBLANK($BB59))</formula>
    </cfRule>
  </conditionalFormatting>
  <conditionalFormatting sqref="AC61:AC63">
    <cfRule type="expression" dxfId="1639" priority="479">
      <formula>"&lt;=0.5*$E$17"</formula>
    </cfRule>
    <cfRule type="expression" dxfId="1638" priority="480">
      <formula>"&gt;=0,5*$E$17"</formula>
    </cfRule>
  </conditionalFormatting>
  <conditionalFormatting sqref="AD61:BM63">
    <cfRule type="expression" dxfId="1637" priority="481" stopIfTrue="1">
      <formula>MOD(AD61,2)&lt;&gt;0</formula>
    </cfRule>
  </conditionalFormatting>
  <conditionalFormatting sqref="U61:U63">
    <cfRule type="expression" dxfId="1636" priority="482" stopIfTrue="1">
      <formula>AND(INDEX($M61:$T61,1,$V61)=0, $V61&gt;0)</formula>
    </cfRule>
  </conditionalFormatting>
  <conditionalFormatting sqref="V61:V63">
    <cfRule type="expression" dxfId="1635" priority="483" stopIfTrue="1">
      <formula>AND(INDEX($M61:$T61,1,$W61)=0, $W61&gt;0)</formula>
    </cfRule>
  </conditionalFormatting>
  <conditionalFormatting sqref="W61:W63">
    <cfRule type="expression" dxfId="1634" priority="484" stopIfTrue="1">
      <formula>AND(INDEX($M61:$T61,1,$X61)=0, $X61&gt;0)</formula>
    </cfRule>
  </conditionalFormatting>
  <conditionalFormatting sqref="AD61:AF63">
    <cfRule type="expression" dxfId="1633" priority="478">
      <formula>AND(NOT(ISBLANK($M61)),ISBLANK($AE61),ISBLANK($AF61),ISBLANK($AG61))</formula>
    </cfRule>
  </conditionalFormatting>
  <conditionalFormatting sqref="AG61:AI63">
    <cfRule type="expression" dxfId="1632" priority="477">
      <formula>AND(NOT(ISBLANK($N61)),ISBLANK($AH61),ISBLANK($AI61),ISBLANK($AJ61))</formula>
    </cfRule>
  </conditionalFormatting>
  <conditionalFormatting sqref="AJ61:AL63">
    <cfRule type="expression" dxfId="1631" priority="476">
      <formula>AND(NOT(ISBLANK($O61)),ISBLANK($AK61),ISBLANK($AL61),ISBLANK($AM61))</formula>
    </cfRule>
  </conditionalFormatting>
  <conditionalFormatting sqref="AM61:AO63">
    <cfRule type="expression" dxfId="1630" priority="475">
      <formula>AND(NOT(ISBLANK($P61)),ISBLANK($AN61),ISBLANK($AO61),ISBLANK($AP61))</formula>
    </cfRule>
  </conditionalFormatting>
  <conditionalFormatting sqref="AP61:AR63">
    <cfRule type="expression" dxfId="1629" priority="474">
      <formula>AND(NOT(ISBLANK($Q61)),ISBLANK($AQ61),ISBLANK($AR61),ISBLANK($AS61))</formula>
    </cfRule>
  </conditionalFormatting>
  <conditionalFormatting sqref="AS61:AU63">
    <cfRule type="expression" dxfId="1628" priority="473">
      <formula>AND(NOT(ISBLANK($R61)),ISBLANK($AT61),ISBLANK($AU61),ISBLANK($AV61))</formula>
    </cfRule>
  </conditionalFormatting>
  <conditionalFormatting sqref="AV61:AX63">
    <cfRule type="expression" dxfId="1627" priority="472">
      <formula>AND(NOT(ISBLANK($S61)),ISBLANK($AW61),ISBLANK($AX61),ISBLANK($AY61))</formula>
    </cfRule>
  </conditionalFormatting>
  <conditionalFormatting sqref="AY61:BA63">
    <cfRule type="expression" dxfId="1626" priority="471">
      <formula>AND(NOT(ISBLANK($T61)),ISBLANK($AZ61),ISBLANK($BA61),ISBLANK($BB61))</formula>
    </cfRule>
  </conditionalFormatting>
  <conditionalFormatting sqref="W61:W63">
    <cfRule type="expression" dxfId="1625" priority="470">
      <formula>AND(NOT(ISBLANK($X61)),ISBLANK($U61),ISBLANK($V61),ISBLANK($W61))</formula>
    </cfRule>
  </conditionalFormatting>
  <conditionalFormatting sqref="U122:U134">
    <cfRule type="expression" dxfId="1624" priority="467" stopIfTrue="1">
      <formula>AND(INDEX($M122:$T122,1,$V122)=0, $V122&gt;0)</formula>
    </cfRule>
  </conditionalFormatting>
  <conditionalFormatting sqref="V122:V134">
    <cfRule type="expression" dxfId="1623" priority="468" stopIfTrue="1">
      <formula>AND(INDEX($M122:$T122,1,$W122)=0, $W122&gt;0)</formula>
    </cfRule>
  </conditionalFormatting>
  <conditionalFormatting sqref="W122:W134">
    <cfRule type="expression" dxfId="1622" priority="469" stopIfTrue="1">
      <formula>AND(INDEX($M122:$T122,1,$X122)=0, $X122&gt;0)</formula>
    </cfRule>
  </conditionalFormatting>
  <conditionalFormatting sqref="AC164:AC176 AC150:AC162 AC136:AC148 AC122:AC134 AC107:AC120">
    <cfRule type="expression" dxfId="1621" priority="464">
      <formula>"&lt;=0.5*$E$17"</formula>
    </cfRule>
    <cfRule type="expression" dxfId="1620" priority="465">
      <formula>"&gt;=0,5*$E$17"</formula>
    </cfRule>
  </conditionalFormatting>
  <conditionalFormatting sqref="AD164:BM176 AD150:BM162 AD136:BM148 AD122:BM134 AD107:BM120">
    <cfRule type="expression" dxfId="1619" priority="466" stopIfTrue="1">
      <formula>MOD(AD107,2)&lt;&gt;0</formula>
    </cfRule>
  </conditionalFormatting>
  <conditionalFormatting sqref="AD107:AF176">
    <cfRule type="expression" dxfId="1618" priority="463">
      <formula>AND(NOT(ISBLANK($M107)),ISBLANK($AE107),ISBLANK($AF107),ISBLANK($AG107))</formula>
    </cfRule>
  </conditionalFormatting>
  <conditionalFormatting sqref="AG107:AI176">
    <cfRule type="expression" dxfId="1617" priority="462">
      <formula>AND(NOT(ISBLANK($N107)),ISBLANK($AH107),ISBLANK($AI107),ISBLANK($AJ107))</formula>
    </cfRule>
  </conditionalFormatting>
  <conditionalFormatting sqref="AJ107:AL176">
    <cfRule type="expression" dxfId="1616" priority="461">
      <formula>AND(NOT(ISBLANK($O107)),ISBLANK($AK107),ISBLANK($AL107),ISBLANK($AM107))</formula>
    </cfRule>
  </conditionalFormatting>
  <conditionalFormatting sqref="AM107:AO176">
    <cfRule type="expression" dxfId="1615" priority="460">
      <formula>AND(NOT(ISBLANK($P107)),ISBLANK($AN107),ISBLANK($AO107),ISBLANK($AP107))</formula>
    </cfRule>
  </conditionalFormatting>
  <conditionalFormatting sqref="AP107:AR176">
    <cfRule type="expression" dxfId="1614" priority="459">
      <formula>AND(NOT(ISBLANK($Q107)),ISBLANK($AQ107),ISBLANK($AR107),ISBLANK($AS107))</formula>
    </cfRule>
  </conditionalFormatting>
  <conditionalFormatting sqref="AS107:AU176">
    <cfRule type="expression" dxfId="1613" priority="458">
      <formula>AND(NOT(ISBLANK($R107)),ISBLANK($AT107),ISBLANK($AU107),ISBLANK($AV107))</formula>
    </cfRule>
  </conditionalFormatting>
  <conditionalFormatting sqref="AV107:AX176">
    <cfRule type="expression" dxfId="1612" priority="457">
      <formula>AND(NOT(ISBLANK($S107)),ISBLANK($AW107),ISBLANK($AX107),ISBLANK($AY107))</formula>
    </cfRule>
  </conditionalFormatting>
  <conditionalFormatting sqref="AY107:BA176">
    <cfRule type="expression" dxfId="1611" priority="456">
      <formula>AND(NOT(ISBLANK($T107)),ISBLANK($AZ107),ISBLANK($BA107),ISBLANK($BB107))</formula>
    </cfRule>
  </conditionalFormatting>
  <conditionalFormatting sqref="W107:W176">
    <cfRule type="expression" dxfId="1610" priority="455">
      <formula>AND(NOT(ISBLANK($X107)),ISBLANK($U107),ISBLANK($V107),ISBLANK($W107))</formula>
    </cfRule>
  </conditionalFormatting>
  <conditionalFormatting sqref="AC77 AC79:AC81 AC104:AC106 AC102">
    <cfRule type="expression" dxfId="1609" priority="452">
      <formula>"&lt;=0.5*$E$17"</formula>
    </cfRule>
    <cfRule type="expression" dxfId="1608" priority="453">
      <formula>"&gt;=0,5*$E$17"</formula>
    </cfRule>
  </conditionalFormatting>
  <conditionalFormatting sqref="AD77:BM77 AD79:BM81 AD104:BM106 AD102:BM102">
    <cfRule type="expression" dxfId="1607" priority="454" stopIfTrue="1">
      <formula>MOD(AD77,2)&lt;&gt;0</formula>
    </cfRule>
  </conditionalFormatting>
  <conditionalFormatting sqref="AC103">
    <cfRule type="expression" dxfId="1606" priority="446">
      <formula>"&lt;=0.5*$E$17"</formula>
    </cfRule>
    <cfRule type="expression" dxfId="1605" priority="447">
      <formula>"&gt;=0,5*$E$17"</formula>
    </cfRule>
  </conditionalFormatting>
  <conditionalFormatting sqref="AD103:BM103">
    <cfRule type="expression" dxfId="1604" priority="448" stopIfTrue="1">
      <formula>MOD(AD103,2)&lt;&gt;0</formula>
    </cfRule>
  </conditionalFormatting>
  <conditionalFormatting sqref="U103">
    <cfRule type="expression" dxfId="1603" priority="449" stopIfTrue="1">
      <formula>AND(INDEX($M103:$T103,1,$V103)=0, $V103&gt;0)</formula>
    </cfRule>
  </conditionalFormatting>
  <conditionalFormatting sqref="V103">
    <cfRule type="expression" dxfId="1602" priority="450" stopIfTrue="1">
      <formula>AND(INDEX($M103:$T103,1,$W103)=0, $W103&gt;0)</formula>
    </cfRule>
  </conditionalFormatting>
  <conditionalFormatting sqref="W103">
    <cfRule type="expression" dxfId="1601" priority="451" stopIfTrue="1">
      <formula>AND(INDEX($M103:$T103,1,$X103)=0, $X103&gt;0)</formula>
    </cfRule>
  </conditionalFormatting>
  <conditionalFormatting sqref="AD103:AF103">
    <cfRule type="expression" dxfId="1600" priority="445">
      <formula>AND(NOT(ISBLANK($M103)),ISBLANK($AE103),ISBLANK($AF103),ISBLANK($AG103))</formula>
    </cfRule>
  </conditionalFormatting>
  <conditionalFormatting sqref="AG103:AI103">
    <cfRule type="expression" dxfId="1599" priority="444">
      <formula>AND(NOT(ISBLANK($N103)),ISBLANK($AH103),ISBLANK($AI103),ISBLANK($AJ103))</formula>
    </cfRule>
  </conditionalFormatting>
  <conditionalFormatting sqref="AJ103:AL103">
    <cfRule type="expression" dxfId="1598" priority="443">
      <formula>AND(NOT(ISBLANK($O103)),ISBLANK($AK103),ISBLANK($AL103),ISBLANK($AM103))</formula>
    </cfRule>
  </conditionalFormatting>
  <conditionalFormatting sqref="AM103:AO103">
    <cfRule type="expression" dxfId="1597" priority="442">
      <formula>AND(NOT(ISBLANK($P103)),ISBLANK($AN103),ISBLANK($AO103),ISBLANK($AP103))</formula>
    </cfRule>
  </conditionalFormatting>
  <conditionalFormatting sqref="AP103:AR103">
    <cfRule type="expression" dxfId="1596" priority="441">
      <formula>AND(NOT(ISBLANK($Q103)),ISBLANK($AQ103),ISBLANK($AR103),ISBLANK($AS103))</formula>
    </cfRule>
  </conditionalFormatting>
  <conditionalFormatting sqref="AS103:AU103">
    <cfRule type="expression" dxfId="1595" priority="440">
      <formula>AND(NOT(ISBLANK($R103)),ISBLANK($AT103),ISBLANK($AU103),ISBLANK($AV103))</formula>
    </cfRule>
  </conditionalFormatting>
  <conditionalFormatting sqref="AV103:AX103">
    <cfRule type="expression" dxfId="1594" priority="439">
      <formula>AND(NOT(ISBLANK($S103)),ISBLANK($AW103),ISBLANK($AX103),ISBLANK($AY103))</formula>
    </cfRule>
  </conditionalFormatting>
  <conditionalFormatting sqref="AY103:BA103">
    <cfRule type="expression" dxfId="1593" priority="438">
      <formula>AND(NOT(ISBLANK($T103)),ISBLANK($AZ103),ISBLANK($BA103),ISBLANK($BB103))</formula>
    </cfRule>
  </conditionalFormatting>
  <conditionalFormatting sqref="W103">
    <cfRule type="expression" dxfId="1592" priority="437">
      <formula>AND(NOT(ISBLANK($X103)),ISBLANK($U103),ISBLANK($V103),ISBLANK($W103))</formula>
    </cfRule>
  </conditionalFormatting>
  <conditionalFormatting sqref="AC101">
    <cfRule type="expression" dxfId="1591" priority="431">
      <formula>"&lt;=0.5*$E$17"</formula>
    </cfRule>
    <cfRule type="expression" dxfId="1590" priority="432">
      <formula>"&gt;=0,5*$E$17"</formula>
    </cfRule>
  </conditionalFormatting>
  <conditionalFormatting sqref="AD101:BM101">
    <cfRule type="expression" dxfId="1589" priority="433" stopIfTrue="1">
      <formula>MOD(AD101,2)&lt;&gt;0</formula>
    </cfRule>
  </conditionalFormatting>
  <conditionalFormatting sqref="U101">
    <cfRule type="expression" dxfId="1588" priority="434" stopIfTrue="1">
      <formula>AND(INDEX($M101:$T101,1,$V101)=0, $V101&gt;0)</formula>
    </cfRule>
  </conditionalFormatting>
  <conditionalFormatting sqref="V101">
    <cfRule type="expression" dxfId="1587" priority="435" stopIfTrue="1">
      <formula>AND(INDEX($M101:$T101,1,$W101)=0, $W101&gt;0)</formula>
    </cfRule>
  </conditionalFormatting>
  <conditionalFormatting sqref="W101">
    <cfRule type="expression" dxfId="1586" priority="436" stopIfTrue="1">
      <formula>AND(INDEX($M101:$T101,1,$X101)=0, $X101&gt;0)</formula>
    </cfRule>
  </conditionalFormatting>
  <conditionalFormatting sqref="AD101:AF101">
    <cfRule type="expression" dxfId="1585" priority="430">
      <formula>AND(NOT(ISBLANK($M101)),ISBLANK($AE101),ISBLANK($AF101),ISBLANK($AG101))</formula>
    </cfRule>
  </conditionalFormatting>
  <conditionalFormatting sqref="AG101:AI101">
    <cfRule type="expression" dxfId="1584" priority="429">
      <formula>AND(NOT(ISBLANK($N101)),ISBLANK($AH101),ISBLANK($AI101),ISBLANK($AJ101))</formula>
    </cfRule>
  </conditionalFormatting>
  <conditionalFormatting sqref="AJ101:AL101">
    <cfRule type="expression" dxfId="1583" priority="428">
      <formula>AND(NOT(ISBLANK($O101)),ISBLANK($AK101),ISBLANK($AL101),ISBLANK($AM101))</formula>
    </cfRule>
  </conditionalFormatting>
  <conditionalFormatting sqref="AM101:AO101">
    <cfRule type="expression" dxfId="1582" priority="427">
      <formula>AND(NOT(ISBLANK($P101)),ISBLANK($AN101),ISBLANK($AO101),ISBLANK($AP101))</formula>
    </cfRule>
  </conditionalFormatting>
  <conditionalFormatting sqref="AP101:AR101">
    <cfRule type="expression" dxfId="1581" priority="426">
      <formula>AND(NOT(ISBLANK($Q101)),ISBLANK($AQ101),ISBLANK($AR101),ISBLANK($AS101))</formula>
    </cfRule>
  </conditionalFormatting>
  <conditionalFormatting sqref="AS101:AU101">
    <cfRule type="expression" dxfId="1580" priority="425">
      <formula>AND(NOT(ISBLANK($R101)),ISBLANK($AT101),ISBLANK($AU101),ISBLANK($AV101))</formula>
    </cfRule>
  </conditionalFormatting>
  <conditionalFormatting sqref="AV101:AX101">
    <cfRule type="expression" dxfId="1579" priority="424">
      <formula>AND(NOT(ISBLANK($S101)),ISBLANK($AW101),ISBLANK($AX101),ISBLANK($AY101))</formula>
    </cfRule>
  </conditionalFormatting>
  <conditionalFormatting sqref="AY101:BA101">
    <cfRule type="expression" dxfId="1578" priority="423">
      <formula>AND(NOT(ISBLANK($T101)),ISBLANK($AZ101),ISBLANK($BA101),ISBLANK($BB101))</formula>
    </cfRule>
  </conditionalFormatting>
  <conditionalFormatting sqref="W101">
    <cfRule type="expression" dxfId="1577" priority="422">
      <formula>AND(NOT(ISBLANK($X101)),ISBLANK($U101),ISBLANK($V101),ISBLANK($W101))</formula>
    </cfRule>
  </conditionalFormatting>
  <conditionalFormatting sqref="AC100">
    <cfRule type="expression" dxfId="1576" priority="416">
      <formula>"&lt;=0.5*$E$17"</formula>
    </cfRule>
    <cfRule type="expression" dxfId="1575" priority="417">
      <formula>"&gt;=0,5*$E$17"</formula>
    </cfRule>
  </conditionalFormatting>
  <conditionalFormatting sqref="AD100:BM100">
    <cfRule type="expression" dxfId="1574" priority="418" stopIfTrue="1">
      <formula>MOD(AD100,2)&lt;&gt;0</formula>
    </cfRule>
  </conditionalFormatting>
  <conditionalFormatting sqref="U100">
    <cfRule type="expression" dxfId="1573" priority="419" stopIfTrue="1">
      <formula>AND(INDEX($M100:$T100,1,$V100)=0, $V100&gt;0)</formula>
    </cfRule>
  </conditionalFormatting>
  <conditionalFormatting sqref="V100">
    <cfRule type="expression" dxfId="1572" priority="420" stopIfTrue="1">
      <formula>AND(INDEX($M100:$T100,1,$W100)=0, $W100&gt;0)</formula>
    </cfRule>
  </conditionalFormatting>
  <conditionalFormatting sqref="W100">
    <cfRule type="expression" dxfId="1571" priority="421" stopIfTrue="1">
      <formula>AND(INDEX($M100:$T100,1,$X100)=0, $X100&gt;0)</formula>
    </cfRule>
  </conditionalFormatting>
  <conditionalFormatting sqref="AD100:AF100">
    <cfRule type="expression" dxfId="1570" priority="415">
      <formula>AND(NOT(ISBLANK($M100)),ISBLANK($AE100),ISBLANK($AF100),ISBLANK($AG100))</formula>
    </cfRule>
  </conditionalFormatting>
  <conditionalFormatting sqref="AG100:AI100">
    <cfRule type="expression" dxfId="1569" priority="414">
      <formula>AND(NOT(ISBLANK($N100)),ISBLANK($AH100),ISBLANK($AI100),ISBLANK($AJ100))</formula>
    </cfRule>
  </conditionalFormatting>
  <conditionalFormatting sqref="AJ100:AL100">
    <cfRule type="expression" dxfId="1568" priority="413">
      <formula>AND(NOT(ISBLANK($O100)),ISBLANK($AK100),ISBLANK($AL100),ISBLANK($AM100))</formula>
    </cfRule>
  </conditionalFormatting>
  <conditionalFormatting sqref="AM100:AO100">
    <cfRule type="expression" dxfId="1567" priority="412">
      <formula>AND(NOT(ISBLANK($P100)),ISBLANK($AN100),ISBLANK($AO100),ISBLANK($AP100))</formula>
    </cfRule>
  </conditionalFormatting>
  <conditionalFormatting sqref="AP100:AR100">
    <cfRule type="expression" dxfId="1566" priority="411">
      <formula>AND(NOT(ISBLANK($Q100)),ISBLANK($AQ100),ISBLANK($AR100),ISBLANK($AS100))</formula>
    </cfRule>
  </conditionalFormatting>
  <conditionalFormatting sqref="AS100:AU100">
    <cfRule type="expression" dxfId="1565" priority="410">
      <formula>AND(NOT(ISBLANK($R100)),ISBLANK($AT100),ISBLANK($AU100),ISBLANK($AV100))</formula>
    </cfRule>
  </conditionalFormatting>
  <conditionalFormatting sqref="AV100:AX100">
    <cfRule type="expression" dxfId="1564" priority="409">
      <formula>AND(NOT(ISBLANK($S100)),ISBLANK($AW100),ISBLANK($AX100),ISBLANK($AY100))</formula>
    </cfRule>
  </conditionalFormatting>
  <conditionalFormatting sqref="AY100:BA100">
    <cfRule type="expression" dxfId="1563" priority="408">
      <formula>AND(NOT(ISBLANK($T100)),ISBLANK($AZ100),ISBLANK($BA100),ISBLANK($BB100))</formula>
    </cfRule>
  </conditionalFormatting>
  <conditionalFormatting sqref="W100">
    <cfRule type="expression" dxfId="1562" priority="407">
      <formula>AND(NOT(ISBLANK($X100)),ISBLANK($U100),ISBLANK($V100),ISBLANK($W100))</formula>
    </cfRule>
  </conditionalFormatting>
  <conditionalFormatting sqref="AC99 AC86">
    <cfRule type="expression" dxfId="1561" priority="401">
      <formula>"&lt;=0.5*$E$17"</formula>
    </cfRule>
    <cfRule type="expression" dxfId="1560" priority="402">
      <formula>"&gt;=0,5*$E$17"</formula>
    </cfRule>
  </conditionalFormatting>
  <conditionalFormatting sqref="AD99:BM99 AD86:BM86">
    <cfRule type="expression" dxfId="1559" priority="403" stopIfTrue="1">
      <formula>MOD(AD86,2)&lt;&gt;0</formula>
    </cfRule>
  </conditionalFormatting>
  <conditionalFormatting sqref="U99">
    <cfRule type="expression" dxfId="1558" priority="404" stopIfTrue="1">
      <formula>AND(INDEX($M99:$T99,1,$V99)=0, $V99&gt;0)</formula>
    </cfRule>
  </conditionalFormatting>
  <conditionalFormatting sqref="V99">
    <cfRule type="expression" dxfId="1557" priority="405" stopIfTrue="1">
      <formula>AND(INDEX($M99:$T99,1,$W99)=0, $W99&gt;0)</formula>
    </cfRule>
  </conditionalFormatting>
  <conditionalFormatting sqref="W99">
    <cfRule type="expression" dxfId="1556" priority="406" stopIfTrue="1">
      <formula>AND(INDEX($M99:$T99,1,$X99)=0, $X99&gt;0)</formula>
    </cfRule>
  </conditionalFormatting>
  <conditionalFormatting sqref="AD99:AF99">
    <cfRule type="expression" dxfId="1555" priority="400">
      <formula>AND(NOT(ISBLANK($M99)),ISBLANK($AE99),ISBLANK($AF99),ISBLANK($AG99))</formula>
    </cfRule>
  </conditionalFormatting>
  <conditionalFormatting sqref="AG99:AI99">
    <cfRule type="expression" dxfId="1554" priority="399">
      <formula>AND(NOT(ISBLANK($N99)),ISBLANK($AH99),ISBLANK($AI99),ISBLANK($AJ99))</formula>
    </cfRule>
  </conditionalFormatting>
  <conditionalFormatting sqref="AJ99:AL99">
    <cfRule type="expression" dxfId="1553" priority="398">
      <formula>AND(NOT(ISBLANK($O99)),ISBLANK($AK99),ISBLANK($AL99),ISBLANK($AM99))</formula>
    </cfRule>
  </conditionalFormatting>
  <conditionalFormatting sqref="AM99:AO99">
    <cfRule type="expression" dxfId="1552" priority="397">
      <formula>AND(NOT(ISBLANK($P99)),ISBLANK($AN99),ISBLANK($AO99),ISBLANK($AP99))</formula>
    </cfRule>
  </conditionalFormatting>
  <conditionalFormatting sqref="AP99:AR99">
    <cfRule type="expression" dxfId="1551" priority="396">
      <formula>AND(NOT(ISBLANK($Q99)),ISBLANK($AQ99),ISBLANK($AR99),ISBLANK($AS99))</formula>
    </cfRule>
  </conditionalFormatting>
  <conditionalFormatting sqref="AS99:AU99">
    <cfRule type="expression" dxfId="1550" priority="395">
      <formula>AND(NOT(ISBLANK($R99)),ISBLANK($AT99),ISBLANK($AU99),ISBLANK($AV99))</formula>
    </cfRule>
  </conditionalFormatting>
  <conditionalFormatting sqref="AV99:AX99">
    <cfRule type="expression" dxfId="1549" priority="394">
      <formula>AND(NOT(ISBLANK($S99)),ISBLANK($AW99),ISBLANK($AX99),ISBLANK($AY99))</formula>
    </cfRule>
  </conditionalFormatting>
  <conditionalFormatting sqref="AY99:BA99">
    <cfRule type="expression" dxfId="1548" priority="393">
      <formula>AND(NOT(ISBLANK($T99)),ISBLANK($AZ99),ISBLANK($BA99),ISBLANK($BB99))</formula>
    </cfRule>
  </conditionalFormatting>
  <conditionalFormatting sqref="W99">
    <cfRule type="expression" dxfId="1547" priority="392">
      <formula>AND(NOT(ISBLANK($X99)),ISBLANK($U99),ISBLANK($V99),ISBLANK($W99))</formula>
    </cfRule>
  </conditionalFormatting>
  <conditionalFormatting sqref="AC92">
    <cfRule type="expression" dxfId="1546" priority="386">
      <formula>"&lt;=0.5*$E$17"</formula>
    </cfRule>
    <cfRule type="expression" dxfId="1545" priority="387">
      <formula>"&gt;=0,5*$E$17"</formula>
    </cfRule>
  </conditionalFormatting>
  <conditionalFormatting sqref="AD92:BM92">
    <cfRule type="expression" dxfId="1544" priority="388" stopIfTrue="1">
      <formula>MOD(AD92,2)&lt;&gt;0</formula>
    </cfRule>
  </conditionalFormatting>
  <conditionalFormatting sqref="U92">
    <cfRule type="expression" dxfId="1543" priority="389" stopIfTrue="1">
      <formula>AND(INDEX($M92:$T92,1,$V92)=0, $V92&gt;0)</formula>
    </cfRule>
  </conditionalFormatting>
  <conditionalFormatting sqref="V92">
    <cfRule type="expression" dxfId="1542" priority="390" stopIfTrue="1">
      <formula>AND(INDEX($M92:$T92,1,$W92)=0, $W92&gt;0)</formula>
    </cfRule>
  </conditionalFormatting>
  <conditionalFormatting sqref="W92">
    <cfRule type="expression" dxfId="1541" priority="391" stopIfTrue="1">
      <formula>AND(INDEX($M92:$T92,1,$X92)=0, $X92&gt;0)</formula>
    </cfRule>
  </conditionalFormatting>
  <conditionalFormatting sqref="AD92:AF92">
    <cfRule type="expression" dxfId="1540" priority="385">
      <formula>AND(NOT(ISBLANK($M92)),ISBLANK($AE92),ISBLANK($AF92),ISBLANK($AG92))</formula>
    </cfRule>
  </conditionalFormatting>
  <conditionalFormatting sqref="AG92:AI92">
    <cfRule type="expression" dxfId="1539" priority="384">
      <formula>AND(NOT(ISBLANK($N92)),ISBLANK($AH92),ISBLANK($AI92),ISBLANK($AJ92))</formula>
    </cfRule>
  </conditionalFormatting>
  <conditionalFormatting sqref="AJ92:AL92">
    <cfRule type="expression" dxfId="1538" priority="383">
      <formula>AND(NOT(ISBLANK($O92)),ISBLANK($AK92),ISBLANK($AL92),ISBLANK($AM92))</formula>
    </cfRule>
  </conditionalFormatting>
  <conditionalFormatting sqref="AM92:AO92">
    <cfRule type="expression" dxfId="1537" priority="382">
      <formula>AND(NOT(ISBLANK($P92)),ISBLANK($AN92),ISBLANK($AO92),ISBLANK($AP92))</formula>
    </cfRule>
  </conditionalFormatting>
  <conditionalFormatting sqref="AP92:AR92">
    <cfRule type="expression" dxfId="1536" priority="381">
      <formula>AND(NOT(ISBLANK($Q92)),ISBLANK($AQ92),ISBLANK($AR92),ISBLANK($AS92))</formula>
    </cfRule>
  </conditionalFormatting>
  <conditionalFormatting sqref="AS92:AU92">
    <cfRule type="expression" dxfId="1535" priority="380">
      <formula>AND(NOT(ISBLANK($R92)),ISBLANK($AT92),ISBLANK($AU92),ISBLANK($AV92))</formula>
    </cfRule>
  </conditionalFormatting>
  <conditionalFormatting sqref="AV92:AX92">
    <cfRule type="expression" dxfId="1534" priority="379">
      <formula>AND(NOT(ISBLANK($S92)),ISBLANK($AW92),ISBLANK($AX92),ISBLANK($AY92))</formula>
    </cfRule>
  </conditionalFormatting>
  <conditionalFormatting sqref="AY92:BA92">
    <cfRule type="expression" dxfId="1533" priority="378">
      <formula>AND(NOT(ISBLANK($T92)),ISBLANK($AZ92),ISBLANK($BA92),ISBLANK($BB92))</formula>
    </cfRule>
  </conditionalFormatting>
  <conditionalFormatting sqref="W92">
    <cfRule type="expression" dxfId="1532" priority="377">
      <formula>AND(NOT(ISBLANK($X92)),ISBLANK($U92),ISBLANK($V92),ISBLANK($W92))</formula>
    </cfRule>
  </conditionalFormatting>
  <conditionalFormatting sqref="AC85">
    <cfRule type="expression" dxfId="1531" priority="374">
      <formula>"&lt;=0.5*$E$17"</formula>
    </cfRule>
    <cfRule type="expression" dxfId="1530" priority="375">
      <formula>"&gt;=0,5*$E$17"</formula>
    </cfRule>
  </conditionalFormatting>
  <conditionalFormatting sqref="AD85:BM85">
    <cfRule type="expression" dxfId="1529" priority="376" stopIfTrue="1">
      <formula>MOD(AD85,2)&lt;&gt;0</formula>
    </cfRule>
  </conditionalFormatting>
  <conditionalFormatting sqref="AD85:AF85">
    <cfRule type="expression" dxfId="1528" priority="373">
      <formula>AND(NOT(ISBLANK($M85)),ISBLANK($AE85),ISBLANK($AF85),ISBLANK($AG85))</formula>
    </cfRule>
  </conditionalFormatting>
  <conditionalFormatting sqref="AG85:AI85">
    <cfRule type="expression" dxfId="1527" priority="372">
      <formula>AND(NOT(ISBLANK($N85)),ISBLANK($AH85),ISBLANK($AI85),ISBLANK($AJ85))</formula>
    </cfRule>
  </conditionalFormatting>
  <conditionalFormatting sqref="AJ85:AL85">
    <cfRule type="expression" dxfId="1526" priority="371">
      <formula>AND(NOT(ISBLANK($O85)),ISBLANK($AK85),ISBLANK($AL85),ISBLANK($AM85))</formula>
    </cfRule>
  </conditionalFormatting>
  <conditionalFormatting sqref="AM85:AO85">
    <cfRule type="expression" dxfId="1525" priority="370">
      <formula>AND(NOT(ISBLANK($P85)),ISBLANK($AN85),ISBLANK($AO85),ISBLANK($AP85))</formula>
    </cfRule>
  </conditionalFormatting>
  <conditionalFormatting sqref="AP85:AR85">
    <cfRule type="expression" dxfId="1524" priority="369">
      <formula>AND(NOT(ISBLANK($Q85)),ISBLANK($AQ85),ISBLANK($AR85),ISBLANK($AS85))</formula>
    </cfRule>
  </conditionalFormatting>
  <conditionalFormatting sqref="AS85:AU85">
    <cfRule type="expression" dxfId="1523" priority="368">
      <formula>AND(NOT(ISBLANK($R85)),ISBLANK($AT85),ISBLANK($AU85),ISBLANK($AV85))</formula>
    </cfRule>
  </conditionalFormatting>
  <conditionalFormatting sqref="AV85:AX85">
    <cfRule type="expression" dxfId="1522" priority="367">
      <formula>AND(NOT(ISBLANK($S85)),ISBLANK($AW85),ISBLANK($AX85),ISBLANK($AY85))</formula>
    </cfRule>
  </conditionalFormatting>
  <conditionalFormatting sqref="AY85:BA85">
    <cfRule type="expression" dxfId="1521" priority="366">
      <formula>AND(NOT(ISBLANK($T85)),ISBLANK($AZ85),ISBLANK($BA85),ISBLANK($BB85))</formula>
    </cfRule>
  </conditionalFormatting>
  <conditionalFormatting sqref="AC82">
    <cfRule type="expression" dxfId="1520" priority="360">
      <formula>"&lt;=0.5*$E$17"</formula>
    </cfRule>
    <cfRule type="expression" dxfId="1519" priority="361">
      <formula>"&gt;=0,5*$E$17"</formula>
    </cfRule>
  </conditionalFormatting>
  <conditionalFormatting sqref="AD82:BM82">
    <cfRule type="expression" dxfId="1518" priority="362" stopIfTrue="1">
      <formula>MOD(AD82,2)&lt;&gt;0</formula>
    </cfRule>
  </conditionalFormatting>
  <conditionalFormatting sqref="U82">
    <cfRule type="expression" dxfId="1517" priority="363" stopIfTrue="1">
      <formula>AND(INDEX($M82:$T82,1,$V82)=0, $V82&gt;0)</formula>
    </cfRule>
  </conditionalFormatting>
  <conditionalFormatting sqref="V82">
    <cfRule type="expression" dxfId="1516" priority="364" stopIfTrue="1">
      <formula>AND(INDEX($M82:$T82,1,$W82)=0, $W82&gt;0)</formula>
    </cfRule>
  </conditionalFormatting>
  <conditionalFormatting sqref="W82">
    <cfRule type="expression" dxfId="1515" priority="365" stopIfTrue="1">
      <formula>AND(INDEX($M82:$T82,1,$X82)=0, $X82&gt;0)</formula>
    </cfRule>
  </conditionalFormatting>
  <conditionalFormatting sqref="AD82:AF82">
    <cfRule type="expression" dxfId="1514" priority="359">
      <formula>AND(NOT(ISBLANK($M82)),ISBLANK($AE82),ISBLANK($AF82),ISBLANK($AG82))</formula>
    </cfRule>
  </conditionalFormatting>
  <conditionalFormatting sqref="AG82:AI82">
    <cfRule type="expression" dxfId="1513" priority="358">
      <formula>AND(NOT(ISBLANK($N82)),ISBLANK($AH82),ISBLANK($AI82),ISBLANK($AJ82))</formula>
    </cfRule>
  </conditionalFormatting>
  <conditionalFormatting sqref="AJ82:AL82">
    <cfRule type="expression" dxfId="1512" priority="357">
      <formula>AND(NOT(ISBLANK($O82)),ISBLANK($AK82),ISBLANK($AL82),ISBLANK($AM82))</formula>
    </cfRule>
  </conditionalFormatting>
  <conditionalFormatting sqref="AM82:AO82">
    <cfRule type="expression" dxfId="1511" priority="356">
      <formula>AND(NOT(ISBLANK($P82)),ISBLANK($AN82),ISBLANK($AO82),ISBLANK($AP82))</formula>
    </cfRule>
  </conditionalFormatting>
  <conditionalFormatting sqref="AP82:AR82">
    <cfRule type="expression" dxfId="1510" priority="355">
      <formula>AND(NOT(ISBLANK($Q82)),ISBLANK($AQ82),ISBLANK($AR82),ISBLANK($AS82))</formula>
    </cfRule>
  </conditionalFormatting>
  <conditionalFormatting sqref="AS82:AU82">
    <cfRule type="expression" dxfId="1509" priority="354">
      <formula>AND(NOT(ISBLANK($R82)),ISBLANK($AT82),ISBLANK($AU82),ISBLANK($AV82))</formula>
    </cfRule>
  </conditionalFormatting>
  <conditionalFormatting sqref="AV82:AX82">
    <cfRule type="expression" dxfId="1508" priority="353">
      <formula>AND(NOT(ISBLANK($S82)),ISBLANK($AW82),ISBLANK($AX82),ISBLANK($AY82))</formula>
    </cfRule>
  </conditionalFormatting>
  <conditionalFormatting sqref="AY82:BA82">
    <cfRule type="expression" dxfId="1507" priority="352">
      <formula>AND(NOT(ISBLANK($T82)),ISBLANK($AZ82),ISBLANK($BA82),ISBLANK($BB82))</formula>
    </cfRule>
  </conditionalFormatting>
  <conditionalFormatting sqref="W82">
    <cfRule type="expression" dxfId="1506" priority="351">
      <formula>AND(NOT(ISBLANK($X82)),ISBLANK($U82),ISBLANK($V82),ISBLANK($W82))</formula>
    </cfRule>
  </conditionalFormatting>
  <conditionalFormatting sqref="J4:J9">
    <cfRule type="cellIs" dxfId="1505" priority="350" operator="equal">
      <formula>3</formula>
    </cfRule>
  </conditionalFormatting>
  <conditionalFormatting sqref="AC97:AC98">
    <cfRule type="expression" dxfId="1504" priority="344">
      <formula>"&lt;=0.5*$E$17"</formula>
    </cfRule>
    <cfRule type="expression" dxfId="1503" priority="345">
      <formula>"&gt;=0,5*$E$17"</formula>
    </cfRule>
  </conditionalFormatting>
  <conditionalFormatting sqref="AD97:BM98">
    <cfRule type="expression" dxfId="1502" priority="346" stopIfTrue="1">
      <formula>MOD(AD97,2)&lt;&gt;0</formula>
    </cfRule>
  </conditionalFormatting>
  <conditionalFormatting sqref="U97:U98">
    <cfRule type="expression" dxfId="1501" priority="347" stopIfTrue="1">
      <formula>AND(INDEX($M97:$T97,1,$V97)=0, $V97&gt;0)</formula>
    </cfRule>
  </conditionalFormatting>
  <conditionalFormatting sqref="V97:V98">
    <cfRule type="expression" dxfId="1500" priority="348" stopIfTrue="1">
      <formula>AND(INDEX($M97:$T97,1,$W97)=0, $W97&gt;0)</formula>
    </cfRule>
  </conditionalFormatting>
  <conditionalFormatting sqref="W97:W98">
    <cfRule type="expression" dxfId="1499" priority="349" stopIfTrue="1">
      <formula>AND(INDEX($M97:$T97,1,$X97)=0, $X97&gt;0)</formula>
    </cfRule>
  </conditionalFormatting>
  <conditionalFormatting sqref="AD97:AF98">
    <cfRule type="expression" dxfId="1498" priority="343">
      <formula>AND(NOT(ISBLANK($M97)),ISBLANK($AE97),ISBLANK($AF97),ISBLANK($AG97))</formula>
    </cfRule>
  </conditionalFormatting>
  <conditionalFormatting sqref="AG97:AI98">
    <cfRule type="expression" dxfId="1497" priority="342">
      <formula>AND(NOT(ISBLANK($N97)),ISBLANK($AH97),ISBLANK($AI97),ISBLANK($AJ97))</formula>
    </cfRule>
  </conditionalFormatting>
  <conditionalFormatting sqref="AJ97:AL98">
    <cfRule type="expression" dxfId="1496" priority="341">
      <formula>AND(NOT(ISBLANK($O97)),ISBLANK($AK97),ISBLANK($AL97),ISBLANK($AM97))</formula>
    </cfRule>
  </conditionalFormatting>
  <conditionalFormatting sqref="AM97:AO98">
    <cfRule type="expression" dxfId="1495" priority="340">
      <formula>AND(NOT(ISBLANK($P97)),ISBLANK($AN97),ISBLANK($AO97),ISBLANK($AP97))</formula>
    </cfRule>
  </conditionalFormatting>
  <conditionalFormatting sqref="AP97:AR98">
    <cfRule type="expression" dxfId="1494" priority="339">
      <formula>AND(NOT(ISBLANK($Q97)),ISBLANK($AQ97),ISBLANK($AR97),ISBLANK($AS97))</formula>
    </cfRule>
  </conditionalFormatting>
  <conditionalFormatting sqref="AS97:AU98">
    <cfRule type="expression" dxfId="1493" priority="338">
      <formula>AND(NOT(ISBLANK($R97)),ISBLANK($AT97),ISBLANK($AU97),ISBLANK($AV97))</formula>
    </cfRule>
  </conditionalFormatting>
  <conditionalFormatting sqref="AV97:AX98">
    <cfRule type="expression" dxfId="1492" priority="337">
      <formula>AND(NOT(ISBLANK($S97)),ISBLANK($AW97),ISBLANK($AX97),ISBLANK($AY97))</formula>
    </cfRule>
  </conditionalFormatting>
  <conditionalFormatting sqref="AY97:BA98">
    <cfRule type="expression" dxfId="1491" priority="336">
      <formula>AND(NOT(ISBLANK($T97)),ISBLANK($AZ97),ISBLANK($BA97),ISBLANK($BB97))</formula>
    </cfRule>
  </conditionalFormatting>
  <conditionalFormatting sqref="W97:W98">
    <cfRule type="expression" dxfId="1490" priority="335">
      <formula>AND(NOT(ISBLANK($X97)),ISBLANK($U97),ISBLANK($V97),ISBLANK($W97))</formula>
    </cfRule>
  </conditionalFormatting>
  <conditionalFormatting sqref="AC96">
    <cfRule type="expression" dxfId="1489" priority="329">
      <formula>"&lt;=0.5*$E$17"</formula>
    </cfRule>
    <cfRule type="expression" dxfId="1488" priority="330">
      <formula>"&gt;=0,5*$E$17"</formula>
    </cfRule>
  </conditionalFormatting>
  <conditionalFormatting sqref="AD96:BM96">
    <cfRule type="expression" dxfId="1487" priority="331" stopIfTrue="1">
      <formula>MOD(AD96,2)&lt;&gt;0</formula>
    </cfRule>
  </conditionalFormatting>
  <conditionalFormatting sqref="U96">
    <cfRule type="expression" dxfId="1486" priority="332" stopIfTrue="1">
      <formula>AND(INDEX($M96:$T96,1,$V96)=0, $V96&gt;0)</formula>
    </cfRule>
  </conditionalFormatting>
  <conditionalFormatting sqref="V96">
    <cfRule type="expression" dxfId="1485" priority="333" stopIfTrue="1">
      <formula>AND(INDEX($M96:$T96,1,$W96)=0, $W96&gt;0)</formula>
    </cfRule>
  </conditionalFormatting>
  <conditionalFormatting sqref="W96">
    <cfRule type="expression" dxfId="1484" priority="334" stopIfTrue="1">
      <formula>AND(INDEX($M96:$T96,1,$X96)=0, $X96&gt;0)</formula>
    </cfRule>
  </conditionalFormatting>
  <conditionalFormatting sqref="AD96:AF96">
    <cfRule type="expression" dxfId="1483" priority="328">
      <formula>AND(NOT(ISBLANK($M96)),ISBLANK($AE96),ISBLANK($AF96),ISBLANK($AG96))</formula>
    </cfRule>
  </conditionalFormatting>
  <conditionalFormatting sqref="AG96:AI96">
    <cfRule type="expression" dxfId="1482" priority="327">
      <formula>AND(NOT(ISBLANK($N96)),ISBLANK($AH96),ISBLANK($AI96),ISBLANK($AJ96))</formula>
    </cfRule>
  </conditionalFormatting>
  <conditionalFormatting sqref="AJ96:AL96">
    <cfRule type="expression" dxfId="1481" priority="326">
      <formula>AND(NOT(ISBLANK($O96)),ISBLANK($AK96),ISBLANK($AL96),ISBLANK($AM96))</formula>
    </cfRule>
  </conditionalFormatting>
  <conditionalFormatting sqref="AM96:AO96">
    <cfRule type="expression" dxfId="1480" priority="325">
      <formula>AND(NOT(ISBLANK($P96)),ISBLANK($AN96),ISBLANK($AO96),ISBLANK($AP96))</formula>
    </cfRule>
  </conditionalFormatting>
  <conditionalFormatting sqref="AP96:AR96">
    <cfRule type="expression" dxfId="1479" priority="324">
      <formula>AND(NOT(ISBLANK($Q96)),ISBLANK($AQ96),ISBLANK($AR96),ISBLANK($AS96))</formula>
    </cfRule>
  </conditionalFormatting>
  <conditionalFormatting sqref="AS96:AU96">
    <cfRule type="expression" dxfId="1478" priority="323">
      <formula>AND(NOT(ISBLANK($R96)),ISBLANK($AT96),ISBLANK($AU96),ISBLANK($AV96))</formula>
    </cfRule>
  </conditionalFormatting>
  <conditionalFormatting sqref="AV96:AX96">
    <cfRule type="expression" dxfId="1477" priority="322">
      <formula>AND(NOT(ISBLANK($S96)),ISBLANK($AW96),ISBLANK($AX96),ISBLANK($AY96))</formula>
    </cfRule>
  </conditionalFormatting>
  <conditionalFormatting sqref="AY96:BA96">
    <cfRule type="expression" dxfId="1476" priority="321">
      <formula>AND(NOT(ISBLANK($T96)),ISBLANK($AZ96),ISBLANK($BA96),ISBLANK($BB96))</formula>
    </cfRule>
  </conditionalFormatting>
  <conditionalFormatting sqref="W96">
    <cfRule type="expression" dxfId="1475" priority="320">
      <formula>AND(NOT(ISBLANK($X96)),ISBLANK($U96),ISBLANK($V96),ISBLANK($W96))</formula>
    </cfRule>
  </conditionalFormatting>
  <conditionalFormatting sqref="AC95">
    <cfRule type="expression" dxfId="1474" priority="314">
      <formula>"&lt;=0.5*$E$17"</formula>
    </cfRule>
    <cfRule type="expression" dxfId="1473" priority="315">
      <formula>"&gt;=0,5*$E$17"</formula>
    </cfRule>
  </conditionalFormatting>
  <conditionalFormatting sqref="AD95:BM95">
    <cfRule type="expression" dxfId="1472" priority="316" stopIfTrue="1">
      <formula>MOD(AD95,2)&lt;&gt;0</formula>
    </cfRule>
  </conditionalFormatting>
  <conditionalFormatting sqref="U95">
    <cfRule type="expression" dxfId="1471" priority="317" stopIfTrue="1">
      <formula>AND(INDEX($M95:$T95,1,$V95)=0, $V95&gt;0)</formula>
    </cfRule>
  </conditionalFormatting>
  <conditionalFormatting sqref="V95">
    <cfRule type="expression" dxfId="1470" priority="318" stopIfTrue="1">
      <formula>AND(INDEX($M95:$T95,1,$W95)=0, $W95&gt;0)</formula>
    </cfRule>
  </conditionalFormatting>
  <conditionalFormatting sqref="W95">
    <cfRule type="expression" dxfId="1469" priority="319" stopIfTrue="1">
      <formula>AND(INDEX($M95:$T95,1,$X95)=0, $X95&gt;0)</formula>
    </cfRule>
  </conditionalFormatting>
  <conditionalFormatting sqref="AD95:AF95">
    <cfRule type="expression" dxfId="1468" priority="313">
      <formula>AND(NOT(ISBLANK($M95)),ISBLANK($AE95),ISBLANK($AF95),ISBLANK($AG95))</formula>
    </cfRule>
  </conditionalFormatting>
  <conditionalFormatting sqref="AG95:AI95">
    <cfRule type="expression" dxfId="1467" priority="312">
      <formula>AND(NOT(ISBLANK($N95)),ISBLANK($AH95),ISBLANK($AI95),ISBLANK($AJ95))</formula>
    </cfRule>
  </conditionalFormatting>
  <conditionalFormatting sqref="AJ95:AL95">
    <cfRule type="expression" dxfId="1466" priority="311">
      <formula>AND(NOT(ISBLANK($O95)),ISBLANK($AK95),ISBLANK($AL95),ISBLANK($AM95))</formula>
    </cfRule>
  </conditionalFormatting>
  <conditionalFormatting sqref="AM95:AO95">
    <cfRule type="expression" dxfId="1465" priority="310">
      <formula>AND(NOT(ISBLANK($P95)),ISBLANK($AN95),ISBLANK($AO95),ISBLANK($AP95))</formula>
    </cfRule>
  </conditionalFormatting>
  <conditionalFormatting sqref="AP95:AR95">
    <cfRule type="expression" dxfId="1464" priority="309">
      <formula>AND(NOT(ISBLANK($Q95)),ISBLANK($AQ95),ISBLANK($AR95),ISBLANK($AS95))</formula>
    </cfRule>
  </conditionalFormatting>
  <conditionalFormatting sqref="AS95:AU95">
    <cfRule type="expression" dxfId="1463" priority="308">
      <formula>AND(NOT(ISBLANK($R95)),ISBLANK($AT95),ISBLANK($AU95),ISBLANK($AV95))</formula>
    </cfRule>
  </conditionalFormatting>
  <conditionalFormatting sqref="AV95:AX95">
    <cfRule type="expression" dxfId="1462" priority="307">
      <formula>AND(NOT(ISBLANK($S95)),ISBLANK($AW95),ISBLANK($AX95),ISBLANK($AY95))</formula>
    </cfRule>
  </conditionalFormatting>
  <conditionalFormatting sqref="AY95:BA95">
    <cfRule type="expression" dxfId="1461" priority="306">
      <formula>AND(NOT(ISBLANK($T95)),ISBLANK($AZ95),ISBLANK($BA95),ISBLANK($BB95))</formula>
    </cfRule>
  </conditionalFormatting>
  <conditionalFormatting sqref="W95">
    <cfRule type="expression" dxfId="1460" priority="305">
      <formula>AND(NOT(ISBLANK($X95)),ISBLANK($U95),ISBLANK($V95),ISBLANK($W95))</formula>
    </cfRule>
  </conditionalFormatting>
  <conditionalFormatting sqref="AC93:AC94">
    <cfRule type="expression" dxfId="1459" priority="299">
      <formula>"&lt;=0.5*$E$17"</formula>
    </cfRule>
    <cfRule type="expression" dxfId="1458" priority="300">
      <formula>"&gt;=0,5*$E$17"</formula>
    </cfRule>
  </conditionalFormatting>
  <conditionalFormatting sqref="AD93:BM94">
    <cfRule type="expression" dxfId="1457" priority="301" stopIfTrue="1">
      <formula>MOD(AD93,2)&lt;&gt;0</formula>
    </cfRule>
  </conditionalFormatting>
  <conditionalFormatting sqref="U93:U94">
    <cfRule type="expression" dxfId="1456" priority="302" stopIfTrue="1">
      <formula>AND(INDEX($M93:$T93,1,$V93)=0, $V93&gt;0)</formula>
    </cfRule>
  </conditionalFormatting>
  <conditionalFormatting sqref="V93:V94">
    <cfRule type="expression" dxfId="1455" priority="303" stopIfTrue="1">
      <formula>AND(INDEX($M93:$T93,1,$W93)=0, $W93&gt;0)</formula>
    </cfRule>
  </conditionalFormatting>
  <conditionalFormatting sqref="W93:W94">
    <cfRule type="expression" dxfId="1454" priority="304" stopIfTrue="1">
      <formula>AND(INDEX($M93:$T93,1,$X93)=0, $X93&gt;0)</formula>
    </cfRule>
  </conditionalFormatting>
  <conditionalFormatting sqref="AD93:AF94">
    <cfRule type="expression" dxfId="1453" priority="298">
      <formula>AND(NOT(ISBLANK($M93)),ISBLANK($AE93),ISBLANK($AF93),ISBLANK($AG93))</formula>
    </cfRule>
  </conditionalFormatting>
  <conditionalFormatting sqref="AG93:AI94">
    <cfRule type="expression" dxfId="1452" priority="297">
      <formula>AND(NOT(ISBLANK($N93)),ISBLANK($AH93),ISBLANK($AI93),ISBLANK($AJ93))</formula>
    </cfRule>
  </conditionalFormatting>
  <conditionalFormatting sqref="AJ93:AL94">
    <cfRule type="expression" dxfId="1451" priority="296">
      <formula>AND(NOT(ISBLANK($O93)),ISBLANK($AK93),ISBLANK($AL93),ISBLANK($AM93))</formula>
    </cfRule>
  </conditionalFormatting>
  <conditionalFormatting sqref="AM93:AO94">
    <cfRule type="expression" dxfId="1450" priority="295">
      <formula>AND(NOT(ISBLANK($P93)),ISBLANK($AN93),ISBLANK($AO93),ISBLANK($AP93))</formula>
    </cfRule>
  </conditionalFormatting>
  <conditionalFormatting sqref="AP93:AR94">
    <cfRule type="expression" dxfId="1449" priority="294">
      <formula>AND(NOT(ISBLANK($Q93)),ISBLANK($AQ93),ISBLANK($AR93),ISBLANK($AS93))</formula>
    </cfRule>
  </conditionalFormatting>
  <conditionalFormatting sqref="AS93:AU94">
    <cfRule type="expression" dxfId="1448" priority="293">
      <formula>AND(NOT(ISBLANK($R93)),ISBLANK($AT93),ISBLANK($AU93),ISBLANK($AV93))</formula>
    </cfRule>
  </conditionalFormatting>
  <conditionalFormatting sqref="AV93:AX94">
    <cfRule type="expression" dxfId="1447" priority="292">
      <formula>AND(NOT(ISBLANK($S93)),ISBLANK($AW93),ISBLANK($AX93),ISBLANK($AY93))</formula>
    </cfRule>
  </conditionalFormatting>
  <conditionalFormatting sqref="AY93:BA94">
    <cfRule type="expression" dxfId="1446" priority="291">
      <formula>AND(NOT(ISBLANK($T93)),ISBLANK($AZ93),ISBLANK($BA93),ISBLANK($BB93))</formula>
    </cfRule>
  </conditionalFormatting>
  <conditionalFormatting sqref="W93:W94">
    <cfRule type="expression" dxfId="1445" priority="290">
      <formula>AND(NOT(ISBLANK($X93)),ISBLANK($U93),ISBLANK($V93),ISBLANK($W93))</formula>
    </cfRule>
  </conditionalFormatting>
  <conditionalFormatting sqref="AC91">
    <cfRule type="expression" dxfId="1444" priority="284">
      <formula>"&lt;=0.5*$E$17"</formula>
    </cfRule>
    <cfRule type="expression" dxfId="1443" priority="285">
      <formula>"&gt;=0,5*$E$17"</formula>
    </cfRule>
  </conditionalFormatting>
  <conditionalFormatting sqref="AD91:BM91">
    <cfRule type="expression" dxfId="1442" priority="286" stopIfTrue="1">
      <formula>MOD(AD91,2)&lt;&gt;0</formula>
    </cfRule>
  </conditionalFormatting>
  <conditionalFormatting sqref="U91">
    <cfRule type="expression" dxfId="1441" priority="287" stopIfTrue="1">
      <formula>AND(INDEX($M91:$T91,1,$V91)=0, $V91&gt;0)</formula>
    </cfRule>
  </conditionalFormatting>
  <conditionalFormatting sqref="V91">
    <cfRule type="expression" dxfId="1440" priority="288" stopIfTrue="1">
      <formula>AND(INDEX($M91:$T91,1,$W91)=0, $W91&gt;0)</formula>
    </cfRule>
  </conditionalFormatting>
  <conditionalFormatting sqref="W91">
    <cfRule type="expression" dxfId="1439" priority="289" stopIfTrue="1">
      <formula>AND(INDEX($M91:$T91,1,$X91)=0, $X91&gt;0)</formula>
    </cfRule>
  </conditionalFormatting>
  <conditionalFormatting sqref="AD91:AF91">
    <cfRule type="expression" dxfId="1438" priority="283">
      <formula>AND(NOT(ISBLANK($M91)),ISBLANK($AE91),ISBLANK($AF91),ISBLANK($AG91))</formula>
    </cfRule>
  </conditionalFormatting>
  <conditionalFormatting sqref="AG91:AI91">
    <cfRule type="expression" dxfId="1437" priority="282">
      <formula>AND(NOT(ISBLANK($N91)),ISBLANK($AH91),ISBLANK($AI91),ISBLANK($AJ91))</formula>
    </cfRule>
  </conditionalFormatting>
  <conditionalFormatting sqref="AJ91:AL91">
    <cfRule type="expression" dxfId="1436" priority="281">
      <formula>AND(NOT(ISBLANK($O91)),ISBLANK($AK91),ISBLANK($AL91),ISBLANK($AM91))</formula>
    </cfRule>
  </conditionalFormatting>
  <conditionalFormatting sqref="AM91:AO91">
    <cfRule type="expression" dxfId="1435" priority="280">
      <formula>AND(NOT(ISBLANK($P91)),ISBLANK($AN91),ISBLANK($AO91),ISBLANK($AP91))</formula>
    </cfRule>
  </conditionalFormatting>
  <conditionalFormatting sqref="AP91:AR91">
    <cfRule type="expression" dxfId="1434" priority="279">
      <formula>AND(NOT(ISBLANK($Q91)),ISBLANK($AQ91),ISBLANK($AR91),ISBLANK($AS91))</formula>
    </cfRule>
  </conditionalFormatting>
  <conditionalFormatting sqref="AS91:AU91">
    <cfRule type="expression" dxfId="1433" priority="278">
      <formula>AND(NOT(ISBLANK($R91)),ISBLANK($AT91),ISBLANK($AU91),ISBLANK($AV91))</formula>
    </cfRule>
  </conditionalFormatting>
  <conditionalFormatting sqref="AV91:AX91">
    <cfRule type="expression" dxfId="1432" priority="277">
      <formula>AND(NOT(ISBLANK($S91)),ISBLANK($AW91),ISBLANK($AX91),ISBLANK($AY91))</formula>
    </cfRule>
  </conditionalFormatting>
  <conditionalFormatting sqref="AY91:BA91">
    <cfRule type="expression" dxfId="1431" priority="276">
      <formula>AND(NOT(ISBLANK($T91)),ISBLANK($AZ91),ISBLANK($BA91),ISBLANK($BB91))</formula>
    </cfRule>
  </conditionalFormatting>
  <conditionalFormatting sqref="W91">
    <cfRule type="expression" dxfId="1430" priority="275">
      <formula>AND(NOT(ISBLANK($X91)),ISBLANK($U91),ISBLANK($V91),ISBLANK($W91))</formula>
    </cfRule>
  </conditionalFormatting>
  <conditionalFormatting sqref="AC90">
    <cfRule type="expression" dxfId="1429" priority="272">
      <formula>"&lt;=0.5*$E$17"</formula>
    </cfRule>
    <cfRule type="expression" dxfId="1428" priority="273">
      <formula>"&gt;=0,5*$E$17"</formula>
    </cfRule>
  </conditionalFormatting>
  <conditionalFormatting sqref="AD90:BM90">
    <cfRule type="expression" dxfId="1427" priority="274" stopIfTrue="1">
      <formula>MOD(AD90,2)&lt;&gt;0</formula>
    </cfRule>
  </conditionalFormatting>
  <conditionalFormatting sqref="AC89">
    <cfRule type="expression" dxfId="1426" priority="266">
      <formula>"&lt;=0.5*$E$17"</formula>
    </cfRule>
    <cfRule type="expression" dxfId="1425" priority="267">
      <formula>"&gt;=0,5*$E$17"</formula>
    </cfRule>
  </conditionalFormatting>
  <conditionalFormatting sqref="AD89:BM89">
    <cfRule type="expression" dxfId="1424" priority="268" stopIfTrue="1">
      <formula>MOD(AD89,2)&lt;&gt;0</formula>
    </cfRule>
  </conditionalFormatting>
  <conditionalFormatting sqref="U89">
    <cfRule type="expression" dxfId="1423" priority="269" stopIfTrue="1">
      <formula>AND(INDEX($M89:$T89,1,$V89)=0, $V89&gt;0)</formula>
    </cfRule>
  </conditionalFormatting>
  <conditionalFormatting sqref="V89">
    <cfRule type="expression" dxfId="1422" priority="270" stopIfTrue="1">
      <formula>AND(INDEX($M89:$T89,1,$W89)=0, $W89&gt;0)</formula>
    </cfRule>
  </conditionalFormatting>
  <conditionalFormatting sqref="W89">
    <cfRule type="expression" dxfId="1421" priority="271" stopIfTrue="1">
      <formula>AND(INDEX($M89:$T89,1,$X89)=0, $X89&gt;0)</formula>
    </cfRule>
  </conditionalFormatting>
  <conditionalFormatting sqref="AD89:AF89">
    <cfRule type="expression" dxfId="1420" priority="265">
      <formula>AND(NOT(ISBLANK($M89)),ISBLANK($AE89),ISBLANK($AF89),ISBLANK($AG89))</formula>
    </cfRule>
  </conditionalFormatting>
  <conditionalFormatting sqref="AG89:AI89">
    <cfRule type="expression" dxfId="1419" priority="264">
      <formula>AND(NOT(ISBLANK($N89)),ISBLANK($AH89),ISBLANK($AI89),ISBLANK($AJ89))</formula>
    </cfRule>
  </conditionalFormatting>
  <conditionalFormatting sqref="AJ89:AL89">
    <cfRule type="expression" dxfId="1418" priority="263">
      <formula>AND(NOT(ISBLANK($O89)),ISBLANK($AK89),ISBLANK($AL89),ISBLANK($AM89))</formula>
    </cfRule>
  </conditionalFormatting>
  <conditionalFormatting sqref="AM89:AO89">
    <cfRule type="expression" dxfId="1417" priority="262">
      <formula>AND(NOT(ISBLANK($P89)),ISBLANK($AN89),ISBLANK($AO89),ISBLANK($AP89))</formula>
    </cfRule>
  </conditionalFormatting>
  <conditionalFormatting sqref="AP89:AR89">
    <cfRule type="expression" dxfId="1416" priority="261">
      <formula>AND(NOT(ISBLANK($Q89)),ISBLANK($AQ89),ISBLANK($AR89),ISBLANK($AS89))</formula>
    </cfRule>
  </conditionalFormatting>
  <conditionalFormatting sqref="AS89:AU89">
    <cfRule type="expression" dxfId="1415" priority="260">
      <formula>AND(NOT(ISBLANK($R89)),ISBLANK($AT89),ISBLANK($AU89),ISBLANK($AV89))</formula>
    </cfRule>
  </conditionalFormatting>
  <conditionalFormatting sqref="AV89:AX89">
    <cfRule type="expression" dxfId="1414" priority="259">
      <formula>AND(NOT(ISBLANK($S89)),ISBLANK($AW89),ISBLANK($AX89),ISBLANK($AY89))</formula>
    </cfRule>
  </conditionalFormatting>
  <conditionalFormatting sqref="AY89:BA89">
    <cfRule type="expression" dxfId="1413" priority="258">
      <formula>AND(NOT(ISBLANK($T89)),ISBLANK($AZ89),ISBLANK($BA89),ISBLANK($BB89))</formula>
    </cfRule>
  </conditionalFormatting>
  <conditionalFormatting sqref="W89">
    <cfRule type="expression" dxfId="1412" priority="257">
      <formula>AND(NOT(ISBLANK($X89)),ISBLANK($U89),ISBLANK($V89),ISBLANK($W89))</formula>
    </cfRule>
  </conditionalFormatting>
  <conditionalFormatting sqref="AC88">
    <cfRule type="expression" dxfId="1411" priority="251">
      <formula>"&lt;=0.5*$E$17"</formula>
    </cfRule>
    <cfRule type="expression" dxfId="1410" priority="252">
      <formula>"&gt;=0,5*$E$17"</formula>
    </cfRule>
  </conditionalFormatting>
  <conditionalFormatting sqref="AD88:BM88">
    <cfRule type="expression" dxfId="1409" priority="253" stopIfTrue="1">
      <formula>MOD(AD88,2)&lt;&gt;0</formula>
    </cfRule>
  </conditionalFormatting>
  <conditionalFormatting sqref="U88">
    <cfRule type="expression" dxfId="1408" priority="254" stopIfTrue="1">
      <formula>AND(INDEX($M88:$T88,1,$V88)=0, $V88&gt;0)</formula>
    </cfRule>
  </conditionalFormatting>
  <conditionalFormatting sqref="V88">
    <cfRule type="expression" dxfId="1407" priority="255" stopIfTrue="1">
      <formula>AND(INDEX($M88:$T88,1,$W88)=0, $W88&gt;0)</formula>
    </cfRule>
  </conditionalFormatting>
  <conditionalFormatting sqref="W88">
    <cfRule type="expression" dxfId="1406" priority="256" stopIfTrue="1">
      <formula>AND(INDEX($M88:$T88,1,$X88)=0, $X88&gt;0)</formula>
    </cfRule>
  </conditionalFormatting>
  <conditionalFormatting sqref="AD88:AF88">
    <cfRule type="expression" dxfId="1405" priority="250">
      <formula>AND(NOT(ISBLANK($M88)),ISBLANK($AE88),ISBLANK($AF88),ISBLANK($AG88))</formula>
    </cfRule>
  </conditionalFormatting>
  <conditionalFormatting sqref="AG88:AI88">
    <cfRule type="expression" dxfId="1404" priority="249">
      <formula>AND(NOT(ISBLANK($N88)),ISBLANK($AH88),ISBLANK($AI88),ISBLANK($AJ88))</formula>
    </cfRule>
  </conditionalFormatting>
  <conditionalFormatting sqref="AJ88:AL88">
    <cfRule type="expression" dxfId="1403" priority="248">
      <formula>AND(NOT(ISBLANK($O88)),ISBLANK($AK88),ISBLANK($AL88),ISBLANK($AM88))</formula>
    </cfRule>
  </conditionalFormatting>
  <conditionalFormatting sqref="AM88:AO88">
    <cfRule type="expression" dxfId="1402" priority="247">
      <formula>AND(NOT(ISBLANK($P88)),ISBLANK($AN88),ISBLANK($AO88),ISBLANK($AP88))</formula>
    </cfRule>
  </conditionalFormatting>
  <conditionalFormatting sqref="AP88:AR88">
    <cfRule type="expression" dxfId="1401" priority="246">
      <formula>AND(NOT(ISBLANK($Q88)),ISBLANK($AQ88),ISBLANK($AR88),ISBLANK($AS88))</formula>
    </cfRule>
  </conditionalFormatting>
  <conditionalFormatting sqref="AS88:AU88">
    <cfRule type="expression" dxfId="1400" priority="245">
      <formula>AND(NOT(ISBLANK($R88)),ISBLANK($AT88),ISBLANK($AU88),ISBLANK($AV88))</formula>
    </cfRule>
  </conditionalFormatting>
  <conditionalFormatting sqref="AV88:AX88">
    <cfRule type="expression" dxfId="1399" priority="244">
      <formula>AND(NOT(ISBLANK($S88)),ISBLANK($AW88),ISBLANK($AX88),ISBLANK($AY88))</formula>
    </cfRule>
  </conditionalFormatting>
  <conditionalFormatting sqref="AY88:BA88">
    <cfRule type="expression" dxfId="1398" priority="243">
      <formula>AND(NOT(ISBLANK($T88)),ISBLANK($AZ88),ISBLANK($BA88),ISBLANK($BB88))</formula>
    </cfRule>
  </conditionalFormatting>
  <conditionalFormatting sqref="W88">
    <cfRule type="expression" dxfId="1397" priority="242">
      <formula>AND(NOT(ISBLANK($X88)),ISBLANK($U88),ISBLANK($V88),ISBLANK($W88))</formula>
    </cfRule>
  </conditionalFormatting>
  <conditionalFormatting sqref="AC87">
    <cfRule type="expression" dxfId="1396" priority="236">
      <formula>"&lt;=0.5*$E$17"</formula>
    </cfRule>
    <cfRule type="expression" dxfId="1395" priority="237">
      <formula>"&gt;=0,5*$E$17"</formula>
    </cfRule>
  </conditionalFormatting>
  <conditionalFormatting sqref="AD87:BM87">
    <cfRule type="expression" dxfId="1394" priority="238" stopIfTrue="1">
      <formula>MOD(AD87,2)&lt;&gt;0</formula>
    </cfRule>
  </conditionalFormatting>
  <conditionalFormatting sqref="U87">
    <cfRule type="expression" dxfId="1393" priority="239" stopIfTrue="1">
      <formula>AND(INDEX($M87:$T87,1,$V87)=0, $V87&gt;0)</formula>
    </cfRule>
  </conditionalFormatting>
  <conditionalFormatting sqref="V87">
    <cfRule type="expression" dxfId="1392" priority="240" stopIfTrue="1">
      <formula>AND(INDEX($M87:$T87,1,$W87)=0, $W87&gt;0)</formula>
    </cfRule>
  </conditionalFormatting>
  <conditionalFormatting sqref="W87">
    <cfRule type="expression" dxfId="1391" priority="241" stopIfTrue="1">
      <formula>AND(INDEX($M87:$T87,1,$X87)=0, $X87&gt;0)</formula>
    </cfRule>
  </conditionalFormatting>
  <conditionalFormatting sqref="AD87:AF87">
    <cfRule type="expression" dxfId="1390" priority="235">
      <formula>AND(NOT(ISBLANK($M87)),ISBLANK($AE87),ISBLANK($AF87),ISBLANK($AG87))</formula>
    </cfRule>
  </conditionalFormatting>
  <conditionalFormatting sqref="AG87:AI87">
    <cfRule type="expression" dxfId="1389" priority="234">
      <formula>AND(NOT(ISBLANK($N87)),ISBLANK($AH87),ISBLANK($AI87),ISBLANK($AJ87))</formula>
    </cfRule>
  </conditionalFormatting>
  <conditionalFormatting sqref="AJ87:AL87">
    <cfRule type="expression" dxfId="1388" priority="233">
      <formula>AND(NOT(ISBLANK($O87)),ISBLANK($AK87),ISBLANK($AL87),ISBLANK($AM87))</formula>
    </cfRule>
  </conditionalFormatting>
  <conditionalFormatting sqref="AM87:AO87">
    <cfRule type="expression" dxfId="1387" priority="232">
      <formula>AND(NOT(ISBLANK($P87)),ISBLANK($AN87),ISBLANK($AO87),ISBLANK($AP87))</formula>
    </cfRule>
  </conditionalFormatting>
  <conditionalFormatting sqref="AP87:AR87">
    <cfRule type="expression" dxfId="1386" priority="231">
      <formula>AND(NOT(ISBLANK($Q87)),ISBLANK($AQ87),ISBLANK($AR87),ISBLANK($AS87))</formula>
    </cfRule>
  </conditionalFormatting>
  <conditionalFormatting sqref="AS87:AU87">
    <cfRule type="expression" dxfId="1385" priority="230">
      <formula>AND(NOT(ISBLANK($R87)),ISBLANK($AT87),ISBLANK($AU87),ISBLANK($AV87))</formula>
    </cfRule>
  </conditionalFormatting>
  <conditionalFormatting sqref="AV87:AX87">
    <cfRule type="expression" dxfId="1384" priority="229">
      <formula>AND(NOT(ISBLANK($S87)),ISBLANK($AW87),ISBLANK($AX87),ISBLANK($AY87))</formula>
    </cfRule>
  </conditionalFormatting>
  <conditionalFormatting sqref="AY87:BA87">
    <cfRule type="expression" dxfId="1383" priority="228">
      <formula>AND(NOT(ISBLANK($T87)),ISBLANK($AZ87),ISBLANK($BA87),ISBLANK($BB87))</formula>
    </cfRule>
  </conditionalFormatting>
  <conditionalFormatting sqref="W87">
    <cfRule type="expression" dxfId="1382" priority="227">
      <formula>AND(NOT(ISBLANK($X87)),ISBLANK($U87),ISBLANK($V87),ISBLANK($W87))</formula>
    </cfRule>
  </conditionalFormatting>
  <conditionalFormatting sqref="AC84">
    <cfRule type="expression" dxfId="1381" priority="224">
      <formula>"&lt;=0.5*$E$17"</formula>
    </cfRule>
    <cfRule type="expression" dxfId="1380" priority="225">
      <formula>"&gt;=0,5*$E$17"</formula>
    </cfRule>
  </conditionalFormatting>
  <conditionalFormatting sqref="AD84:BM84">
    <cfRule type="expression" dxfId="1379" priority="226" stopIfTrue="1">
      <formula>MOD(AD84,2)&lt;&gt;0</formula>
    </cfRule>
  </conditionalFormatting>
  <conditionalFormatting sqref="AD84:AF84">
    <cfRule type="expression" dxfId="1378" priority="223">
      <formula>AND(NOT(ISBLANK($M84)),ISBLANK($AE84),ISBLANK($AF84),ISBLANK($AG84))</formula>
    </cfRule>
  </conditionalFormatting>
  <conditionalFormatting sqref="AG84:AI84">
    <cfRule type="expression" dxfId="1377" priority="222">
      <formula>AND(NOT(ISBLANK($N84)),ISBLANK($AH84),ISBLANK($AI84),ISBLANK($AJ84))</formula>
    </cfRule>
  </conditionalFormatting>
  <conditionalFormatting sqref="AJ84:AL84">
    <cfRule type="expression" dxfId="1376" priority="221">
      <formula>AND(NOT(ISBLANK($O84)),ISBLANK($AK84),ISBLANK($AL84),ISBLANK($AM84))</formula>
    </cfRule>
  </conditionalFormatting>
  <conditionalFormatting sqref="AM84:AO84">
    <cfRule type="expression" dxfId="1375" priority="220">
      <formula>AND(NOT(ISBLANK($P84)),ISBLANK($AN84),ISBLANK($AO84),ISBLANK($AP84))</formula>
    </cfRule>
  </conditionalFormatting>
  <conditionalFormatting sqref="AP84:AR84">
    <cfRule type="expression" dxfId="1374" priority="219">
      <formula>AND(NOT(ISBLANK($Q84)),ISBLANK($AQ84),ISBLANK($AR84),ISBLANK($AS84))</formula>
    </cfRule>
  </conditionalFormatting>
  <conditionalFormatting sqref="AS84:AU84">
    <cfRule type="expression" dxfId="1373" priority="218">
      <formula>AND(NOT(ISBLANK($R84)),ISBLANK($AT84),ISBLANK($AU84),ISBLANK($AV84))</formula>
    </cfRule>
  </conditionalFormatting>
  <conditionalFormatting sqref="AV84:AX84">
    <cfRule type="expression" dxfId="1372" priority="217">
      <formula>AND(NOT(ISBLANK($S84)),ISBLANK($AW84),ISBLANK($AX84),ISBLANK($AY84))</formula>
    </cfRule>
  </conditionalFormatting>
  <conditionalFormatting sqref="AY84:BA84">
    <cfRule type="expression" dxfId="1371" priority="216">
      <formula>AND(NOT(ISBLANK($T84)),ISBLANK($AZ84),ISBLANK($BA84),ISBLANK($BB84))</formula>
    </cfRule>
  </conditionalFormatting>
  <conditionalFormatting sqref="AC83">
    <cfRule type="expression" dxfId="1370" priority="213">
      <formula>"&lt;=0.5*$E$17"</formula>
    </cfRule>
    <cfRule type="expression" dxfId="1369" priority="214">
      <formula>"&gt;=0,5*$E$17"</formula>
    </cfRule>
  </conditionalFormatting>
  <conditionalFormatting sqref="AD83:BM83">
    <cfRule type="expression" dxfId="1368" priority="215" stopIfTrue="1">
      <formula>MOD(AD83,2)&lt;&gt;0</formula>
    </cfRule>
  </conditionalFormatting>
  <conditionalFormatting sqref="AD83:AF83">
    <cfRule type="expression" dxfId="1367" priority="212">
      <formula>AND(NOT(ISBLANK($M83)),ISBLANK($AE83),ISBLANK($AF83),ISBLANK($AG83))</formula>
    </cfRule>
  </conditionalFormatting>
  <conditionalFormatting sqref="AG83:AI83">
    <cfRule type="expression" dxfId="1366" priority="211">
      <formula>AND(NOT(ISBLANK($N83)),ISBLANK($AH83),ISBLANK($AI83),ISBLANK($AJ83))</formula>
    </cfRule>
  </conditionalFormatting>
  <conditionalFormatting sqref="AJ83:AL83">
    <cfRule type="expression" dxfId="1365" priority="210">
      <formula>AND(NOT(ISBLANK($O83)),ISBLANK($AK83),ISBLANK($AL83),ISBLANK($AM83))</formula>
    </cfRule>
  </conditionalFormatting>
  <conditionalFormatting sqref="AM83:AO83">
    <cfRule type="expression" dxfId="1364" priority="209">
      <formula>AND(NOT(ISBLANK($P83)),ISBLANK($AN83),ISBLANK($AO83),ISBLANK($AP83))</formula>
    </cfRule>
  </conditionalFormatting>
  <conditionalFormatting sqref="AP83:AR83">
    <cfRule type="expression" dxfId="1363" priority="208">
      <formula>AND(NOT(ISBLANK($Q83)),ISBLANK($AQ83),ISBLANK($AR83),ISBLANK($AS83))</formula>
    </cfRule>
  </conditionalFormatting>
  <conditionalFormatting sqref="AS83:AU83">
    <cfRule type="expression" dxfId="1362" priority="207">
      <formula>AND(NOT(ISBLANK($R83)),ISBLANK($AT83),ISBLANK($AU83),ISBLANK($AV83))</formula>
    </cfRule>
  </conditionalFormatting>
  <conditionalFormatting sqref="AV83:AX83">
    <cfRule type="expression" dxfId="1361" priority="206">
      <formula>AND(NOT(ISBLANK($S83)),ISBLANK($AW83),ISBLANK($AX83),ISBLANK($AY83))</formula>
    </cfRule>
  </conditionalFormatting>
  <conditionalFormatting sqref="AY83:BA83">
    <cfRule type="expression" dxfId="1360" priority="205">
      <formula>AND(NOT(ISBLANK($T83)),ISBLANK($AZ83),ISBLANK($BA83),ISBLANK($BB83))</formula>
    </cfRule>
  </conditionalFormatting>
  <conditionalFormatting sqref="AC66:AC68">
    <cfRule type="expression" dxfId="1359" priority="199">
      <formula>"&lt;=0.5*$E$17"</formula>
    </cfRule>
    <cfRule type="expression" dxfId="1358" priority="200">
      <formula>"&gt;=0,5*$E$17"</formula>
    </cfRule>
  </conditionalFormatting>
  <conditionalFormatting sqref="AD66:BM68">
    <cfRule type="expression" dxfId="1357" priority="201" stopIfTrue="1">
      <formula>MOD(AD66,2)&lt;&gt;0</formula>
    </cfRule>
  </conditionalFormatting>
  <conditionalFormatting sqref="U66:U68">
    <cfRule type="expression" dxfId="1356" priority="202" stopIfTrue="1">
      <formula>AND(INDEX($M66:$T66,1,$V66)=0, $V66&gt;0)</formula>
    </cfRule>
  </conditionalFormatting>
  <conditionalFormatting sqref="V66:V68">
    <cfRule type="expression" dxfId="1355" priority="203" stopIfTrue="1">
      <formula>AND(INDEX($M66:$T66,1,$W66)=0, $W66&gt;0)</formula>
    </cfRule>
  </conditionalFormatting>
  <conditionalFormatting sqref="W66:W68">
    <cfRule type="expression" dxfId="1354" priority="204" stopIfTrue="1">
      <formula>AND(INDEX($M66:$T66,1,$X66)=0, $X66&gt;0)</formula>
    </cfRule>
  </conditionalFormatting>
  <conditionalFormatting sqref="AD66:AF68">
    <cfRule type="expression" dxfId="1353" priority="198">
      <formula>AND(NOT(ISBLANK($M66)),ISBLANK($AE66),ISBLANK($AF66),ISBLANK($AG66))</formula>
    </cfRule>
  </conditionalFormatting>
  <conditionalFormatting sqref="AG66:AI68">
    <cfRule type="expression" dxfId="1352" priority="197">
      <formula>AND(NOT(ISBLANK($N66)),ISBLANK($AH66),ISBLANK($AI66),ISBLANK($AJ66))</formula>
    </cfRule>
  </conditionalFormatting>
  <conditionalFormatting sqref="AJ66:AL68">
    <cfRule type="expression" dxfId="1351" priority="196">
      <formula>AND(NOT(ISBLANK($O66)),ISBLANK($AK66),ISBLANK($AL66),ISBLANK($AM66))</formula>
    </cfRule>
  </conditionalFormatting>
  <conditionalFormatting sqref="AM66:AO68">
    <cfRule type="expression" dxfId="1350" priority="195">
      <formula>AND(NOT(ISBLANK($P66)),ISBLANK($AN66),ISBLANK($AO66),ISBLANK($AP66))</formula>
    </cfRule>
  </conditionalFormatting>
  <conditionalFormatting sqref="AP66:AR68">
    <cfRule type="expression" dxfId="1349" priority="194">
      <formula>AND(NOT(ISBLANK($Q66)),ISBLANK($AQ66),ISBLANK($AR66),ISBLANK($AS66))</formula>
    </cfRule>
  </conditionalFormatting>
  <conditionalFormatting sqref="AS66:AU68">
    <cfRule type="expression" dxfId="1348" priority="193">
      <formula>AND(NOT(ISBLANK($R66)),ISBLANK($AT66),ISBLANK($AU66),ISBLANK($AV66))</formula>
    </cfRule>
  </conditionalFormatting>
  <conditionalFormatting sqref="AV66:AX68">
    <cfRule type="expression" dxfId="1347" priority="192">
      <formula>AND(NOT(ISBLANK($S66)),ISBLANK($AW66),ISBLANK($AX66),ISBLANK($AY66))</formula>
    </cfRule>
  </conditionalFormatting>
  <conditionalFormatting sqref="AY66:BA68">
    <cfRule type="expression" dxfId="1346" priority="191">
      <formula>AND(NOT(ISBLANK($T66)),ISBLANK($AZ66),ISBLANK($BA66),ISBLANK($BB66))</formula>
    </cfRule>
  </conditionalFormatting>
  <conditionalFormatting sqref="W66:W68">
    <cfRule type="expression" dxfId="1345" priority="190">
      <formula>AND(NOT(ISBLANK($X66)),ISBLANK($U66),ISBLANK($V66),ISBLANK($W66))</formula>
    </cfRule>
  </conditionalFormatting>
  <conditionalFormatting sqref="AC69">
    <cfRule type="expression" dxfId="1344" priority="184">
      <formula>"&lt;=0.5*$E$17"</formula>
    </cfRule>
    <cfRule type="expression" dxfId="1343" priority="185">
      <formula>"&gt;=0,5*$E$17"</formula>
    </cfRule>
  </conditionalFormatting>
  <conditionalFormatting sqref="AD69:BM69">
    <cfRule type="expression" dxfId="1342" priority="186" stopIfTrue="1">
      <formula>MOD(AD69,2)&lt;&gt;0</formula>
    </cfRule>
  </conditionalFormatting>
  <conditionalFormatting sqref="U69">
    <cfRule type="expression" dxfId="1341" priority="187" stopIfTrue="1">
      <formula>AND(INDEX($M69:$T69,1,$V69)=0, $V69&gt;0)</formula>
    </cfRule>
  </conditionalFormatting>
  <conditionalFormatting sqref="V69">
    <cfRule type="expression" dxfId="1340" priority="188" stopIfTrue="1">
      <formula>AND(INDEX($M69:$T69,1,$W69)=0, $W69&gt;0)</formula>
    </cfRule>
  </conditionalFormatting>
  <conditionalFormatting sqref="W69">
    <cfRule type="expression" dxfId="1339" priority="189" stopIfTrue="1">
      <formula>AND(INDEX($M69:$T69,1,$X69)=0, $X69&gt;0)</formula>
    </cfRule>
  </conditionalFormatting>
  <conditionalFormatting sqref="AD69:AF69">
    <cfRule type="expression" dxfId="1338" priority="183">
      <formula>AND(NOT(ISBLANK($M69)),ISBLANK($AE69),ISBLANK($AF69),ISBLANK($AG69))</formula>
    </cfRule>
  </conditionalFormatting>
  <conditionalFormatting sqref="AG69:AI69">
    <cfRule type="expression" dxfId="1337" priority="182">
      <formula>AND(NOT(ISBLANK($N69)),ISBLANK($AH69),ISBLANK($AI69),ISBLANK($AJ69))</formula>
    </cfRule>
  </conditionalFormatting>
  <conditionalFormatting sqref="AJ69:AL69">
    <cfRule type="expression" dxfId="1336" priority="181">
      <formula>AND(NOT(ISBLANK($O69)),ISBLANK($AK69),ISBLANK($AL69),ISBLANK($AM69))</formula>
    </cfRule>
  </conditionalFormatting>
  <conditionalFormatting sqref="AM69:AO69">
    <cfRule type="expression" dxfId="1335" priority="180">
      <formula>AND(NOT(ISBLANK($P69)),ISBLANK($AN69),ISBLANK($AO69),ISBLANK($AP69))</formula>
    </cfRule>
  </conditionalFormatting>
  <conditionalFormatting sqref="AP69:AR69">
    <cfRule type="expression" dxfId="1334" priority="179">
      <formula>AND(NOT(ISBLANK($Q69)),ISBLANK($AQ69),ISBLANK($AR69),ISBLANK($AS69))</formula>
    </cfRule>
  </conditionalFormatting>
  <conditionalFormatting sqref="AS69:AU69">
    <cfRule type="expression" dxfId="1333" priority="178">
      <formula>AND(NOT(ISBLANK($R69)),ISBLANK($AT69),ISBLANK($AU69),ISBLANK($AV69))</formula>
    </cfRule>
  </conditionalFormatting>
  <conditionalFormatting sqref="AV69:AX69">
    <cfRule type="expression" dxfId="1332" priority="177">
      <formula>AND(NOT(ISBLANK($S69)),ISBLANK($AW69),ISBLANK($AX69),ISBLANK($AY69))</formula>
    </cfRule>
  </conditionalFormatting>
  <conditionalFormatting sqref="AY69:BA69">
    <cfRule type="expression" dxfId="1331" priority="176">
      <formula>AND(NOT(ISBLANK($T69)),ISBLANK($AZ69),ISBLANK($BA69),ISBLANK($BB69))</formula>
    </cfRule>
  </conditionalFormatting>
  <conditionalFormatting sqref="W69">
    <cfRule type="expression" dxfId="1330" priority="175">
      <formula>AND(NOT(ISBLANK($X69)),ISBLANK($U69),ISBLANK($V69),ISBLANK($W69))</formula>
    </cfRule>
  </conditionalFormatting>
  <conditionalFormatting sqref="U65">
    <cfRule type="expression" dxfId="1329" priority="172" stopIfTrue="1">
      <formula>AND(INDEX($M65:$T65,1,$V65)=0, $V65&gt;0)</formula>
    </cfRule>
  </conditionalFormatting>
  <conditionalFormatting sqref="AQ65 BB65:BM65 AJ65:AL65 AF65">
    <cfRule type="expression" dxfId="1328" priority="173" stopIfTrue="1">
      <formula>MOD(AF65,2)&lt;&gt;0</formula>
    </cfRule>
  </conditionalFormatting>
  <conditionalFormatting sqref="V65">
    <cfRule type="expression" dxfId="1327" priority="174" stopIfTrue="1">
      <formula>AND(INDEX($M65:$T65,1,$W65)=0, $W65&gt;0)</formula>
    </cfRule>
  </conditionalFormatting>
  <conditionalFormatting sqref="AR65:BA65 AM65:AP65 AG65:AI65 AD65:AE65">
    <cfRule type="expression" dxfId="1326" priority="171" stopIfTrue="1">
      <formula>MOD(AD65,2)&lt;&gt;0</formula>
    </cfRule>
  </conditionalFormatting>
  <conditionalFormatting sqref="AC185">
    <cfRule type="expression" dxfId="1325" priority="169">
      <formula>"&lt;=0.5*$E$17"</formula>
    </cfRule>
    <cfRule type="expression" dxfId="1324" priority="170">
      <formula>"&gt;=0,5*$E$17"</formula>
    </cfRule>
  </conditionalFormatting>
  <conditionalFormatting sqref="AJ4:AJ10">
    <cfRule type="expression" dxfId="1323" priority="168">
      <formula>AND(NOT(ISBLANK($M4)),ISBLANK($AE4),ISBLANK($AF4),ISBLANK($AG4))</formula>
    </cfRule>
  </conditionalFormatting>
  <conditionalFormatting sqref="AL4:AL10">
    <cfRule type="expression" dxfId="1322" priority="167">
      <formula>AND(NOT(ISBLANK($M4)),ISBLANK($AE4),ISBLANK($AF4),ISBLANK($AG4))</formula>
    </cfRule>
  </conditionalFormatting>
  <conditionalFormatting sqref="AM4:AM10">
    <cfRule type="expression" dxfId="1321" priority="166">
      <formula>AND(NOT(ISBLANK($N4)),ISBLANK($AH4),ISBLANK($AI4),ISBLANK($AJ4))</formula>
    </cfRule>
  </conditionalFormatting>
  <conditionalFormatting sqref="AO4:AO10">
    <cfRule type="expression" dxfId="1320" priority="165">
      <formula>AND(NOT(ISBLANK($N4)),ISBLANK($AH4),ISBLANK($AI4),ISBLANK($AJ4))</formula>
    </cfRule>
  </conditionalFormatting>
  <conditionalFormatting sqref="AC18:AC19">
    <cfRule type="expression" dxfId="1319" priority="159">
      <formula>"&lt;=0.5*$E$17"</formula>
    </cfRule>
    <cfRule type="expression" dxfId="1318" priority="160">
      <formula>"&gt;=0,5*$E$17"</formula>
    </cfRule>
  </conditionalFormatting>
  <conditionalFormatting sqref="AD18:BM19">
    <cfRule type="expression" dxfId="1317" priority="161" stopIfTrue="1">
      <formula>MOD(AD18,2)&lt;&gt;0</formula>
    </cfRule>
  </conditionalFormatting>
  <conditionalFormatting sqref="U18:U19">
    <cfRule type="expression" dxfId="1316" priority="162" stopIfTrue="1">
      <formula>AND(INDEX($M18:$T18,1,$V18)=0, $V18&gt;0)</formula>
    </cfRule>
  </conditionalFormatting>
  <conditionalFormatting sqref="V18:V19">
    <cfRule type="expression" dxfId="1315" priority="163" stopIfTrue="1">
      <formula>AND(INDEX($M18:$T18,1,$W18)=0, $W18&gt;0)</formula>
    </cfRule>
  </conditionalFormatting>
  <conditionalFormatting sqref="W18:W19">
    <cfRule type="expression" dxfId="1314" priority="164" stopIfTrue="1">
      <formula>AND(INDEX($M18:$T18,1,$X18)=0, $X18&gt;0)</formula>
    </cfRule>
  </conditionalFormatting>
  <conditionalFormatting sqref="AD18:AF19">
    <cfRule type="expression" dxfId="1313" priority="158">
      <formula>AND(NOT(ISBLANK($M18)),ISBLANK($AE18),ISBLANK($AF18),ISBLANK($AG18))</formula>
    </cfRule>
  </conditionalFormatting>
  <conditionalFormatting sqref="AG18:AI19">
    <cfRule type="expression" dxfId="1312" priority="157">
      <formula>AND(NOT(ISBLANK($N18)),ISBLANK($AH18),ISBLANK($AI18),ISBLANK($AJ18))</formula>
    </cfRule>
  </conditionalFormatting>
  <conditionalFormatting sqref="AJ18:AL19">
    <cfRule type="expression" dxfId="1311" priority="156">
      <formula>AND(NOT(ISBLANK($O18)),ISBLANK($AK18),ISBLANK($AL18),ISBLANK($AM18))</formula>
    </cfRule>
  </conditionalFormatting>
  <conditionalFormatting sqref="AM18:AO19">
    <cfRule type="expression" dxfId="1310" priority="155">
      <formula>AND(NOT(ISBLANK($P18)),ISBLANK($AN18),ISBLANK($AO18),ISBLANK($AP18))</formula>
    </cfRule>
  </conditionalFormatting>
  <conditionalFormatting sqref="AP18:AR19">
    <cfRule type="expression" dxfId="1309" priority="154">
      <formula>AND(NOT(ISBLANK($Q18)),ISBLANK($AQ18),ISBLANK($AR18),ISBLANK($AS18))</formula>
    </cfRule>
  </conditionalFormatting>
  <conditionalFormatting sqref="AS18:AU19">
    <cfRule type="expression" dxfId="1308" priority="153">
      <formula>AND(NOT(ISBLANK($R18)),ISBLANK($AT18),ISBLANK($AU18),ISBLANK($AV18))</formula>
    </cfRule>
  </conditionalFormatting>
  <conditionalFormatting sqref="AV18:AX19">
    <cfRule type="expression" dxfId="1307" priority="152">
      <formula>AND(NOT(ISBLANK($S18)),ISBLANK($AW18),ISBLANK($AX18),ISBLANK($AY18))</formula>
    </cfRule>
  </conditionalFormatting>
  <conditionalFormatting sqref="AY18:BA19">
    <cfRule type="expression" dxfId="1306" priority="151">
      <formula>AND(NOT(ISBLANK($T18)),ISBLANK($AZ18),ISBLANK($BA18),ISBLANK($BB18))</formula>
    </cfRule>
  </conditionalFormatting>
  <conditionalFormatting sqref="W18:W19">
    <cfRule type="expression" dxfId="1305" priority="150">
      <formula>AND(NOT(ISBLANK($X18)),ISBLANK($U18),ISBLANK($V18),ISBLANK($W18))</formula>
    </cfRule>
  </conditionalFormatting>
  <conditionalFormatting sqref="AC15:AC16">
    <cfRule type="expression" dxfId="1304" priority="144">
      <formula>"&lt;=0.5*$E$17"</formula>
    </cfRule>
    <cfRule type="expression" dxfId="1303" priority="145">
      <formula>"&gt;=0,5*$E$17"</formula>
    </cfRule>
  </conditionalFormatting>
  <conditionalFormatting sqref="AD15:BM16 Y15:Y16">
    <cfRule type="expression" dxfId="1302" priority="146" stopIfTrue="1">
      <formula>MOD(Y15,2)&lt;&gt;0</formula>
    </cfRule>
  </conditionalFormatting>
  <conditionalFormatting sqref="U15:U16">
    <cfRule type="expression" dxfId="1301" priority="147" stopIfTrue="1">
      <formula>AND(INDEX($M15:$T15,1,$V15)=0, $V15&gt;0)</formula>
    </cfRule>
  </conditionalFormatting>
  <conditionalFormatting sqref="V15:V16">
    <cfRule type="expression" dxfId="1300" priority="148" stopIfTrue="1">
      <formula>AND(INDEX($M15:$T15,1,$W15)=0, $W15&gt;0)</formula>
    </cfRule>
  </conditionalFormatting>
  <conditionalFormatting sqref="W15:W16">
    <cfRule type="expression" dxfId="1299" priority="149" stopIfTrue="1">
      <formula>AND(INDEX($M15:$T15,1,$X15)=0, $X15&gt;0)</formula>
    </cfRule>
  </conditionalFormatting>
  <conditionalFormatting sqref="AD15:AF16">
    <cfRule type="expression" dxfId="1298" priority="143">
      <formula>AND(NOT(ISBLANK($M15)),ISBLANK($AE15),ISBLANK($AF15),ISBLANK($AG15))</formula>
    </cfRule>
  </conditionalFormatting>
  <conditionalFormatting sqref="AG15:AI16">
    <cfRule type="expression" dxfId="1297" priority="142">
      <formula>AND(NOT(ISBLANK($N15)),ISBLANK($AH15),ISBLANK($AI15),ISBLANK($AJ15))</formula>
    </cfRule>
  </conditionalFormatting>
  <conditionalFormatting sqref="AJ15:AL16">
    <cfRule type="expression" dxfId="1296" priority="141">
      <formula>AND(NOT(ISBLANK($O15)),ISBLANK($AK15),ISBLANK($AL15),ISBLANK($AM15))</formula>
    </cfRule>
  </conditionalFormatting>
  <conditionalFormatting sqref="AM15:AO16">
    <cfRule type="expression" dxfId="1295" priority="140">
      <formula>AND(NOT(ISBLANK($P15)),ISBLANK($AN15),ISBLANK($AO15),ISBLANK($AP15))</formula>
    </cfRule>
  </conditionalFormatting>
  <conditionalFormatting sqref="AP15:AR16">
    <cfRule type="expression" dxfId="1294" priority="139">
      <formula>AND(NOT(ISBLANK($Q15)),ISBLANK($AQ15),ISBLANK($AR15),ISBLANK($AS15))</formula>
    </cfRule>
  </conditionalFormatting>
  <conditionalFormatting sqref="AS15:AU16">
    <cfRule type="expression" dxfId="1293" priority="138">
      <formula>AND(NOT(ISBLANK($R15)),ISBLANK($AT15),ISBLANK($AU15),ISBLANK($AV15))</formula>
    </cfRule>
  </conditionalFormatting>
  <conditionalFormatting sqref="AV15:AX16">
    <cfRule type="expression" dxfId="1292" priority="137">
      <formula>AND(NOT(ISBLANK($S15)),ISBLANK($AW15),ISBLANK($AX15),ISBLANK($AY15))</formula>
    </cfRule>
  </conditionalFormatting>
  <conditionalFormatting sqref="AY15:BA16">
    <cfRule type="expression" dxfId="1291" priority="136">
      <formula>AND(NOT(ISBLANK($T15)),ISBLANK($AZ15),ISBLANK($BA15),ISBLANK($BB15))</formula>
    </cfRule>
  </conditionalFormatting>
  <conditionalFormatting sqref="W15:W16">
    <cfRule type="expression" dxfId="1290" priority="135">
      <formula>AND(NOT(ISBLANK($X15)),ISBLANK($U15),ISBLANK($V15),ISBLANK($W15))</formula>
    </cfRule>
  </conditionalFormatting>
  <conditionalFormatting sqref="W27">
    <cfRule type="expression" dxfId="1289" priority="575">
      <formula>AND(NOT(ISBLANK($X27)),ISBLANK($U27),ISBLANK($V27),ISBLANK(#REF!))</formula>
    </cfRule>
  </conditionalFormatting>
  <conditionalFormatting sqref="AN27">
    <cfRule type="expression" dxfId="1288" priority="576">
      <formula>AND(NOT(ISBLANK(#REF!)),ISBLANK(#REF!),ISBLANK($AO27),ISBLANK(#REF!))</formula>
    </cfRule>
  </conditionalFormatting>
  <conditionalFormatting sqref="AM27 AO27">
    <cfRule type="expression" dxfId="1287" priority="577">
      <formula>AND(NOT(ISBLANK($P27)),ISBLANK($AN27),ISBLANK($AO28),ISBLANK($AP27))</formula>
    </cfRule>
  </conditionalFormatting>
  <conditionalFormatting sqref="AQ51:AQ54 BB51:BM54 AJ51:AL54 AF51:AF54">
    <cfRule type="expression" dxfId="1286" priority="134" stopIfTrue="1">
      <formula>MOD(AF51,2)&lt;&gt;0</formula>
    </cfRule>
  </conditionalFormatting>
  <conditionalFormatting sqref="AD51:AE54 AG51:AI54 AM51:AP54 AR51:BA54">
    <cfRule type="expression" dxfId="1285" priority="133" stopIfTrue="1">
      <formula>MOD(AD51,2)&lt;&gt;0</formula>
    </cfRule>
  </conditionalFormatting>
  <conditionalFormatting sqref="AD70:AF71 AD76:AF76">
    <cfRule type="expression" dxfId="1284" priority="131" stopIfTrue="1">
      <formula>MOD(AD70,2)&lt;&gt;0</formula>
    </cfRule>
  </conditionalFormatting>
  <conditionalFormatting sqref="AD70:AF71">
    <cfRule type="expression" dxfId="1283" priority="130">
      <formula>AND(NOT(ISBLANK($M70)),ISBLANK($AE70),ISBLANK($AF70),ISBLANK($AG70))</formula>
    </cfRule>
  </conditionalFormatting>
  <conditionalFormatting sqref="AG70:AI71 AG76:AI76">
    <cfRule type="expression" dxfId="1282" priority="129" stopIfTrue="1">
      <formula>MOD(AG70,2)&lt;&gt;0</formula>
    </cfRule>
  </conditionalFormatting>
  <conditionalFormatting sqref="AG70:AI71">
    <cfRule type="expression" dxfId="1281" priority="128">
      <formula>AND(NOT(ISBLANK($N70)),ISBLANK($AH70),ISBLANK($AI70),ISBLANK($AJ70))</formula>
    </cfRule>
  </conditionalFormatting>
  <conditionalFormatting sqref="AJ70:AL70">
    <cfRule type="expression" dxfId="1280" priority="127">
      <formula>AND(NOT(ISBLANK($O70)),ISBLANK($AK70),ISBLANK($AL70),ISBLANK($AM70))</formula>
    </cfRule>
  </conditionalFormatting>
  <conditionalFormatting sqref="AJ70:AL70 AJ76:AL76">
    <cfRule type="expression" dxfId="1279" priority="126" stopIfTrue="1">
      <formula>MOD(AJ70,2)&lt;&gt;0</formula>
    </cfRule>
  </conditionalFormatting>
  <conditionalFormatting sqref="AC21">
    <cfRule type="expression" dxfId="1278" priority="120">
      <formula>"&lt;=0.5*$E$17"</formula>
    </cfRule>
    <cfRule type="expression" dxfId="1277" priority="121">
      <formula>"&gt;=0,5*$E$17"</formula>
    </cfRule>
  </conditionalFormatting>
  <conditionalFormatting sqref="Y21 AD21:BM21">
    <cfRule type="expression" dxfId="1276" priority="122" stopIfTrue="1">
      <formula>MOD(Y21,2)&lt;&gt;0</formula>
    </cfRule>
  </conditionalFormatting>
  <conditionalFormatting sqref="U21">
    <cfRule type="expression" dxfId="1275" priority="123" stopIfTrue="1">
      <formula>AND(INDEX($M21:$T21,1,$V21)=0, $V21&gt;0)</formula>
    </cfRule>
  </conditionalFormatting>
  <conditionalFormatting sqref="V21">
    <cfRule type="expression" dxfId="1274" priority="124" stopIfTrue="1">
      <formula>AND(INDEX($M21:$T21,1,$W21)=0, $W21&gt;0)</formula>
    </cfRule>
  </conditionalFormatting>
  <conditionalFormatting sqref="W21">
    <cfRule type="expression" dxfId="1273" priority="125" stopIfTrue="1">
      <formula>AND(INDEX($M21:$T21,1,$X21)=0, $X21&gt;0)</formula>
    </cfRule>
  </conditionalFormatting>
  <conditionalFormatting sqref="AD21:AF21">
    <cfRule type="expression" dxfId="1272" priority="119">
      <formula>AND(NOT(ISBLANK($M21)),ISBLANK($AE21),ISBLANK($AF21),ISBLANK($AG21))</formula>
    </cfRule>
  </conditionalFormatting>
  <conditionalFormatting sqref="AG21:AI21">
    <cfRule type="expression" dxfId="1271" priority="118">
      <formula>AND(NOT(ISBLANK($N21)),ISBLANK($AH21),ISBLANK($AI21),ISBLANK($AJ21))</formula>
    </cfRule>
  </conditionalFormatting>
  <conditionalFormatting sqref="AJ21:AL21">
    <cfRule type="expression" dxfId="1270" priority="117">
      <formula>AND(NOT(ISBLANK($O21)),ISBLANK($AK21),ISBLANK($AL21),ISBLANK($AM21))</formula>
    </cfRule>
  </conditionalFormatting>
  <conditionalFormatting sqref="AM21:AO21">
    <cfRule type="expression" dxfId="1269" priority="116">
      <formula>AND(NOT(ISBLANK($P21)),ISBLANK($AN21),ISBLANK($AO21),ISBLANK($AP21))</formula>
    </cfRule>
  </conditionalFormatting>
  <conditionalFormatting sqref="AP21:AR21">
    <cfRule type="expression" dxfId="1268" priority="115">
      <formula>AND(NOT(ISBLANK($Q21)),ISBLANK($AQ21),ISBLANK($AR21),ISBLANK($AS21))</formula>
    </cfRule>
  </conditionalFormatting>
  <conditionalFormatting sqref="AS21:AU21">
    <cfRule type="expression" dxfId="1267" priority="114">
      <formula>AND(NOT(ISBLANK($R21)),ISBLANK($AT21),ISBLANK($AU21),ISBLANK($AV21))</formula>
    </cfRule>
  </conditionalFormatting>
  <conditionalFormatting sqref="AV21:AX21">
    <cfRule type="expression" dxfId="1266" priority="113">
      <formula>AND(NOT(ISBLANK($S21)),ISBLANK($AW21),ISBLANK($AX21),ISBLANK($AY21))</formula>
    </cfRule>
  </conditionalFormatting>
  <conditionalFormatting sqref="AY21:BA21">
    <cfRule type="expression" dxfId="1265" priority="112">
      <formula>AND(NOT(ISBLANK($T21)),ISBLANK($AZ21),ISBLANK($BA21),ISBLANK($BB21))</formula>
    </cfRule>
  </conditionalFormatting>
  <conditionalFormatting sqref="W21">
    <cfRule type="expression" dxfId="1264" priority="111">
      <formula>AND(NOT(ISBLANK($X21)),ISBLANK($U21),ISBLANK($V21),ISBLANK($W21))</formula>
    </cfRule>
  </conditionalFormatting>
  <conditionalFormatting sqref="AC37">
    <cfRule type="expression" dxfId="1263" priority="105">
      <formula>"&lt;=0.5*$E$17"</formula>
    </cfRule>
    <cfRule type="expression" dxfId="1262" priority="106">
      <formula>"&gt;=0,5*$E$17"</formula>
    </cfRule>
  </conditionalFormatting>
  <conditionalFormatting sqref="AD37:BM37">
    <cfRule type="expression" dxfId="1261" priority="107" stopIfTrue="1">
      <formula>MOD(AD37,2)&lt;&gt;0</formula>
    </cfRule>
  </conditionalFormatting>
  <conditionalFormatting sqref="U37">
    <cfRule type="expression" dxfId="1260" priority="108" stopIfTrue="1">
      <formula>AND(INDEX($M37:$T37,1,$V37)=0, $V37&gt;0)</formula>
    </cfRule>
  </conditionalFormatting>
  <conditionalFormatting sqref="V37">
    <cfRule type="expression" dxfId="1259" priority="109" stopIfTrue="1">
      <formula>AND(INDEX($M37:$T37,1,$W37)=0, $W37&gt;0)</formula>
    </cfRule>
  </conditionalFormatting>
  <conditionalFormatting sqref="W37">
    <cfRule type="expression" dxfId="1258" priority="110" stopIfTrue="1">
      <formula>AND(INDEX($M37:$T37,1,$X37)=0, $X37&gt;0)</formula>
    </cfRule>
  </conditionalFormatting>
  <conditionalFormatting sqref="AD37:AF37">
    <cfRule type="expression" dxfId="1257" priority="104">
      <formula>AND(NOT(ISBLANK($M37)),ISBLANK($AE37),ISBLANK($AF37),ISBLANK($AG37))</formula>
    </cfRule>
  </conditionalFormatting>
  <conditionalFormatting sqref="AG37:AI37">
    <cfRule type="expression" dxfId="1256" priority="103">
      <formula>AND(NOT(ISBLANK($N37)),ISBLANK($AH37),ISBLANK($AI37),ISBLANK($AJ37))</formula>
    </cfRule>
  </conditionalFormatting>
  <conditionalFormatting sqref="AJ37:AL37">
    <cfRule type="expression" dxfId="1255" priority="102">
      <formula>AND(NOT(ISBLANK($O37)),ISBLANK($AK37),ISBLANK($AL37),ISBLANK($AM37))</formula>
    </cfRule>
  </conditionalFormatting>
  <conditionalFormatting sqref="AM37:AO37">
    <cfRule type="expression" dxfId="1254" priority="101">
      <formula>AND(NOT(ISBLANK($P37)),ISBLANK($AN37),ISBLANK($AO37),ISBLANK($AP37))</formula>
    </cfRule>
  </conditionalFormatting>
  <conditionalFormatting sqref="AP37:AR37">
    <cfRule type="expression" dxfId="1253" priority="100">
      <formula>AND(NOT(ISBLANK($Q37)),ISBLANK($AQ37),ISBLANK($AR37),ISBLANK($AS37))</formula>
    </cfRule>
  </conditionalFormatting>
  <conditionalFormatting sqref="AS37:AU37">
    <cfRule type="expression" dxfId="1252" priority="99">
      <formula>AND(NOT(ISBLANK($R37)),ISBLANK($AT37),ISBLANK($AU37),ISBLANK($AV37))</formula>
    </cfRule>
  </conditionalFormatting>
  <conditionalFormatting sqref="AV37:AX37">
    <cfRule type="expression" dxfId="1251" priority="98">
      <formula>AND(NOT(ISBLANK($S37)),ISBLANK($AW37),ISBLANK($AX37),ISBLANK($AY37))</formula>
    </cfRule>
  </conditionalFormatting>
  <conditionalFormatting sqref="AY37:BA37">
    <cfRule type="expression" dxfId="1250" priority="97">
      <formula>AND(NOT(ISBLANK($T37)),ISBLANK($AZ37),ISBLANK($BA37),ISBLANK($BB37))</formula>
    </cfRule>
  </conditionalFormatting>
  <conditionalFormatting sqref="W37">
    <cfRule type="expression" dxfId="1249" priority="96">
      <formula>AND(NOT(ISBLANK($X37)),ISBLANK($U37),ISBLANK($V37),ISBLANK($W37))</formula>
    </cfRule>
  </conditionalFormatting>
  <conditionalFormatting sqref="AC40">
    <cfRule type="expression" dxfId="1248" priority="90">
      <formula>"&lt;=0.5*$E$17"</formula>
    </cfRule>
    <cfRule type="expression" dxfId="1247" priority="91">
      <formula>"&gt;=0,5*$E$17"</formula>
    </cfRule>
  </conditionalFormatting>
  <conditionalFormatting sqref="AD40:BM40">
    <cfRule type="expression" dxfId="1246" priority="92" stopIfTrue="1">
      <formula>MOD(AD40,2)&lt;&gt;0</formula>
    </cfRule>
  </conditionalFormatting>
  <conditionalFormatting sqref="U40">
    <cfRule type="expression" dxfId="1245" priority="93" stopIfTrue="1">
      <formula>AND(INDEX($M40:$T40,1,$V40)=0, $V40&gt;0)</formula>
    </cfRule>
  </conditionalFormatting>
  <conditionalFormatting sqref="V40">
    <cfRule type="expression" dxfId="1244" priority="94" stopIfTrue="1">
      <formula>AND(INDEX($M40:$T40,1,$W40)=0, $W40&gt;0)</formula>
    </cfRule>
  </conditionalFormatting>
  <conditionalFormatting sqref="W40">
    <cfRule type="expression" dxfId="1243" priority="95" stopIfTrue="1">
      <formula>AND(INDEX($M40:$T40,1,$X40)=0, $X40&gt;0)</formula>
    </cfRule>
  </conditionalFormatting>
  <conditionalFormatting sqref="AD40:AF40">
    <cfRule type="expression" dxfId="1242" priority="89">
      <formula>AND(NOT(ISBLANK($M40)),ISBLANK($AE40),ISBLANK($AF40),ISBLANK($AG40))</formula>
    </cfRule>
  </conditionalFormatting>
  <conditionalFormatting sqref="AG40:AI40">
    <cfRule type="expression" dxfId="1241" priority="88">
      <formula>AND(NOT(ISBLANK($N40)),ISBLANK($AH40),ISBLANK($AI40),ISBLANK($AJ40))</formula>
    </cfRule>
  </conditionalFormatting>
  <conditionalFormatting sqref="AJ40:AL40">
    <cfRule type="expression" dxfId="1240" priority="87">
      <formula>AND(NOT(ISBLANK($O40)),ISBLANK($AK40),ISBLANK($AL40),ISBLANK($AM40))</formula>
    </cfRule>
  </conditionalFormatting>
  <conditionalFormatting sqref="AM40:AO40">
    <cfRule type="expression" dxfId="1239" priority="86">
      <formula>AND(NOT(ISBLANK($P40)),ISBLANK($AN40),ISBLANK($AO40),ISBLANK($AP40))</formula>
    </cfRule>
  </conditionalFormatting>
  <conditionalFormatting sqref="AP40:AR40">
    <cfRule type="expression" dxfId="1238" priority="85">
      <formula>AND(NOT(ISBLANK($Q40)),ISBLANK($AQ40),ISBLANK($AR40),ISBLANK($AS40))</formula>
    </cfRule>
  </conditionalFormatting>
  <conditionalFormatting sqref="AS40:AU40">
    <cfRule type="expression" dxfId="1237" priority="84">
      <formula>AND(NOT(ISBLANK($R40)),ISBLANK($AT40),ISBLANK($AU40),ISBLANK($AV40))</formula>
    </cfRule>
  </conditionalFormatting>
  <conditionalFormatting sqref="AV40:AX40">
    <cfRule type="expression" dxfId="1236" priority="83">
      <formula>AND(NOT(ISBLANK($S40)),ISBLANK($AW40),ISBLANK($AX40),ISBLANK($AY40))</formula>
    </cfRule>
  </conditionalFormatting>
  <conditionalFormatting sqref="AY40:BA40">
    <cfRule type="expression" dxfId="1235" priority="82">
      <formula>AND(NOT(ISBLANK($T40)),ISBLANK($AZ40),ISBLANK($BA40),ISBLANK($BB40))</formula>
    </cfRule>
  </conditionalFormatting>
  <conditionalFormatting sqref="W40">
    <cfRule type="expression" dxfId="1234" priority="81">
      <formula>AND(NOT(ISBLANK($X40)),ISBLANK($U40),ISBLANK($V40),ISBLANK($W40))</formula>
    </cfRule>
  </conditionalFormatting>
  <conditionalFormatting sqref="AC41">
    <cfRule type="expression" dxfId="1233" priority="75">
      <formula>"&lt;=0.5*$E$17"</formula>
    </cfRule>
    <cfRule type="expression" dxfId="1232" priority="76">
      <formula>"&gt;=0,5*$E$17"</formula>
    </cfRule>
  </conditionalFormatting>
  <conditionalFormatting sqref="AD41:BM41">
    <cfRule type="expression" dxfId="1231" priority="77" stopIfTrue="1">
      <formula>MOD(AD41,2)&lt;&gt;0</formula>
    </cfRule>
  </conditionalFormatting>
  <conditionalFormatting sqref="U41">
    <cfRule type="expression" dxfId="1230" priority="78" stopIfTrue="1">
      <formula>AND(INDEX($M41:$T41,1,$V41)=0, $V41&gt;0)</formula>
    </cfRule>
  </conditionalFormatting>
  <conditionalFormatting sqref="V41">
    <cfRule type="expression" dxfId="1229" priority="79" stopIfTrue="1">
      <formula>AND(INDEX($M41:$T41,1,$W41)=0, $W41&gt;0)</formula>
    </cfRule>
  </conditionalFormatting>
  <conditionalFormatting sqref="W41">
    <cfRule type="expression" dxfId="1228" priority="80" stopIfTrue="1">
      <formula>AND(INDEX($M41:$T41,1,$X41)=0, $X41&gt;0)</formula>
    </cfRule>
  </conditionalFormatting>
  <conditionalFormatting sqref="AD41:AF41">
    <cfRule type="expression" dxfId="1227" priority="74">
      <formula>AND(NOT(ISBLANK($M41)),ISBLANK($AE41),ISBLANK($AF41),ISBLANK($AG41))</formula>
    </cfRule>
  </conditionalFormatting>
  <conditionalFormatting sqref="AG41:AI41">
    <cfRule type="expression" dxfId="1226" priority="73">
      <formula>AND(NOT(ISBLANK($N41)),ISBLANK($AH41),ISBLANK($AI41),ISBLANK($AJ41))</formula>
    </cfRule>
  </conditionalFormatting>
  <conditionalFormatting sqref="AJ41:AL41">
    <cfRule type="expression" dxfId="1225" priority="72">
      <formula>AND(NOT(ISBLANK($O41)),ISBLANK($AK41),ISBLANK($AL41),ISBLANK($AM41))</formula>
    </cfRule>
  </conditionalFormatting>
  <conditionalFormatting sqref="AM41:AO41">
    <cfRule type="expression" dxfId="1224" priority="71">
      <formula>AND(NOT(ISBLANK($P41)),ISBLANK($AN41),ISBLANK($AO41),ISBLANK($AP41))</formula>
    </cfRule>
  </conditionalFormatting>
  <conditionalFormatting sqref="AP41:AR41">
    <cfRule type="expression" dxfId="1223" priority="70">
      <formula>AND(NOT(ISBLANK($Q41)),ISBLANK($AQ41),ISBLANK($AR41),ISBLANK($AS41))</formula>
    </cfRule>
  </conditionalFormatting>
  <conditionalFormatting sqref="AS41:AU41">
    <cfRule type="expression" dxfId="1222" priority="69">
      <formula>AND(NOT(ISBLANK($R41)),ISBLANK($AT41),ISBLANK($AU41),ISBLANK($AV41))</formula>
    </cfRule>
  </conditionalFormatting>
  <conditionalFormatting sqref="AV41:AX41">
    <cfRule type="expression" dxfId="1221" priority="68">
      <formula>AND(NOT(ISBLANK($S41)),ISBLANK($AW41),ISBLANK($AX41),ISBLANK($AY41))</formula>
    </cfRule>
  </conditionalFormatting>
  <conditionalFormatting sqref="AY41:BA41">
    <cfRule type="expression" dxfId="1220" priority="67">
      <formula>AND(NOT(ISBLANK($T41)),ISBLANK($AZ41),ISBLANK($BA41),ISBLANK($BB41))</formula>
    </cfRule>
  </conditionalFormatting>
  <conditionalFormatting sqref="W41">
    <cfRule type="expression" dxfId="1219" priority="66">
      <formula>AND(NOT(ISBLANK($X41)),ISBLANK($U41),ISBLANK($V41),ISBLANK($W41))</formula>
    </cfRule>
  </conditionalFormatting>
  <conditionalFormatting sqref="AC42">
    <cfRule type="expression" dxfId="1218" priority="60">
      <formula>"&lt;=0.5*$E$17"</formula>
    </cfRule>
    <cfRule type="expression" dxfId="1217" priority="61">
      <formula>"&gt;=0,5*$E$17"</formula>
    </cfRule>
  </conditionalFormatting>
  <conditionalFormatting sqref="AD42:BM42">
    <cfRule type="expression" dxfId="1216" priority="62" stopIfTrue="1">
      <formula>MOD(AD42,2)&lt;&gt;0</formula>
    </cfRule>
  </conditionalFormatting>
  <conditionalFormatting sqref="U42">
    <cfRule type="expression" dxfId="1215" priority="63" stopIfTrue="1">
      <formula>AND(INDEX($M42:$T42,1,$V42)=0, $V42&gt;0)</formula>
    </cfRule>
  </conditionalFormatting>
  <conditionalFormatting sqref="V42">
    <cfRule type="expression" dxfId="1214" priority="64" stopIfTrue="1">
      <formula>AND(INDEX($M42:$T42,1,$W42)=0, $W42&gt;0)</formula>
    </cfRule>
  </conditionalFormatting>
  <conditionalFormatting sqref="W42">
    <cfRule type="expression" dxfId="1213" priority="65" stopIfTrue="1">
      <formula>AND(INDEX($M42:$T42,1,$X42)=0, $X42&gt;0)</formula>
    </cfRule>
  </conditionalFormatting>
  <conditionalFormatting sqref="AD42:AF42">
    <cfRule type="expression" dxfId="1212" priority="59">
      <formula>AND(NOT(ISBLANK($M42)),ISBLANK($AE42),ISBLANK($AF42),ISBLANK($AG42))</formula>
    </cfRule>
  </conditionalFormatting>
  <conditionalFormatting sqref="AG42:AI42">
    <cfRule type="expression" dxfId="1211" priority="58">
      <formula>AND(NOT(ISBLANK($N42)),ISBLANK($AH42),ISBLANK($AI42),ISBLANK($AJ42))</formula>
    </cfRule>
  </conditionalFormatting>
  <conditionalFormatting sqref="AJ42:AL42">
    <cfRule type="expression" dxfId="1210" priority="57">
      <formula>AND(NOT(ISBLANK($O42)),ISBLANK($AK42),ISBLANK($AL42),ISBLANK($AM42))</formula>
    </cfRule>
  </conditionalFormatting>
  <conditionalFormatting sqref="AM42:AO42">
    <cfRule type="expression" dxfId="1209" priority="56">
      <formula>AND(NOT(ISBLANK($P42)),ISBLANK($AN42),ISBLANK($AO42),ISBLANK($AP42))</formula>
    </cfRule>
  </conditionalFormatting>
  <conditionalFormatting sqref="AP42:AR42">
    <cfRule type="expression" dxfId="1208" priority="55">
      <formula>AND(NOT(ISBLANK($Q42)),ISBLANK($AQ42),ISBLANK($AR42),ISBLANK($AS42))</formula>
    </cfRule>
  </conditionalFormatting>
  <conditionalFormatting sqref="AS42:AU42">
    <cfRule type="expression" dxfId="1207" priority="54">
      <formula>AND(NOT(ISBLANK($R42)),ISBLANK($AT42),ISBLANK($AU42),ISBLANK($AV42))</formula>
    </cfRule>
  </conditionalFormatting>
  <conditionalFormatting sqref="AV42:AX42">
    <cfRule type="expression" dxfId="1206" priority="53">
      <formula>AND(NOT(ISBLANK($S42)),ISBLANK($AW42),ISBLANK($AX42),ISBLANK($AY42))</formula>
    </cfRule>
  </conditionalFormatting>
  <conditionalFormatting sqref="AY42:BA42">
    <cfRule type="expression" dxfId="1205" priority="52">
      <formula>AND(NOT(ISBLANK($T42)),ISBLANK($AZ42),ISBLANK($BA42),ISBLANK($BB42))</formula>
    </cfRule>
  </conditionalFormatting>
  <conditionalFormatting sqref="W42">
    <cfRule type="expression" dxfId="1204" priority="51">
      <formula>AND(NOT(ISBLANK($X42)),ISBLANK($U42),ISBLANK($V42),ISBLANK($W42))</formula>
    </cfRule>
  </conditionalFormatting>
  <conditionalFormatting sqref="AC38">
    <cfRule type="expression" dxfId="1203" priority="45">
      <formula>"&lt;=0.5*$E$17"</formula>
    </cfRule>
    <cfRule type="expression" dxfId="1202" priority="46">
      <formula>"&gt;=0,5*$E$17"</formula>
    </cfRule>
  </conditionalFormatting>
  <conditionalFormatting sqref="AD38:BM38">
    <cfRule type="expression" dxfId="1201" priority="47" stopIfTrue="1">
      <formula>MOD(AD38,2)&lt;&gt;0</formula>
    </cfRule>
  </conditionalFormatting>
  <conditionalFormatting sqref="U38">
    <cfRule type="expression" dxfId="1200" priority="48" stopIfTrue="1">
      <formula>AND(INDEX($M38:$T38,1,$V38)=0, $V38&gt;0)</formula>
    </cfRule>
  </conditionalFormatting>
  <conditionalFormatting sqref="V38">
    <cfRule type="expression" dxfId="1199" priority="49" stopIfTrue="1">
      <formula>AND(INDEX($M38:$T38,1,$W38)=0, $W38&gt;0)</formula>
    </cfRule>
  </conditionalFormatting>
  <conditionalFormatting sqref="W38">
    <cfRule type="expression" dxfId="1198" priority="50" stopIfTrue="1">
      <formula>AND(INDEX($M38:$T38,1,$X38)=0, $X38&gt;0)</formula>
    </cfRule>
  </conditionalFormatting>
  <conditionalFormatting sqref="AD38:AF38">
    <cfRule type="expression" dxfId="1197" priority="44">
      <formula>AND(NOT(ISBLANK($M38)),ISBLANK($AE38),ISBLANK($AF38),ISBLANK($AG38))</formula>
    </cfRule>
  </conditionalFormatting>
  <conditionalFormatting sqref="AG38:AI38">
    <cfRule type="expression" dxfId="1196" priority="43">
      <formula>AND(NOT(ISBLANK($N38)),ISBLANK($AH38),ISBLANK($AI38),ISBLANK($AJ38))</formula>
    </cfRule>
  </conditionalFormatting>
  <conditionalFormatting sqref="AJ38:AL38">
    <cfRule type="expression" dxfId="1195" priority="42">
      <formula>AND(NOT(ISBLANK($O38)),ISBLANK($AK38),ISBLANK($AL38),ISBLANK($AM38))</formula>
    </cfRule>
  </conditionalFormatting>
  <conditionalFormatting sqref="AM38:AO38">
    <cfRule type="expression" dxfId="1194" priority="41">
      <formula>AND(NOT(ISBLANK($P38)),ISBLANK($AN38),ISBLANK($AO38),ISBLANK($AP38))</formula>
    </cfRule>
  </conditionalFormatting>
  <conditionalFormatting sqref="AP38:AR38">
    <cfRule type="expression" dxfId="1193" priority="40">
      <formula>AND(NOT(ISBLANK($Q38)),ISBLANK($AQ38),ISBLANK($AR38),ISBLANK($AS38))</formula>
    </cfRule>
  </conditionalFormatting>
  <conditionalFormatting sqref="AS38:AU38">
    <cfRule type="expression" dxfId="1192" priority="39">
      <formula>AND(NOT(ISBLANK($R38)),ISBLANK($AT38),ISBLANK($AU38),ISBLANK($AV38))</formula>
    </cfRule>
  </conditionalFormatting>
  <conditionalFormatting sqref="AV38:AX38">
    <cfRule type="expression" dxfId="1191" priority="38">
      <formula>AND(NOT(ISBLANK($S38)),ISBLANK($AW38),ISBLANK($AX38),ISBLANK($AY38))</formula>
    </cfRule>
  </conditionalFormatting>
  <conditionalFormatting sqref="AY38:BA38">
    <cfRule type="expression" dxfId="1190" priority="37">
      <formula>AND(NOT(ISBLANK($T38)),ISBLANK($AZ38),ISBLANK($BA38),ISBLANK($BB38))</formula>
    </cfRule>
  </conditionalFormatting>
  <conditionalFormatting sqref="W38">
    <cfRule type="expression" dxfId="1189" priority="36">
      <formula>AND(NOT(ISBLANK($X38)),ISBLANK($U38),ISBLANK($V38),ISBLANK($W38))</formula>
    </cfRule>
  </conditionalFormatting>
  <conditionalFormatting sqref="AC39">
    <cfRule type="expression" dxfId="1188" priority="30">
      <formula>"&lt;=0.5*$E$17"</formula>
    </cfRule>
    <cfRule type="expression" dxfId="1187" priority="31">
      <formula>"&gt;=0,5*$E$17"</formula>
    </cfRule>
  </conditionalFormatting>
  <conditionalFormatting sqref="AD39:BM39">
    <cfRule type="expression" dxfId="1186" priority="32" stopIfTrue="1">
      <formula>MOD(AD39,2)&lt;&gt;0</formula>
    </cfRule>
  </conditionalFormatting>
  <conditionalFormatting sqref="U39">
    <cfRule type="expression" dxfId="1185" priority="33" stopIfTrue="1">
      <formula>AND(INDEX($M39:$T39,1,$V39)=0, $V39&gt;0)</formula>
    </cfRule>
  </conditionalFormatting>
  <conditionalFormatting sqref="V39">
    <cfRule type="expression" dxfId="1184" priority="34" stopIfTrue="1">
      <formula>AND(INDEX($M39:$T39,1,$W39)=0, $W39&gt;0)</formula>
    </cfRule>
  </conditionalFormatting>
  <conditionalFormatting sqref="W39">
    <cfRule type="expression" dxfId="1183" priority="35" stopIfTrue="1">
      <formula>AND(INDEX($M39:$T39,1,$X39)=0, $X39&gt;0)</formula>
    </cfRule>
  </conditionalFormatting>
  <conditionalFormatting sqref="AD39:AF39">
    <cfRule type="expression" dxfId="1182" priority="29">
      <formula>AND(NOT(ISBLANK($M39)),ISBLANK($AE39),ISBLANK($AF39),ISBLANK($AG39))</formula>
    </cfRule>
  </conditionalFormatting>
  <conditionalFormatting sqref="AG39:AI39">
    <cfRule type="expression" dxfId="1181" priority="28">
      <formula>AND(NOT(ISBLANK($N39)),ISBLANK($AH39),ISBLANK($AI39),ISBLANK($AJ39))</formula>
    </cfRule>
  </conditionalFormatting>
  <conditionalFormatting sqref="AJ39:AL39">
    <cfRule type="expression" dxfId="1180" priority="27">
      <formula>AND(NOT(ISBLANK($O39)),ISBLANK($AK39),ISBLANK($AL39),ISBLANK($AM39))</formula>
    </cfRule>
  </conditionalFormatting>
  <conditionalFormatting sqref="AM39:AO39">
    <cfRule type="expression" dxfId="1179" priority="26">
      <formula>AND(NOT(ISBLANK($P39)),ISBLANK($AN39),ISBLANK($AO39),ISBLANK($AP39))</formula>
    </cfRule>
  </conditionalFormatting>
  <conditionalFormatting sqref="AP39:AR39">
    <cfRule type="expression" dxfId="1178" priority="25">
      <formula>AND(NOT(ISBLANK($Q39)),ISBLANK($AQ39),ISBLANK($AR39),ISBLANK($AS39))</formula>
    </cfRule>
  </conditionalFormatting>
  <conditionalFormatting sqref="AS39:AU39">
    <cfRule type="expression" dxfId="1177" priority="24">
      <formula>AND(NOT(ISBLANK($R39)),ISBLANK($AT39),ISBLANK($AU39),ISBLANK($AV39))</formula>
    </cfRule>
  </conditionalFormatting>
  <conditionalFormatting sqref="AV39:AX39">
    <cfRule type="expression" dxfId="1176" priority="23">
      <formula>AND(NOT(ISBLANK($S39)),ISBLANK($AW39),ISBLANK($AX39),ISBLANK($AY39))</formula>
    </cfRule>
  </conditionalFormatting>
  <conditionalFormatting sqref="AY39:BA39">
    <cfRule type="expression" dxfId="1175" priority="22">
      <formula>AND(NOT(ISBLANK($T39)),ISBLANK($AZ39),ISBLANK($BA39),ISBLANK($BB39))</formula>
    </cfRule>
  </conditionalFormatting>
  <conditionalFormatting sqref="W39">
    <cfRule type="expression" dxfId="1174" priority="21">
      <formula>AND(NOT(ISBLANK($X39)),ISBLANK($U39),ISBLANK($V39),ISBLANK($W39))</formula>
    </cfRule>
  </conditionalFormatting>
  <conditionalFormatting sqref="AJ71:AL71">
    <cfRule type="expression" dxfId="1173" priority="20" stopIfTrue="1">
      <formula>MOD(AJ71,2)&lt;&gt;0</formula>
    </cfRule>
  </conditionalFormatting>
  <conditionalFormatting sqref="AJ71:AL71">
    <cfRule type="expression" dxfId="1172" priority="19">
      <formula>AND(NOT(ISBLANK($M71)),ISBLANK($AE71),ISBLANK($AF71),ISBLANK($AG71))</formula>
    </cfRule>
  </conditionalFormatting>
  <conditionalFormatting sqref="AM71:AO71">
    <cfRule type="expression" dxfId="1171" priority="18" stopIfTrue="1">
      <formula>MOD(AM71,2)&lt;&gt;0</formula>
    </cfRule>
  </conditionalFormatting>
  <conditionalFormatting sqref="AM71:AO71">
    <cfRule type="expression" dxfId="1170" priority="17">
      <formula>AND(NOT(ISBLANK($N71)),ISBLANK($AH71),ISBLANK($AI71),ISBLANK($AJ71))</formula>
    </cfRule>
  </conditionalFormatting>
  <conditionalFormatting sqref="AP71:AR71">
    <cfRule type="expression" dxfId="1169" priority="16" stopIfTrue="1">
      <formula>MOD(AP71,2)&lt;&gt;0</formula>
    </cfRule>
  </conditionalFormatting>
  <conditionalFormatting sqref="AP71:AR71">
    <cfRule type="expression" dxfId="1168" priority="15">
      <formula>AND(NOT(ISBLANK($M71)),ISBLANK($AE71),ISBLANK($AF71),ISBLANK($AG71))</formula>
    </cfRule>
  </conditionalFormatting>
  <conditionalFormatting sqref="AS71:AU71">
    <cfRule type="expression" dxfId="1167" priority="14" stopIfTrue="1">
      <formula>MOD(AS71,2)&lt;&gt;0</formula>
    </cfRule>
  </conditionalFormatting>
  <conditionalFormatting sqref="AS71:AU71">
    <cfRule type="expression" dxfId="1166" priority="13">
      <formula>AND(NOT(ISBLANK($N71)),ISBLANK($AH71),ISBLANK($AI71),ISBLANK($AJ71))</formula>
    </cfRule>
  </conditionalFormatting>
  <conditionalFormatting sqref="AV71:AX71">
    <cfRule type="expression" dxfId="1165" priority="12" stopIfTrue="1">
      <formula>MOD(AV71,2)&lt;&gt;0</formula>
    </cfRule>
  </conditionalFormatting>
  <conditionalFormatting sqref="AV71:AX71">
    <cfRule type="expression" dxfId="1164" priority="11">
      <formula>AND(NOT(ISBLANK($M71)),ISBLANK($AE71),ISBLANK($AF71),ISBLANK($AG71))</formula>
    </cfRule>
  </conditionalFormatting>
  <conditionalFormatting sqref="AY71:BA71">
    <cfRule type="expression" dxfId="1163" priority="10" stopIfTrue="1">
      <formula>MOD(AY71,2)&lt;&gt;0</formula>
    </cfRule>
  </conditionalFormatting>
  <conditionalFormatting sqref="AY71:BA71">
    <cfRule type="expression" dxfId="1162" priority="9">
      <formula>AND(NOT(ISBLANK($N71)),ISBLANK($AH71),ISBLANK($AI71),ISBLANK($AJ71))</formula>
    </cfRule>
  </conditionalFormatting>
  <conditionalFormatting sqref="BB71:BD71">
    <cfRule type="expression" dxfId="1161" priority="8" stopIfTrue="1">
      <formula>MOD(BB71,2)&lt;&gt;0</formula>
    </cfRule>
  </conditionalFormatting>
  <conditionalFormatting sqref="BB71:BD71">
    <cfRule type="expression" dxfId="1160" priority="7">
      <formula>AND(NOT(ISBLANK($M71)),ISBLANK($AE71),ISBLANK($AF71),ISBLANK($AG71))</formula>
    </cfRule>
  </conditionalFormatting>
  <conditionalFormatting sqref="BE71:BG71">
    <cfRule type="expression" dxfId="1159" priority="6" stopIfTrue="1">
      <formula>MOD(BE71,2)&lt;&gt;0</formula>
    </cfRule>
  </conditionalFormatting>
  <conditionalFormatting sqref="BE71:BG71">
    <cfRule type="expression" dxfId="1158" priority="5">
      <formula>AND(NOT(ISBLANK($N71)),ISBLANK($AH71),ISBLANK($AI71),ISBLANK($AJ71))</formula>
    </cfRule>
  </conditionalFormatting>
  <conditionalFormatting sqref="BH71:BJ71">
    <cfRule type="expression" dxfId="1157" priority="4" stopIfTrue="1">
      <formula>MOD(BH71,2)&lt;&gt;0</formula>
    </cfRule>
  </conditionalFormatting>
  <conditionalFormatting sqref="BH71:BJ71">
    <cfRule type="expression" dxfId="1156" priority="3">
      <formula>AND(NOT(ISBLANK($M71)),ISBLANK($AE71),ISBLANK($AF71),ISBLANK($AG71))</formula>
    </cfRule>
  </conditionalFormatting>
  <conditionalFormatting sqref="BK71:BM71">
    <cfRule type="expression" dxfId="1155" priority="2" stopIfTrue="1">
      <formula>MOD(BK71,2)&lt;&gt;0</formula>
    </cfRule>
  </conditionalFormatting>
  <conditionalFormatting sqref="BK71:BM71">
    <cfRule type="expression" dxfId="1154" priority="1">
      <formula>AND(NOT(ISBLANK($N71)),ISBLANK($AH71),ISBLANK($AI71),ISBLANK($AJ71))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zoomScaleNormal="100" workbookViewId="0">
      <pane ySplit="1" topLeftCell="A2" activePane="bottomLeft" state="frozen"/>
      <selection pane="bottomLeft" activeCell="A4" sqref="A4:A9"/>
    </sheetView>
  </sheetViews>
  <sheetFormatPr defaultRowHeight="15" x14ac:dyDescent="0.25"/>
  <cols>
    <col min="1" max="1" width="6.28515625" bestFit="1" customWidth="1"/>
    <col min="3" max="3" width="3.140625" bestFit="1" customWidth="1"/>
    <col min="4" max="6" width="8.85546875" bestFit="1" customWidth="1"/>
    <col min="9" max="9" width="31.140625" customWidth="1"/>
    <col min="10" max="10" width="4.28515625" bestFit="1" customWidth="1"/>
    <col min="11" max="11" width="6.28515625" bestFit="1" customWidth="1"/>
    <col min="12" max="17" width="4.28515625" bestFit="1" customWidth="1"/>
    <col min="19" max="19" width="3.140625" bestFit="1" customWidth="1"/>
    <col min="20" max="20" width="4.28515625" bestFit="1" customWidth="1"/>
    <col min="21" max="21" width="3.140625" bestFit="1" customWidth="1"/>
    <col min="22" max="22" width="8.28515625" bestFit="1" customWidth="1"/>
    <col min="24" max="24" width="7.85546875" bestFit="1" customWidth="1"/>
    <col min="25" max="25" width="5.28515625" bestFit="1" customWidth="1"/>
    <col min="26" max="27" width="4.28515625" bestFit="1" customWidth="1"/>
    <col min="28" max="28" width="5.28515625" bestFit="1" customWidth="1"/>
    <col min="29" max="29" width="8.28515625" bestFit="1" customWidth="1"/>
    <col min="30" max="30" width="5.28515625" bestFit="1" customWidth="1"/>
    <col min="31" max="31" width="3.140625" bestFit="1" customWidth="1"/>
    <col min="32" max="33" width="5.28515625" bestFit="1" customWidth="1"/>
    <col min="34" max="34" width="3.140625" bestFit="1" customWidth="1"/>
    <col min="35" max="36" width="5.28515625" bestFit="1" customWidth="1"/>
    <col min="37" max="37" width="4.28515625" bestFit="1" customWidth="1"/>
    <col min="38" max="39" width="5.28515625" bestFit="1" customWidth="1"/>
    <col min="40" max="40" width="4.28515625" bestFit="1" customWidth="1"/>
    <col min="41" max="41" width="5.28515625" bestFit="1" customWidth="1"/>
    <col min="42" max="42" width="4.28515625" bestFit="1" customWidth="1"/>
    <col min="43" max="43" width="3.140625" bestFit="1" customWidth="1"/>
    <col min="44" max="45" width="4.28515625" bestFit="1" customWidth="1"/>
    <col min="46" max="46" width="3.140625" bestFit="1" customWidth="1"/>
    <col min="47" max="47" width="4.28515625" bestFit="1" customWidth="1"/>
    <col min="48" max="49" width="3.140625" bestFit="1" customWidth="1"/>
    <col min="51" max="52" width="3.140625" bestFit="1" customWidth="1"/>
    <col min="66" max="67" width="9.28515625" bestFit="1" customWidth="1"/>
  </cols>
  <sheetData>
    <row r="1" spans="1:67" ht="47.25" x14ac:dyDescent="0.25">
      <c r="A1" s="95" t="s">
        <v>44</v>
      </c>
      <c r="B1" s="95" t="s">
        <v>45</v>
      </c>
      <c r="C1" s="95" t="s">
        <v>109</v>
      </c>
      <c r="D1" s="95" t="s">
        <v>46</v>
      </c>
      <c r="E1" s="95" t="s">
        <v>50</v>
      </c>
      <c r="F1" s="95" t="s">
        <v>148</v>
      </c>
      <c r="G1" s="95" t="s">
        <v>64</v>
      </c>
      <c r="H1" s="95" t="s">
        <v>149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37"/>
      <c r="T1" s="161"/>
      <c r="U1" s="162"/>
      <c r="V1" s="162"/>
      <c r="W1" s="163"/>
      <c r="X1" s="15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ht="47.25" x14ac:dyDescent="0.25">
      <c r="A2" s="95"/>
      <c r="B2" s="95"/>
      <c r="C2" s="95"/>
      <c r="D2" s="95"/>
      <c r="E2" s="95"/>
      <c r="F2" s="95" t="s">
        <v>143</v>
      </c>
      <c r="G2" s="95"/>
      <c r="H2" s="95"/>
      <c r="I2" s="27" t="s">
        <v>23</v>
      </c>
      <c r="J2" s="35">
        <f>SUM(J3+J14+J10+J17+J18+J20+J32+J29)</f>
        <v>42</v>
      </c>
      <c r="K2" s="26"/>
      <c r="L2" s="26"/>
      <c r="M2" s="26"/>
      <c r="N2" s="26"/>
      <c r="O2" s="26"/>
      <c r="P2" s="26"/>
      <c r="Q2" s="26"/>
      <c r="R2" s="26"/>
      <c r="S2" s="137"/>
      <c r="T2" s="164"/>
      <c r="U2" s="26"/>
      <c r="V2" s="26"/>
      <c r="W2" s="165"/>
      <c r="X2" s="1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ht="15.75" x14ac:dyDescent="0.25">
      <c r="A3" s="18"/>
      <c r="B3" s="18"/>
      <c r="C3" s="18"/>
      <c r="D3" s="18"/>
      <c r="E3" s="18" t="s">
        <v>51</v>
      </c>
      <c r="F3" s="18" t="s">
        <v>125</v>
      </c>
      <c r="G3" s="18"/>
      <c r="H3" s="18"/>
      <c r="I3" s="13" t="s">
        <v>111</v>
      </c>
      <c r="J3" s="16">
        <f>SUM(J4)</f>
        <v>3</v>
      </c>
      <c r="K3" s="101">
        <f>J3*36</f>
        <v>108</v>
      </c>
      <c r="L3" s="18"/>
      <c r="M3" s="18"/>
      <c r="N3" s="18"/>
      <c r="O3" s="18"/>
      <c r="P3" s="18"/>
      <c r="Q3" s="18"/>
      <c r="R3" s="18"/>
      <c r="S3" s="98"/>
      <c r="T3" s="19"/>
      <c r="U3" s="20"/>
      <c r="V3" s="20"/>
      <c r="W3" s="21"/>
      <c r="X3" s="151"/>
      <c r="Y3" s="22"/>
      <c r="Z3" s="22"/>
      <c r="AA3" s="22"/>
      <c r="AB3" s="22"/>
      <c r="AC3" s="10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8"/>
      <c r="BO3" s="23"/>
    </row>
    <row r="4" spans="1:67" ht="47.25" x14ac:dyDescent="0.25">
      <c r="A4" s="249">
        <v>3675</v>
      </c>
      <c r="B4" s="96" t="s">
        <v>76</v>
      </c>
      <c r="C4" s="104" t="s">
        <v>52</v>
      </c>
      <c r="D4" s="1678" t="s">
        <v>54</v>
      </c>
      <c r="E4" s="1519" t="s">
        <v>51</v>
      </c>
      <c r="F4" s="1519" t="s">
        <v>93</v>
      </c>
      <c r="G4" s="1510" t="s">
        <v>65</v>
      </c>
      <c r="H4" s="250">
        <v>1</v>
      </c>
      <c r="I4" s="238" t="s">
        <v>70</v>
      </c>
      <c r="J4" s="1466">
        <v>3</v>
      </c>
      <c r="K4" s="1671">
        <f>J4*36</f>
        <v>108</v>
      </c>
      <c r="L4" s="1466" t="s">
        <v>47</v>
      </c>
      <c r="M4" s="1466" t="s">
        <v>47</v>
      </c>
      <c r="N4" s="1466" t="s">
        <v>47</v>
      </c>
      <c r="O4" s="1466" t="s">
        <v>47</v>
      </c>
      <c r="P4" s="1466"/>
      <c r="Q4" s="1466"/>
      <c r="R4" s="1466"/>
      <c r="S4" s="1521"/>
      <c r="T4" s="1676" t="s">
        <v>48</v>
      </c>
      <c r="U4" s="1466"/>
      <c r="V4" s="1466"/>
      <c r="W4" s="1512"/>
      <c r="X4" s="1673"/>
      <c r="Y4" s="1674"/>
      <c r="Z4" s="1674"/>
      <c r="AA4" s="1674"/>
      <c r="AB4" s="1674"/>
      <c r="AC4" s="1675"/>
      <c r="AD4" s="1522" t="s">
        <v>49</v>
      </c>
      <c r="AE4" s="1522"/>
      <c r="AF4" s="1522" t="s">
        <v>49</v>
      </c>
      <c r="AG4" s="1523" t="s">
        <v>49</v>
      </c>
      <c r="AH4" s="1523"/>
      <c r="AI4" s="1523" t="s">
        <v>49</v>
      </c>
      <c r="AJ4" s="1522" t="s">
        <v>49</v>
      </c>
      <c r="AK4" s="1522"/>
      <c r="AL4" s="1522" t="s">
        <v>49</v>
      </c>
      <c r="AM4" s="1523" t="s">
        <v>49</v>
      </c>
      <c r="AN4" s="1523"/>
      <c r="AO4" s="1523" t="s">
        <v>49</v>
      </c>
      <c r="AP4" s="1672"/>
      <c r="AQ4" s="1672"/>
      <c r="AR4" s="1672"/>
      <c r="AS4" s="1466"/>
      <c r="AT4" s="1466"/>
      <c r="AU4" s="1466"/>
      <c r="AV4" s="1672"/>
      <c r="AW4" s="1672"/>
      <c r="AX4" s="1672"/>
      <c r="AY4" s="1466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 t="s">
        <v>0</v>
      </c>
      <c r="BO4" s="1524">
        <v>29.629629629629626</v>
      </c>
    </row>
    <row r="5" spans="1:67" ht="31.5" x14ac:dyDescent="0.25">
      <c r="A5" s="249">
        <v>3676</v>
      </c>
      <c r="B5" s="96" t="s">
        <v>76</v>
      </c>
      <c r="C5" s="104" t="s">
        <v>52</v>
      </c>
      <c r="D5" s="1678"/>
      <c r="E5" s="1519"/>
      <c r="F5" s="1519"/>
      <c r="G5" s="1510"/>
      <c r="H5" s="250">
        <v>2</v>
      </c>
      <c r="I5" s="238" t="s">
        <v>71</v>
      </c>
      <c r="J5" s="1466"/>
      <c r="K5" s="1671"/>
      <c r="L5" s="1466"/>
      <c r="M5" s="1466"/>
      <c r="N5" s="1466"/>
      <c r="O5" s="1466"/>
      <c r="P5" s="1466"/>
      <c r="Q5" s="1466"/>
      <c r="R5" s="1466"/>
      <c r="S5" s="1521"/>
      <c r="T5" s="1677"/>
      <c r="U5" s="1466"/>
      <c r="V5" s="1466"/>
      <c r="W5" s="1512"/>
      <c r="X5" s="1673"/>
      <c r="Y5" s="1674"/>
      <c r="Z5" s="1674"/>
      <c r="AA5" s="1674"/>
      <c r="AB5" s="1674"/>
      <c r="AC5" s="1675"/>
      <c r="AD5" s="1522"/>
      <c r="AE5" s="1522"/>
      <c r="AF5" s="1522"/>
      <c r="AG5" s="1523"/>
      <c r="AH5" s="1523"/>
      <c r="AI5" s="1523"/>
      <c r="AJ5" s="1522"/>
      <c r="AK5" s="1522"/>
      <c r="AL5" s="1522"/>
      <c r="AM5" s="1523"/>
      <c r="AN5" s="1523"/>
      <c r="AO5" s="1523"/>
      <c r="AP5" s="1672"/>
      <c r="AQ5" s="1672"/>
      <c r="AR5" s="1672"/>
      <c r="AS5" s="1466"/>
      <c r="AT5" s="1466"/>
      <c r="AU5" s="1466"/>
      <c r="AV5" s="1672"/>
      <c r="AW5" s="1672"/>
      <c r="AX5" s="1672"/>
      <c r="AY5" s="1466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524"/>
    </row>
    <row r="6" spans="1:67" ht="47.25" x14ac:dyDescent="0.25">
      <c r="A6" s="249">
        <v>3677</v>
      </c>
      <c r="B6" s="96" t="s">
        <v>76</v>
      </c>
      <c r="C6" s="104" t="s">
        <v>52</v>
      </c>
      <c r="D6" s="1678"/>
      <c r="E6" s="1519"/>
      <c r="F6" s="1519"/>
      <c r="G6" s="1510"/>
      <c r="H6" s="250">
        <v>3</v>
      </c>
      <c r="I6" s="238" t="s">
        <v>72</v>
      </c>
      <c r="J6" s="1466"/>
      <c r="K6" s="1671"/>
      <c r="L6" s="1466"/>
      <c r="M6" s="1466"/>
      <c r="N6" s="1466"/>
      <c r="O6" s="1466"/>
      <c r="P6" s="1466"/>
      <c r="Q6" s="1466"/>
      <c r="R6" s="1466"/>
      <c r="S6" s="1521"/>
      <c r="T6" s="1677"/>
      <c r="U6" s="1466"/>
      <c r="V6" s="1466"/>
      <c r="W6" s="1512"/>
      <c r="X6" s="1673"/>
      <c r="Y6" s="1674"/>
      <c r="Z6" s="1674"/>
      <c r="AA6" s="1674"/>
      <c r="AB6" s="1674"/>
      <c r="AC6" s="1675"/>
      <c r="AD6" s="1522"/>
      <c r="AE6" s="1522"/>
      <c r="AF6" s="1522"/>
      <c r="AG6" s="1523"/>
      <c r="AH6" s="1523"/>
      <c r="AI6" s="1523"/>
      <c r="AJ6" s="1522"/>
      <c r="AK6" s="1522"/>
      <c r="AL6" s="1522"/>
      <c r="AM6" s="1523"/>
      <c r="AN6" s="1523"/>
      <c r="AO6" s="1523"/>
      <c r="AP6" s="1672"/>
      <c r="AQ6" s="1672"/>
      <c r="AR6" s="1672"/>
      <c r="AS6" s="1466"/>
      <c r="AT6" s="1466"/>
      <c r="AU6" s="1466"/>
      <c r="AV6" s="1672"/>
      <c r="AW6" s="1672"/>
      <c r="AX6" s="1672"/>
      <c r="AY6" s="1466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524"/>
    </row>
    <row r="7" spans="1:67" ht="31.5" x14ac:dyDescent="0.25">
      <c r="A7" s="249">
        <v>3678</v>
      </c>
      <c r="B7" s="96" t="s">
        <v>76</v>
      </c>
      <c r="C7" s="104" t="s">
        <v>52</v>
      </c>
      <c r="D7" s="1678"/>
      <c r="E7" s="1519"/>
      <c r="F7" s="1519"/>
      <c r="G7" s="1510"/>
      <c r="H7" s="250">
        <v>4</v>
      </c>
      <c r="I7" s="238" t="s">
        <v>73</v>
      </c>
      <c r="J7" s="1466"/>
      <c r="K7" s="1671"/>
      <c r="L7" s="1466"/>
      <c r="M7" s="1466"/>
      <c r="N7" s="1466"/>
      <c r="O7" s="1466"/>
      <c r="P7" s="1466"/>
      <c r="Q7" s="1466"/>
      <c r="R7" s="1466"/>
      <c r="S7" s="1521"/>
      <c r="T7" s="1677"/>
      <c r="U7" s="1466"/>
      <c r="V7" s="1466"/>
      <c r="W7" s="1512"/>
      <c r="X7" s="1673"/>
      <c r="Y7" s="1674"/>
      <c r="Z7" s="1674"/>
      <c r="AA7" s="1674"/>
      <c r="AB7" s="1674"/>
      <c r="AC7" s="1675"/>
      <c r="AD7" s="1522"/>
      <c r="AE7" s="1522"/>
      <c r="AF7" s="1522"/>
      <c r="AG7" s="1523"/>
      <c r="AH7" s="1523"/>
      <c r="AI7" s="1523"/>
      <c r="AJ7" s="1522"/>
      <c r="AK7" s="1522"/>
      <c r="AL7" s="1522"/>
      <c r="AM7" s="1523"/>
      <c r="AN7" s="1523"/>
      <c r="AO7" s="1523"/>
      <c r="AP7" s="1672"/>
      <c r="AQ7" s="1672"/>
      <c r="AR7" s="1672"/>
      <c r="AS7" s="1466"/>
      <c r="AT7" s="1466"/>
      <c r="AU7" s="1466"/>
      <c r="AV7" s="1672"/>
      <c r="AW7" s="1672"/>
      <c r="AX7" s="1672"/>
      <c r="AY7" s="1466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524"/>
    </row>
    <row r="8" spans="1:67" ht="31.5" x14ac:dyDescent="0.25">
      <c r="A8" s="249">
        <v>3679</v>
      </c>
      <c r="B8" s="96" t="s">
        <v>76</v>
      </c>
      <c r="C8" s="104" t="s">
        <v>52</v>
      </c>
      <c r="D8" s="1678"/>
      <c r="E8" s="1519"/>
      <c r="F8" s="1519"/>
      <c r="G8" s="1510"/>
      <c r="H8" s="250">
        <v>5</v>
      </c>
      <c r="I8" s="238" t="s">
        <v>74</v>
      </c>
      <c r="J8" s="1466"/>
      <c r="K8" s="1671"/>
      <c r="L8" s="1466"/>
      <c r="M8" s="1466"/>
      <c r="N8" s="1466"/>
      <c r="O8" s="1466"/>
      <c r="P8" s="1466"/>
      <c r="Q8" s="1466"/>
      <c r="R8" s="1466"/>
      <c r="S8" s="1521"/>
      <c r="T8" s="1677"/>
      <c r="U8" s="1466"/>
      <c r="V8" s="1466"/>
      <c r="W8" s="1512"/>
      <c r="X8" s="1673"/>
      <c r="Y8" s="1674"/>
      <c r="Z8" s="1674"/>
      <c r="AA8" s="1674"/>
      <c r="AB8" s="1674"/>
      <c r="AC8" s="1675"/>
      <c r="AD8" s="1522"/>
      <c r="AE8" s="1522"/>
      <c r="AF8" s="1522"/>
      <c r="AG8" s="1523"/>
      <c r="AH8" s="1523"/>
      <c r="AI8" s="1523"/>
      <c r="AJ8" s="1522"/>
      <c r="AK8" s="1522"/>
      <c r="AL8" s="1522"/>
      <c r="AM8" s="1523"/>
      <c r="AN8" s="1523"/>
      <c r="AO8" s="1523"/>
      <c r="AP8" s="1672"/>
      <c r="AQ8" s="1672"/>
      <c r="AR8" s="1672"/>
      <c r="AS8" s="1466"/>
      <c r="AT8" s="1466"/>
      <c r="AU8" s="1466"/>
      <c r="AV8" s="1672"/>
      <c r="AW8" s="1672"/>
      <c r="AX8" s="1672"/>
      <c r="AY8" s="1466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524"/>
    </row>
    <row r="9" spans="1:67" ht="31.5" x14ac:dyDescent="0.25">
      <c r="A9" s="249">
        <v>3680</v>
      </c>
      <c r="B9" s="96" t="s">
        <v>76</v>
      </c>
      <c r="C9" s="104" t="s">
        <v>52</v>
      </c>
      <c r="D9" s="1678"/>
      <c r="E9" s="1519"/>
      <c r="F9" s="1519"/>
      <c r="G9" s="1510"/>
      <c r="H9" s="250">
        <v>6</v>
      </c>
      <c r="I9" s="238" t="s">
        <v>75</v>
      </c>
      <c r="J9" s="1466"/>
      <c r="K9" s="1671"/>
      <c r="L9" s="1466"/>
      <c r="M9" s="1466"/>
      <c r="N9" s="1466"/>
      <c r="O9" s="1466"/>
      <c r="P9" s="1466"/>
      <c r="Q9" s="1466"/>
      <c r="R9" s="1466"/>
      <c r="S9" s="1521"/>
      <c r="T9" s="1677"/>
      <c r="U9" s="1466"/>
      <c r="V9" s="1466"/>
      <c r="W9" s="1512"/>
      <c r="X9" s="1673"/>
      <c r="Y9" s="1674"/>
      <c r="Z9" s="1674"/>
      <c r="AA9" s="1674"/>
      <c r="AB9" s="1674"/>
      <c r="AC9" s="1675"/>
      <c r="AD9" s="1522"/>
      <c r="AE9" s="1522"/>
      <c r="AF9" s="1522"/>
      <c r="AG9" s="1523"/>
      <c r="AH9" s="1523"/>
      <c r="AI9" s="1523"/>
      <c r="AJ9" s="1522"/>
      <c r="AK9" s="1522"/>
      <c r="AL9" s="1522"/>
      <c r="AM9" s="1523"/>
      <c r="AN9" s="1523"/>
      <c r="AO9" s="1523"/>
      <c r="AP9" s="1672"/>
      <c r="AQ9" s="1672"/>
      <c r="AR9" s="1672"/>
      <c r="AS9" s="1466"/>
      <c r="AT9" s="1466"/>
      <c r="AU9" s="1466"/>
      <c r="AV9" s="1672"/>
      <c r="AW9" s="1672"/>
      <c r="AX9" s="1672"/>
      <c r="AY9" s="1466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524"/>
    </row>
    <row r="10" spans="1:67" ht="31.5" x14ac:dyDescent="0.25">
      <c r="A10" s="18"/>
      <c r="B10" s="18"/>
      <c r="C10" s="18"/>
      <c r="D10" s="24"/>
      <c r="E10" s="18" t="s">
        <v>51</v>
      </c>
      <c r="F10" s="18" t="s">
        <v>126</v>
      </c>
      <c r="G10" s="18"/>
      <c r="H10" s="18"/>
      <c r="I10" s="13" t="s">
        <v>61</v>
      </c>
      <c r="J10" s="16">
        <f>SUM(J11:J12)</f>
        <v>3</v>
      </c>
      <c r="K10" s="101"/>
      <c r="L10" s="18"/>
      <c r="M10" s="18"/>
      <c r="N10" s="18"/>
      <c r="O10" s="18"/>
      <c r="P10" s="18"/>
      <c r="Q10" s="18"/>
      <c r="R10" s="18"/>
      <c r="S10" s="98"/>
      <c r="T10" s="17"/>
      <c r="U10" s="18"/>
      <c r="V10" s="18"/>
      <c r="W10" s="166"/>
      <c r="X10" s="152"/>
      <c r="Y10" s="18"/>
      <c r="Z10" s="18"/>
      <c r="AA10" s="18"/>
      <c r="AB10" s="18"/>
      <c r="AC10" s="101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23"/>
    </row>
    <row r="11" spans="1:67" ht="63" x14ac:dyDescent="0.25">
      <c r="A11" s="14">
        <v>7</v>
      </c>
      <c r="B11" s="96" t="s">
        <v>76</v>
      </c>
      <c r="C11" s="104" t="s">
        <v>52</v>
      </c>
      <c r="D11" s="103" t="s">
        <v>54</v>
      </c>
      <c r="E11" s="104" t="s">
        <v>51</v>
      </c>
      <c r="F11" s="192" t="s">
        <v>2</v>
      </c>
      <c r="G11" s="103" t="s">
        <v>77</v>
      </c>
      <c r="H11" s="255"/>
      <c r="I11" s="238" t="s">
        <v>1</v>
      </c>
      <c r="J11" s="28">
        <v>2</v>
      </c>
      <c r="K11" s="41">
        <f>J11*36</f>
        <v>72</v>
      </c>
      <c r="L11" s="29" t="s">
        <v>63</v>
      </c>
      <c r="M11" s="29" t="s">
        <v>63</v>
      </c>
      <c r="N11" s="29" t="s">
        <v>63</v>
      </c>
      <c r="O11" s="29" t="s">
        <v>63</v>
      </c>
      <c r="P11" s="29"/>
      <c r="Q11" s="29"/>
      <c r="R11" s="29"/>
      <c r="S11" s="138"/>
      <c r="T11" s="170"/>
      <c r="U11" s="30"/>
      <c r="V11" s="30" t="s">
        <v>48</v>
      </c>
      <c r="W11" s="171"/>
      <c r="X11" s="155">
        <f>Y11+Y11*0.1</f>
        <v>140.80000000000001</v>
      </c>
      <c r="Y11" s="31">
        <f>SUM(Z11:AB11)</f>
        <v>128</v>
      </c>
      <c r="Z11" s="31">
        <f t="shared" ref="Z11:AB12" si="0">AD11+AG11+AJ11+AM11+AP11+AS11+AV11+AY11+BB11+BE11+BH11+BK11</f>
        <v>64</v>
      </c>
      <c r="AA11" s="31">
        <f t="shared" si="0"/>
        <v>0</v>
      </c>
      <c r="AB11" s="31">
        <f t="shared" si="0"/>
        <v>64</v>
      </c>
      <c r="AC11" s="42">
        <f>K11-X11</f>
        <v>-68.800000000000011</v>
      </c>
      <c r="AD11" s="32">
        <v>16</v>
      </c>
      <c r="AE11" s="32"/>
      <c r="AF11" s="32">
        <v>16</v>
      </c>
      <c r="AG11" s="33">
        <v>16</v>
      </c>
      <c r="AH11" s="33"/>
      <c r="AI11" s="33">
        <v>16</v>
      </c>
      <c r="AJ11" s="32">
        <v>16</v>
      </c>
      <c r="AK11" s="32"/>
      <c r="AL11" s="32">
        <v>16</v>
      </c>
      <c r="AM11" s="33">
        <v>16</v>
      </c>
      <c r="AN11" s="33"/>
      <c r="AO11" s="33">
        <v>16</v>
      </c>
      <c r="AP11" s="32"/>
      <c r="AQ11" s="32"/>
      <c r="AR11" s="32"/>
      <c r="AS11" s="33"/>
      <c r="AT11" s="33"/>
      <c r="AU11" s="33"/>
      <c r="AV11" s="32"/>
      <c r="AW11" s="32"/>
      <c r="AX11" s="32"/>
      <c r="AY11" s="33"/>
      <c r="AZ11" s="33"/>
      <c r="BA11" s="33"/>
      <c r="BB11" s="31"/>
      <c r="BC11" s="31"/>
      <c r="BD11" s="31"/>
      <c r="BE11" s="33"/>
      <c r="BF11" s="33"/>
      <c r="BG11" s="33"/>
      <c r="BH11" s="31"/>
      <c r="BI11" s="31"/>
      <c r="BJ11" s="31"/>
      <c r="BK11" s="33"/>
      <c r="BL11" s="33"/>
      <c r="BM11" s="33"/>
      <c r="BN11" s="29" t="s">
        <v>2</v>
      </c>
      <c r="BO11" s="34">
        <f>Y11/K11*100</f>
        <v>177.77777777777777</v>
      </c>
    </row>
    <row r="12" spans="1:67" ht="15.75" x14ac:dyDescent="0.25">
      <c r="A12" s="14">
        <v>8</v>
      </c>
      <c r="B12" s="104" t="s">
        <v>52</v>
      </c>
      <c r="C12" s="104" t="s">
        <v>52</v>
      </c>
      <c r="D12" s="104" t="s">
        <v>52</v>
      </c>
      <c r="E12" s="104" t="s">
        <v>51</v>
      </c>
      <c r="F12" s="192" t="s">
        <v>94</v>
      </c>
      <c r="G12" s="104" t="s">
        <v>52</v>
      </c>
      <c r="H12" s="251"/>
      <c r="I12" s="4" t="s">
        <v>62</v>
      </c>
      <c r="J12" s="28">
        <v>1</v>
      </c>
      <c r="K12" s="41">
        <f>J12*36</f>
        <v>36</v>
      </c>
      <c r="L12" s="29">
        <v>1</v>
      </c>
      <c r="M12" s="29"/>
      <c r="N12" s="29"/>
      <c r="O12" s="29"/>
      <c r="P12" s="29"/>
      <c r="Q12" s="29"/>
      <c r="R12" s="29"/>
      <c r="S12" s="138"/>
      <c r="T12" s="170"/>
      <c r="U12" s="30"/>
      <c r="V12" s="30">
        <v>1</v>
      </c>
      <c r="W12" s="171"/>
      <c r="X12" s="155">
        <f>Y12+Y12*0.1</f>
        <v>39.6</v>
      </c>
      <c r="Y12" s="31">
        <f>SUM(Z12:AB12)</f>
        <v>36</v>
      </c>
      <c r="Z12" s="31">
        <f t="shared" si="0"/>
        <v>0</v>
      </c>
      <c r="AA12" s="31">
        <f t="shared" si="0"/>
        <v>0</v>
      </c>
      <c r="AB12" s="31">
        <f t="shared" si="0"/>
        <v>36</v>
      </c>
      <c r="AC12" s="42">
        <f>K12-X12</f>
        <v>-3.6000000000000014</v>
      </c>
      <c r="AD12" s="32"/>
      <c r="AE12" s="32"/>
      <c r="AF12" s="32">
        <v>36</v>
      </c>
      <c r="AG12" s="33"/>
      <c r="AH12" s="33"/>
      <c r="AI12" s="33"/>
      <c r="AJ12" s="32"/>
      <c r="AK12" s="32"/>
      <c r="AL12" s="32"/>
      <c r="AM12" s="33"/>
      <c r="AN12" s="33"/>
      <c r="AO12" s="33"/>
      <c r="AP12" s="32"/>
      <c r="AQ12" s="32"/>
      <c r="AR12" s="32"/>
      <c r="AS12" s="33"/>
      <c r="AT12" s="33"/>
      <c r="AU12" s="33"/>
      <c r="AV12" s="32"/>
      <c r="AW12" s="32"/>
      <c r="AX12" s="32"/>
      <c r="AY12" s="33"/>
      <c r="AZ12" s="33"/>
      <c r="BA12" s="33"/>
      <c r="BB12" s="31"/>
      <c r="BC12" s="31"/>
      <c r="BD12" s="31"/>
      <c r="BE12" s="33"/>
      <c r="BF12" s="33"/>
      <c r="BG12" s="33"/>
      <c r="BH12" s="31"/>
      <c r="BI12" s="31"/>
      <c r="BJ12" s="31"/>
      <c r="BK12" s="33"/>
      <c r="BL12" s="33"/>
      <c r="BM12" s="33"/>
      <c r="BN12" s="29"/>
      <c r="BO12" s="34"/>
    </row>
    <row r="13" spans="1:67" ht="31.5" x14ac:dyDescent="0.25">
      <c r="A13" s="18"/>
      <c r="B13" s="18"/>
      <c r="C13" s="18"/>
      <c r="D13" s="18"/>
      <c r="E13" s="18" t="s">
        <v>51</v>
      </c>
      <c r="F13" s="18" t="s">
        <v>127</v>
      </c>
      <c r="G13" s="24" t="s">
        <v>77</v>
      </c>
      <c r="H13" s="24"/>
      <c r="I13" s="13" t="s">
        <v>3</v>
      </c>
      <c r="J13" s="16">
        <f>SUM(J14)</f>
        <v>3</v>
      </c>
      <c r="K13" s="101"/>
      <c r="L13" s="18"/>
      <c r="M13" s="18"/>
      <c r="N13" s="18"/>
      <c r="O13" s="18"/>
      <c r="P13" s="18"/>
      <c r="Q13" s="18"/>
      <c r="R13" s="18"/>
      <c r="S13" s="98"/>
      <c r="T13" s="19"/>
      <c r="U13" s="20"/>
      <c r="V13" s="20"/>
      <c r="W13" s="21"/>
      <c r="X13" s="151"/>
      <c r="Y13" s="22"/>
      <c r="Z13" s="22"/>
      <c r="AA13" s="22"/>
      <c r="AB13" s="22"/>
      <c r="AC13" s="10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8"/>
      <c r="BO13" s="23"/>
    </row>
    <row r="14" spans="1:67" ht="31.5" x14ac:dyDescent="0.25">
      <c r="A14" s="14">
        <v>9</v>
      </c>
      <c r="B14" s="96" t="s">
        <v>76</v>
      </c>
      <c r="C14" s="14"/>
      <c r="D14" s="14"/>
      <c r="E14" s="104" t="s">
        <v>51</v>
      </c>
      <c r="F14" s="192" t="s">
        <v>96</v>
      </c>
      <c r="G14" s="103"/>
      <c r="H14" s="255"/>
      <c r="I14" s="239" t="s">
        <v>66</v>
      </c>
      <c r="J14" s="28">
        <v>3</v>
      </c>
      <c r="K14" s="41">
        <f>J14*36</f>
        <v>108</v>
      </c>
      <c r="L14" s="136"/>
      <c r="M14" s="136"/>
      <c r="N14" s="136"/>
      <c r="O14" s="136"/>
      <c r="P14" s="136"/>
      <c r="Q14" s="136"/>
      <c r="R14" s="29"/>
      <c r="S14" s="138"/>
      <c r="T14" s="170"/>
      <c r="U14" s="30"/>
      <c r="V14" s="30">
        <v>123456</v>
      </c>
      <c r="W14" s="171"/>
      <c r="X14" s="155">
        <f>Y14</f>
        <v>72</v>
      </c>
      <c r="Y14" s="31">
        <f>SUM(Z14:AB14)</f>
        <v>72</v>
      </c>
      <c r="Z14" s="31"/>
      <c r="AA14" s="31"/>
      <c r="AB14" s="31">
        <f>AF14+AI14+AL14+AO14+AR14+AU14+AX14+BA14+BD14+BG14+BJ14+BM14</f>
        <v>72</v>
      </c>
      <c r="AC14" s="42"/>
      <c r="AD14" s="32"/>
      <c r="AE14" s="32"/>
      <c r="AF14" s="32">
        <v>12</v>
      </c>
      <c r="AG14" s="33"/>
      <c r="AH14" s="33"/>
      <c r="AI14" s="33">
        <v>12</v>
      </c>
      <c r="AJ14" s="32"/>
      <c r="AK14" s="32"/>
      <c r="AL14" s="32">
        <v>12</v>
      </c>
      <c r="AM14" s="33"/>
      <c r="AN14" s="33"/>
      <c r="AO14" s="33">
        <v>12</v>
      </c>
      <c r="AP14" s="32"/>
      <c r="AQ14" s="32"/>
      <c r="AR14" s="32">
        <v>12</v>
      </c>
      <c r="AS14" s="33"/>
      <c r="AT14" s="33"/>
      <c r="AU14" s="33">
        <v>12</v>
      </c>
      <c r="AV14" s="32"/>
      <c r="AW14" s="32"/>
      <c r="AX14" s="32"/>
      <c r="AY14" s="33"/>
      <c r="AZ14" s="33"/>
      <c r="BA14" s="33"/>
      <c r="BB14" s="31"/>
      <c r="BC14" s="31"/>
      <c r="BD14" s="31"/>
      <c r="BE14" s="33"/>
      <c r="BF14" s="33"/>
      <c r="BG14" s="33"/>
      <c r="BH14" s="31"/>
      <c r="BI14" s="31"/>
      <c r="BJ14" s="31"/>
      <c r="BK14" s="33"/>
      <c r="BL14" s="33"/>
      <c r="BM14" s="33"/>
      <c r="BN14" s="29" t="s">
        <v>4</v>
      </c>
      <c r="BO14" s="34">
        <f>Y14/K14*100</f>
        <v>66.666666666666657</v>
      </c>
    </row>
    <row r="15" spans="1:67" ht="31.5" x14ac:dyDescent="0.25">
      <c r="A15" s="14">
        <v>10</v>
      </c>
      <c r="B15" s="96" t="s">
        <v>76</v>
      </c>
      <c r="C15" s="14"/>
      <c r="D15" s="14"/>
      <c r="E15" s="104" t="s">
        <v>51</v>
      </c>
      <c r="F15" s="194" t="s">
        <v>97</v>
      </c>
      <c r="G15" s="103"/>
      <c r="H15" s="255"/>
      <c r="I15" s="239" t="s">
        <v>67</v>
      </c>
      <c r="J15" s="28"/>
      <c r="K15" s="41"/>
      <c r="L15" s="136"/>
      <c r="M15" s="136"/>
      <c r="N15" s="136"/>
      <c r="O15" s="136"/>
      <c r="P15" s="136"/>
      <c r="Q15" s="136"/>
      <c r="R15" s="29"/>
      <c r="S15" s="138"/>
      <c r="T15" s="170"/>
      <c r="U15" s="30"/>
      <c r="V15" s="30">
        <v>123456</v>
      </c>
      <c r="W15" s="171"/>
      <c r="X15" s="155">
        <f>Y15+Y15*0.1</f>
        <v>360.8</v>
      </c>
      <c r="Y15" s="31">
        <f>SUM(Z15:AB15)</f>
        <v>328</v>
      </c>
      <c r="Z15" s="31">
        <f>AD15+AG15+AJ15+AM15+AP15+AS15+AV15+AY15+BB15+BE15+BH15+BK15</f>
        <v>0</v>
      </c>
      <c r="AA15" s="31"/>
      <c r="AB15" s="31">
        <f>AF15+AI15+AL15+AO15+AR15+AU15+AX15+BA15+BD15+BG15+BJ15+BM15</f>
        <v>328</v>
      </c>
      <c r="AC15" s="42">
        <f>K15-X15</f>
        <v>-360.8</v>
      </c>
      <c r="AD15" s="32"/>
      <c r="AE15" s="32"/>
      <c r="AF15" s="32">
        <v>54</v>
      </c>
      <c r="AG15" s="33"/>
      <c r="AH15" s="33"/>
      <c r="AI15" s="33">
        <v>55</v>
      </c>
      <c r="AJ15" s="32"/>
      <c r="AK15" s="32"/>
      <c r="AL15" s="32">
        <v>54</v>
      </c>
      <c r="AM15" s="33"/>
      <c r="AN15" s="33"/>
      <c r="AO15" s="33">
        <v>55</v>
      </c>
      <c r="AP15" s="32"/>
      <c r="AQ15" s="32"/>
      <c r="AR15" s="32">
        <v>54</v>
      </c>
      <c r="AS15" s="33"/>
      <c r="AT15" s="33"/>
      <c r="AU15" s="33">
        <v>56</v>
      </c>
      <c r="AV15" s="32"/>
      <c r="AW15" s="32"/>
      <c r="AX15" s="32"/>
      <c r="AY15" s="33"/>
      <c r="AZ15" s="33"/>
      <c r="BA15" s="33"/>
      <c r="BB15" s="31"/>
      <c r="BC15" s="31"/>
      <c r="BD15" s="31"/>
      <c r="BE15" s="33"/>
      <c r="BF15" s="33"/>
      <c r="BG15" s="33"/>
      <c r="BH15" s="31"/>
      <c r="BI15" s="31"/>
      <c r="BJ15" s="31"/>
      <c r="BK15" s="33"/>
      <c r="BL15" s="33"/>
      <c r="BM15" s="33"/>
      <c r="BN15" s="29" t="s">
        <v>9</v>
      </c>
      <c r="BO15" s="34" t="e">
        <f>Y15/K15*100</f>
        <v>#DIV/0!</v>
      </c>
    </row>
    <row r="16" spans="1:67" ht="15.75" x14ac:dyDescent="0.25">
      <c r="A16" s="18"/>
      <c r="B16" s="18"/>
      <c r="C16" s="18"/>
      <c r="D16" s="18"/>
      <c r="E16" s="97"/>
      <c r="F16" s="97" t="s">
        <v>128</v>
      </c>
      <c r="G16" s="97"/>
      <c r="H16" s="97"/>
      <c r="I16" s="13" t="s">
        <v>68</v>
      </c>
      <c r="J16" s="16"/>
      <c r="K16" s="101"/>
      <c r="L16" s="18"/>
      <c r="M16" s="18"/>
      <c r="N16" s="18"/>
      <c r="O16" s="18"/>
      <c r="P16" s="18"/>
      <c r="Q16" s="18"/>
      <c r="R16" s="18"/>
      <c r="S16" s="98"/>
      <c r="T16" s="19"/>
      <c r="U16" s="20"/>
      <c r="V16" s="20"/>
      <c r="W16" s="21"/>
      <c r="X16" s="151"/>
      <c r="Y16" s="22"/>
      <c r="Z16" s="22"/>
      <c r="AA16" s="22"/>
      <c r="AB16" s="22"/>
      <c r="AC16" s="10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8"/>
      <c r="BO16" s="23"/>
    </row>
    <row r="17" spans="1:67" ht="94.5" x14ac:dyDescent="0.25">
      <c r="A17" s="14">
        <v>11</v>
      </c>
      <c r="B17" s="96" t="s">
        <v>76</v>
      </c>
      <c r="C17" s="14"/>
      <c r="D17" s="103" t="s">
        <v>54</v>
      </c>
      <c r="E17" s="14" t="s">
        <v>51</v>
      </c>
      <c r="F17" s="192" t="s">
        <v>98</v>
      </c>
      <c r="G17" s="14"/>
      <c r="H17" s="249"/>
      <c r="I17" s="238" t="s">
        <v>5</v>
      </c>
      <c r="J17" s="28">
        <v>3</v>
      </c>
      <c r="K17" s="41">
        <f>J17*36</f>
        <v>108</v>
      </c>
      <c r="L17" s="29" t="s">
        <v>47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99"/>
      <c r="S17" s="138"/>
      <c r="T17" s="170" t="s">
        <v>69</v>
      </c>
      <c r="U17" s="99"/>
      <c r="V17" s="99"/>
      <c r="W17" s="167"/>
      <c r="X17" s="155">
        <f>Y17+Y17*0.1</f>
        <v>211.2</v>
      </c>
      <c r="Y17" s="31">
        <f>SUM(Z17:AB17)</f>
        <v>192</v>
      </c>
      <c r="Z17" s="31">
        <f>AD17+AG17+AJ17+AM17+AP17+AS17+AV17+AY17+BB17+BE17+BH17+BK17</f>
        <v>96</v>
      </c>
      <c r="AA17" s="31"/>
      <c r="AB17" s="31">
        <f>AF17+AI17+AL17+AO17+AR17+AU17+AX17+BA17+BD17+BG17+BJ17+BM17</f>
        <v>96</v>
      </c>
      <c r="AC17" s="42">
        <f>K17-X17</f>
        <v>-103.19999999999999</v>
      </c>
      <c r="AD17" s="32">
        <v>16</v>
      </c>
      <c r="AE17" s="109"/>
      <c r="AF17" s="32">
        <v>16</v>
      </c>
      <c r="AG17" s="110">
        <v>16</v>
      </c>
      <c r="AH17" s="99"/>
      <c r="AI17" s="110">
        <v>16</v>
      </c>
      <c r="AJ17" s="32">
        <v>16</v>
      </c>
      <c r="AK17" s="32"/>
      <c r="AL17" s="32">
        <v>16</v>
      </c>
      <c r="AM17" s="99">
        <v>16</v>
      </c>
      <c r="AN17" s="99"/>
      <c r="AO17" s="99">
        <v>16</v>
      </c>
      <c r="AP17" s="32">
        <v>16</v>
      </c>
      <c r="AQ17" s="32"/>
      <c r="AR17" s="32">
        <v>16</v>
      </c>
      <c r="AS17" s="99">
        <v>16</v>
      </c>
      <c r="AT17" s="99"/>
      <c r="AU17" s="99">
        <v>16</v>
      </c>
      <c r="AV17" s="32"/>
      <c r="AW17" s="32"/>
      <c r="AX17" s="32"/>
      <c r="AY17" s="99"/>
      <c r="AZ17" s="99"/>
      <c r="BA17" s="99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10" t="s">
        <v>6</v>
      </c>
      <c r="BO17" s="34">
        <f t="shared" ref="BO17:BO31" si="1">Y17/K17*100</f>
        <v>177.77777777777777</v>
      </c>
    </row>
    <row r="18" spans="1:67" ht="31.5" x14ac:dyDescent="0.25">
      <c r="A18" s="18"/>
      <c r="B18" s="18"/>
      <c r="C18" s="18"/>
      <c r="D18" s="18"/>
      <c r="E18" s="18" t="s">
        <v>51</v>
      </c>
      <c r="F18" s="18" t="s">
        <v>129</v>
      </c>
      <c r="G18" s="95" t="s">
        <v>77</v>
      </c>
      <c r="H18" s="95"/>
      <c r="I18" s="13" t="s">
        <v>14</v>
      </c>
      <c r="J18" s="16">
        <f>SUM(J19)</f>
        <v>18</v>
      </c>
      <c r="K18" s="101">
        <f>J18*36</f>
        <v>648</v>
      </c>
      <c r="L18" s="18"/>
      <c r="M18" s="18"/>
      <c r="N18" s="18"/>
      <c r="O18" s="18"/>
      <c r="P18" s="18"/>
      <c r="Q18" s="18"/>
      <c r="R18" s="18"/>
      <c r="S18" s="98"/>
      <c r="T18" s="19"/>
      <c r="U18" s="20"/>
      <c r="V18" s="20"/>
      <c r="W18" s="21"/>
      <c r="X18" s="151"/>
      <c r="Y18" s="22"/>
      <c r="Z18" s="22"/>
      <c r="AA18" s="22"/>
      <c r="AB18" s="22"/>
      <c r="AC18" s="10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  <c r="BO18" s="23"/>
    </row>
    <row r="19" spans="1:67" ht="15.75" x14ac:dyDescent="0.25">
      <c r="A19" s="14">
        <v>12</v>
      </c>
      <c r="B19" s="14"/>
      <c r="C19" s="14"/>
      <c r="D19" s="14"/>
      <c r="E19" s="104" t="s">
        <v>51</v>
      </c>
      <c r="F19" s="14" t="s">
        <v>95</v>
      </c>
      <c r="G19" s="103"/>
      <c r="H19" s="255"/>
      <c r="I19" s="238" t="s">
        <v>14</v>
      </c>
      <c r="J19" s="28">
        <f>L19+M19+N19+O19+P19+Q19+R19+S19</f>
        <v>18</v>
      </c>
      <c r="K19" s="41">
        <f>J19*36</f>
        <v>648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/>
      <c r="S19" s="139"/>
      <c r="T19" s="170"/>
      <c r="U19" s="30"/>
      <c r="V19" s="30">
        <v>123456</v>
      </c>
      <c r="W19" s="171"/>
      <c r="X19" s="155">
        <f>Y19+Y19*0.1</f>
        <v>422.4</v>
      </c>
      <c r="Y19" s="31">
        <f>SUM(Z19:AB19)</f>
        <v>384</v>
      </c>
      <c r="Z19" s="31"/>
      <c r="AA19" s="31"/>
      <c r="AB19" s="31">
        <f>AF19+AI19+AL19+AO19+AR19+AU19+AX19+BA19+BD19+BG19+BJ19+BM19</f>
        <v>384</v>
      </c>
      <c r="AC19" s="42">
        <f>K19-X19</f>
        <v>225.60000000000002</v>
      </c>
      <c r="AD19" s="32"/>
      <c r="AE19" s="32"/>
      <c r="AF19" s="32">
        <v>64</v>
      </c>
      <c r="AG19" s="33"/>
      <c r="AH19" s="33"/>
      <c r="AI19" s="33">
        <v>64</v>
      </c>
      <c r="AJ19" s="32"/>
      <c r="AK19" s="32"/>
      <c r="AL19" s="32">
        <v>64</v>
      </c>
      <c r="AM19" s="33"/>
      <c r="AN19" s="33"/>
      <c r="AO19" s="33">
        <v>64</v>
      </c>
      <c r="AP19" s="32"/>
      <c r="AQ19" s="32"/>
      <c r="AR19" s="32">
        <v>64</v>
      </c>
      <c r="AS19" s="33"/>
      <c r="AT19" s="33"/>
      <c r="AU19" s="33">
        <v>64</v>
      </c>
      <c r="AV19" s="32"/>
      <c r="AW19" s="32"/>
      <c r="AX19" s="32"/>
      <c r="AY19" s="33"/>
      <c r="AZ19" s="33"/>
      <c r="BA19" s="33"/>
      <c r="BB19" s="31"/>
      <c r="BC19" s="31"/>
      <c r="BD19" s="31"/>
      <c r="BE19" s="33"/>
      <c r="BF19" s="33"/>
      <c r="BG19" s="33"/>
      <c r="BH19" s="31"/>
      <c r="BI19" s="31"/>
      <c r="BJ19" s="31"/>
      <c r="BK19" s="33"/>
      <c r="BL19" s="33"/>
      <c r="BM19" s="33"/>
      <c r="BN19" s="29" t="s">
        <v>15</v>
      </c>
      <c r="BO19" s="34">
        <f>Y19/K19*100</f>
        <v>59.259259259259252</v>
      </c>
    </row>
    <row r="20" spans="1:67" ht="15.75" x14ac:dyDescent="0.25">
      <c r="A20" s="18"/>
      <c r="B20" s="18"/>
      <c r="C20" s="18"/>
      <c r="D20" s="18"/>
      <c r="E20" s="97" t="s">
        <v>52</v>
      </c>
      <c r="F20" s="97" t="s">
        <v>130</v>
      </c>
      <c r="G20" s="180"/>
      <c r="H20" s="180"/>
      <c r="I20" s="92" t="s">
        <v>112</v>
      </c>
      <c r="J20" s="16">
        <v>3</v>
      </c>
      <c r="K20" s="101">
        <f>J20*36</f>
        <v>108</v>
      </c>
      <c r="L20" s="18"/>
      <c r="M20" s="18"/>
      <c r="N20" s="18"/>
      <c r="O20" s="18"/>
      <c r="P20" s="18"/>
      <c r="Q20" s="18"/>
      <c r="R20" s="18"/>
      <c r="S20" s="98"/>
      <c r="T20" s="19"/>
      <c r="U20" s="20"/>
      <c r="V20" s="20"/>
      <c r="W20" s="21"/>
      <c r="X20" s="151"/>
      <c r="Y20" s="22"/>
      <c r="Z20" s="22"/>
      <c r="AA20" s="22"/>
      <c r="AB20" s="22"/>
      <c r="AC20" s="10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8"/>
      <c r="BO20" s="23">
        <f t="shared" si="1"/>
        <v>0</v>
      </c>
    </row>
    <row r="21" spans="1:67" ht="31.5" x14ac:dyDescent="0.25">
      <c r="A21" s="14">
        <v>13</v>
      </c>
      <c r="B21" s="96"/>
      <c r="C21" s="104"/>
      <c r="D21" s="14"/>
      <c r="E21" s="104" t="s">
        <v>51</v>
      </c>
      <c r="F21" s="181" t="s">
        <v>115</v>
      </c>
      <c r="G21" s="181"/>
      <c r="H21" s="250"/>
      <c r="I21" s="93" t="s">
        <v>110</v>
      </c>
      <c r="J21" s="28">
        <v>3</v>
      </c>
      <c r="K21" s="41"/>
      <c r="L21" s="29"/>
      <c r="M21" s="29"/>
      <c r="N21" s="29"/>
      <c r="O21" s="29"/>
      <c r="P21" s="29"/>
      <c r="Q21" s="29"/>
      <c r="R21" s="29"/>
      <c r="S21" s="138"/>
      <c r="T21" s="170">
        <v>1</v>
      </c>
      <c r="U21" s="30"/>
      <c r="V21" s="30"/>
      <c r="W21" s="171"/>
      <c r="X21" s="155">
        <f>Y21+Y21*0.1</f>
        <v>52.8</v>
      </c>
      <c r="Y21" s="31">
        <f>SUM(Z21:AB21)</f>
        <v>48</v>
      </c>
      <c r="Z21" s="31">
        <f t="shared" ref="Z21:AB25" si="2">AD21+AG21+AJ21+AM21+AP21+AS21+AV21+AY21+BB21+BE21+BH21+BK21</f>
        <v>32</v>
      </c>
      <c r="AA21" s="31"/>
      <c r="AB21" s="31">
        <f>AF21+AI21+AL21+AO21+AR21+AU21+AX21+BA21+BD21+BG21+BJ21+BM21</f>
        <v>16</v>
      </c>
      <c r="AC21" s="42">
        <f>K21-X21</f>
        <v>-52.8</v>
      </c>
      <c r="AD21" s="32">
        <v>32</v>
      </c>
      <c r="AE21" s="32"/>
      <c r="AF21" s="32">
        <v>16</v>
      </c>
      <c r="AG21" s="33"/>
      <c r="AH21" s="33"/>
      <c r="AI21" s="33"/>
      <c r="AJ21" s="32"/>
      <c r="AK21" s="32"/>
      <c r="AL21" s="32"/>
      <c r="AM21" s="33"/>
      <c r="AN21" s="33"/>
      <c r="AO21" s="33"/>
      <c r="AP21" s="32"/>
      <c r="AQ21" s="32"/>
      <c r="AR21" s="32"/>
      <c r="AS21" s="33"/>
      <c r="AT21" s="33"/>
      <c r="AU21" s="33"/>
      <c r="AV21" s="32"/>
      <c r="AW21" s="32"/>
      <c r="AX21" s="32"/>
      <c r="AY21" s="33"/>
      <c r="AZ21" s="33"/>
      <c r="BA21" s="33"/>
      <c r="BB21" s="31"/>
      <c r="BC21" s="31"/>
      <c r="BD21" s="31"/>
      <c r="BE21" s="33"/>
      <c r="BF21" s="33"/>
      <c r="BG21" s="33"/>
      <c r="BH21" s="31"/>
      <c r="BI21" s="31"/>
      <c r="BJ21" s="31"/>
      <c r="BK21" s="33"/>
      <c r="BL21" s="33"/>
      <c r="BM21" s="33"/>
      <c r="BN21" s="29" t="s">
        <v>9</v>
      </c>
      <c r="BO21" s="34" t="e">
        <f t="shared" si="1"/>
        <v>#DIV/0!</v>
      </c>
    </row>
    <row r="22" spans="1:67" ht="63" hidden="1" x14ac:dyDescent="0.25">
      <c r="A22" s="14">
        <v>13</v>
      </c>
      <c r="B22" s="96" t="s">
        <v>76</v>
      </c>
      <c r="C22" s="104" t="s">
        <v>51</v>
      </c>
      <c r="D22" s="14"/>
      <c r="E22" s="104" t="s">
        <v>52</v>
      </c>
      <c r="F22" s="104"/>
      <c r="G22" s="181" t="s">
        <v>100</v>
      </c>
      <c r="H22" s="250"/>
      <c r="I22" s="93" t="s">
        <v>84</v>
      </c>
      <c r="J22" s="28">
        <v>3</v>
      </c>
      <c r="K22" s="41"/>
      <c r="L22" s="29">
        <v>3</v>
      </c>
      <c r="M22" s="29"/>
      <c r="N22" s="29"/>
      <c r="O22" s="29"/>
      <c r="P22" s="29"/>
      <c r="Q22" s="29"/>
      <c r="R22" s="29"/>
      <c r="S22" s="138"/>
      <c r="T22" s="170"/>
      <c r="U22" s="30"/>
      <c r="V22" s="30">
        <v>1</v>
      </c>
      <c r="W22" s="171"/>
      <c r="X22" s="155">
        <f>Y22+Y22*0.1</f>
        <v>52.8</v>
      </c>
      <c r="Y22" s="31">
        <f>SUM(Z22:AB22)</f>
        <v>48</v>
      </c>
      <c r="Z22" s="31">
        <f t="shared" si="2"/>
        <v>32</v>
      </c>
      <c r="AA22" s="31"/>
      <c r="AB22" s="31">
        <f t="shared" si="2"/>
        <v>16</v>
      </c>
      <c r="AC22" s="42">
        <f>K22-X22</f>
        <v>-52.8</v>
      </c>
      <c r="AD22" s="32">
        <v>32</v>
      </c>
      <c r="AE22" s="32"/>
      <c r="AF22" s="32">
        <v>16</v>
      </c>
      <c r="AG22" s="33"/>
      <c r="AH22" s="33"/>
      <c r="AI22" s="33"/>
      <c r="AJ22" s="32"/>
      <c r="AK22" s="32"/>
      <c r="AL22" s="32"/>
      <c r="AM22" s="33"/>
      <c r="AN22" s="33"/>
      <c r="AO22" s="33"/>
      <c r="AP22" s="32"/>
      <c r="AQ22" s="32"/>
      <c r="AR22" s="32"/>
      <c r="AS22" s="33"/>
      <c r="AT22" s="33"/>
      <c r="AU22" s="33"/>
      <c r="AV22" s="32"/>
      <c r="AW22" s="32"/>
      <c r="AX22" s="32"/>
      <c r="AY22" s="33"/>
      <c r="AZ22" s="33"/>
      <c r="BA22" s="33"/>
      <c r="BB22" s="31"/>
      <c r="BC22" s="31"/>
      <c r="BD22" s="31"/>
      <c r="BE22" s="33"/>
      <c r="BF22" s="33"/>
      <c r="BG22" s="33"/>
      <c r="BH22" s="31"/>
      <c r="BI22" s="31"/>
      <c r="BJ22" s="31"/>
      <c r="BK22" s="33"/>
      <c r="BL22" s="33"/>
      <c r="BM22" s="33"/>
      <c r="BN22" s="29" t="s">
        <v>9</v>
      </c>
      <c r="BO22" s="34" t="e">
        <f t="shared" si="1"/>
        <v>#DIV/0!</v>
      </c>
    </row>
    <row r="23" spans="1:67" ht="31.5" hidden="1" x14ac:dyDescent="0.25">
      <c r="A23" s="1442">
        <v>14</v>
      </c>
      <c r="B23" s="1440" t="s">
        <v>76</v>
      </c>
      <c r="C23" s="1446" t="s">
        <v>51</v>
      </c>
      <c r="D23" s="1442"/>
      <c r="E23" s="1446" t="s">
        <v>52</v>
      </c>
      <c r="F23" s="1446"/>
      <c r="G23" s="1444" t="s">
        <v>99</v>
      </c>
      <c r="H23" s="247"/>
      <c r="I23" s="93" t="s">
        <v>78</v>
      </c>
      <c r="J23" s="1667">
        <v>3</v>
      </c>
      <c r="K23" s="1495"/>
      <c r="L23" s="1424"/>
      <c r="M23" s="1424">
        <v>3</v>
      </c>
      <c r="N23" s="1424"/>
      <c r="O23" s="1424"/>
      <c r="P23" s="1424"/>
      <c r="Q23" s="1424"/>
      <c r="R23" s="1424"/>
      <c r="S23" s="1454"/>
      <c r="T23" s="1456"/>
      <c r="U23" s="1458"/>
      <c r="V23" s="1458">
        <v>2</v>
      </c>
      <c r="W23" s="1460"/>
      <c r="X23" s="1462">
        <f>Y23+Y23*0.1</f>
        <v>52.8</v>
      </c>
      <c r="Y23" s="1432">
        <f>SUM(Z23:AB23)</f>
        <v>48</v>
      </c>
      <c r="Z23" s="1432">
        <f t="shared" si="2"/>
        <v>32</v>
      </c>
      <c r="AA23" s="1432"/>
      <c r="AB23" s="1432">
        <f t="shared" si="2"/>
        <v>16</v>
      </c>
      <c r="AC23" s="1434">
        <f>K23-X23</f>
        <v>-52.8</v>
      </c>
      <c r="AD23" s="1436"/>
      <c r="AE23" s="1436"/>
      <c r="AF23" s="1436"/>
      <c r="AG23" s="1438">
        <v>32</v>
      </c>
      <c r="AH23" s="1438"/>
      <c r="AI23" s="1438">
        <v>16</v>
      </c>
      <c r="AJ23" s="1436"/>
      <c r="AK23" s="1436"/>
      <c r="AL23" s="1436"/>
      <c r="AM23" s="1438"/>
      <c r="AN23" s="1438"/>
      <c r="AO23" s="1438"/>
      <c r="AP23" s="1436"/>
      <c r="AQ23" s="1436"/>
      <c r="AR23" s="1436"/>
      <c r="AS23" s="1438"/>
      <c r="AT23" s="1438"/>
      <c r="AU23" s="1438"/>
      <c r="AV23" s="1436"/>
      <c r="AW23" s="1436"/>
      <c r="AX23" s="1436"/>
      <c r="AY23" s="1438"/>
      <c r="AZ23" s="1438"/>
      <c r="BA23" s="1438"/>
      <c r="BB23" s="1432"/>
      <c r="BC23" s="1432"/>
      <c r="BD23" s="1432"/>
      <c r="BE23" s="1438"/>
      <c r="BF23" s="1438"/>
      <c r="BG23" s="1438"/>
      <c r="BH23" s="1432"/>
      <c r="BI23" s="1432"/>
      <c r="BJ23" s="1432"/>
      <c r="BK23" s="1438"/>
      <c r="BL23" s="1438"/>
      <c r="BM23" s="1438"/>
      <c r="BN23" s="1424" t="s">
        <v>9</v>
      </c>
      <c r="BO23" s="1426" t="e">
        <f t="shared" si="1"/>
        <v>#DIV/0!</v>
      </c>
    </row>
    <row r="24" spans="1:67" ht="47.25" hidden="1" x14ac:dyDescent="0.25">
      <c r="A24" s="1443"/>
      <c r="B24" s="1441"/>
      <c r="C24" s="1447"/>
      <c r="D24" s="1443"/>
      <c r="E24" s="1447"/>
      <c r="F24" s="1447"/>
      <c r="G24" s="1445"/>
      <c r="H24" s="248"/>
      <c r="I24" s="93" t="s">
        <v>79</v>
      </c>
      <c r="J24" s="1669"/>
      <c r="K24" s="1497"/>
      <c r="L24" s="1425"/>
      <c r="M24" s="1425"/>
      <c r="N24" s="1425"/>
      <c r="O24" s="1425"/>
      <c r="P24" s="1425"/>
      <c r="Q24" s="1425"/>
      <c r="R24" s="1425"/>
      <c r="S24" s="1455"/>
      <c r="T24" s="1457"/>
      <c r="U24" s="1459"/>
      <c r="V24" s="1459"/>
      <c r="W24" s="1461"/>
      <c r="X24" s="1463"/>
      <c r="Y24" s="1433"/>
      <c r="Z24" s="1433"/>
      <c r="AA24" s="1433"/>
      <c r="AB24" s="1433"/>
      <c r="AC24" s="1435"/>
      <c r="AD24" s="1437"/>
      <c r="AE24" s="1437"/>
      <c r="AF24" s="1437"/>
      <c r="AG24" s="1439"/>
      <c r="AH24" s="1439"/>
      <c r="AI24" s="1439"/>
      <c r="AJ24" s="1437"/>
      <c r="AK24" s="1437"/>
      <c r="AL24" s="1437"/>
      <c r="AM24" s="1439"/>
      <c r="AN24" s="1439"/>
      <c r="AO24" s="1439"/>
      <c r="AP24" s="1437"/>
      <c r="AQ24" s="1437"/>
      <c r="AR24" s="1437"/>
      <c r="AS24" s="1439"/>
      <c r="AT24" s="1439"/>
      <c r="AU24" s="1439"/>
      <c r="AV24" s="1437"/>
      <c r="AW24" s="1437"/>
      <c r="AX24" s="1437"/>
      <c r="AY24" s="1439"/>
      <c r="AZ24" s="1439"/>
      <c r="BA24" s="1439"/>
      <c r="BB24" s="1433"/>
      <c r="BC24" s="1433"/>
      <c r="BD24" s="1433"/>
      <c r="BE24" s="1439"/>
      <c r="BF24" s="1439"/>
      <c r="BG24" s="1439"/>
      <c r="BH24" s="1433"/>
      <c r="BI24" s="1433"/>
      <c r="BJ24" s="1433"/>
      <c r="BK24" s="1439"/>
      <c r="BL24" s="1439"/>
      <c r="BM24" s="1439"/>
      <c r="BN24" s="1425"/>
      <c r="BO24" s="1427"/>
    </row>
    <row r="25" spans="1:67" ht="31.5" hidden="1" x14ac:dyDescent="0.25">
      <c r="A25" s="1442">
        <v>15</v>
      </c>
      <c r="B25" s="1440" t="s">
        <v>76</v>
      </c>
      <c r="C25" s="1446" t="s">
        <v>51</v>
      </c>
      <c r="D25" s="1442"/>
      <c r="E25" s="1446" t="s">
        <v>52</v>
      </c>
      <c r="F25" s="1446"/>
      <c r="G25" s="1444" t="s">
        <v>99</v>
      </c>
      <c r="H25" s="247"/>
      <c r="I25" s="93" t="s">
        <v>80</v>
      </c>
      <c r="J25" s="1667">
        <v>3</v>
      </c>
      <c r="K25" s="1495"/>
      <c r="L25" s="1424"/>
      <c r="M25" s="1424"/>
      <c r="N25" s="1424">
        <v>3</v>
      </c>
      <c r="O25" s="1424"/>
      <c r="P25" s="1424"/>
      <c r="Q25" s="1424"/>
      <c r="R25" s="1424"/>
      <c r="S25" s="1454"/>
      <c r="T25" s="1456"/>
      <c r="U25" s="1458"/>
      <c r="V25" s="1458">
        <v>3</v>
      </c>
      <c r="W25" s="1460"/>
      <c r="X25" s="1462">
        <f>Y25+Y25*0.1</f>
        <v>35.200000000000003</v>
      </c>
      <c r="Y25" s="1432">
        <f>SUM(Z25:AB25)</f>
        <v>32</v>
      </c>
      <c r="Z25" s="1432">
        <f t="shared" si="2"/>
        <v>16</v>
      </c>
      <c r="AA25" s="1432"/>
      <c r="AB25" s="1432">
        <f t="shared" si="2"/>
        <v>16</v>
      </c>
      <c r="AC25" s="1434">
        <f>K25-X25</f>
        <v>-35.200000000000003</v>
      </c>
      <c r="AD25" s="1436"/>
      <c r="AE25" s="1436"/>
      <c r="AF25" s="1436"/>
      <c r="AG25" s="1438"/>
      <c r="AH25" s="1438"/>
      <c r="AI25" s="1438"/>
      <c r="AJ25" s="1436">
        <v>16</v>
      </c>
      <c r="AK25" s="1436"/>
      <c r="AL25" s="1436">
        <v>16</v>
      </c>
      <c r="AM25" s="1438"/>
      <c r="AN25" s="1438"/>
      <c r="AO25" s="1438"/>
      <c r="AP25" s="1436"/>
      <c r="AQ25" s="1436"/>
      <c r="AR25" s="1436"/>
      <c r="AS25" s="1438"/>
      <c r="AT25" s="1438"/>
      <c r="AU25" s="1438"/>
      <c r="AV25" s="1436"/>
      <c r="AW25" s="1436"/>
      <c r="AX25" s="1436"/>
      <c r="AY25" s="1438"/>
      <c r="AZ25" s="1438"/>
      <c r="BA25" s="1438"/>
      <c r="BB25" s="1432"/>
      <c r="BC25" s="1432"/>
      <c r="BD25" s="1432"/>
      <c r="BE25" s="1438"/>
      <c r="BF25" s="1438"/>
      <c r="BG25" s="1438"/>
      <c r="BH25" s="1432"/>
      <c r="BI25" s="1432"/>
      <c r="BJ25" s="1432"/>
      <c r="BK25" s="1438"/>
      <c r="BL25" s="1438"/>
      <c r="BM25" s="1438"/>
      <c r="BN25" s="1424" t="s">
        <v>9</v>
      </c>
      <c r="BO25" s="1426" t="e">
        <f t="shared" si="1"/>
        <v>#DIV/0!</v>
      </c>
    </row>
    <row r="26" spans="1:67" ht="31.5" hidden="1" x14ac:dyDescent="0.25">
      <c r="A26" s="1443"/>
      <c r="B26" s="1441"/>
      <c r="C26" s="1447"/>
      <c r="D26" s="1443"/>
      <c r="E26" s="1447"/>
      <c r="F26" s="1447"/>
      <c r="G26" s="1445"/>
      <c r="H26" s="248"/>
      <c r="I26" s="93" t="s">
        <v>81</v>
      </c>
      <c r="J26" s="1669"/>
      <c r="K26" s="1497"/>
      <c r="L26" s="1425"/>
      <c r="M26" s="1425"/>
      <c r="N26" s="1425"/>
      <c r="O26" s="1425"/>
      <c r="P26" s="1425"/>
      <c r="Q26" s="1425"/>
      <c r="R26" s="1425"/>
      <c r="S26" s="1455"/>
      <c r="T26" s="1457"/>
      <c r="U26" s="1459"/>
      <c r="V26" s="1459"/>
      <c r="W26" s="1461"/>
      <c r="X26" s="1463"/>
      <c r="Y26" s="1433"/>
      <c r="Z26" s="1433"/>
      <c r="AA26" s="1433"/>
      <c r="AB26" s="1433"/>
      <c r="AC26" s="1435"/>
      <c r="AD26" s="1437"/>
      <c r="AE26" s="1437"/>
      <c r="AF26" s="1437"/>
      <c r="AG26" s="1439"/>
      <c r="AH26" s="1439"/>
      <c r="AI26" s="1439"/>
      <c r="AJ26" s="1437"/>
      <c r="AK26" s="1437"/>
      <c r="AL26" s="1437"/>
      <c r="AM26" s="1439"/>
      <c r="AN26" s="1439"/>
      <c r="AO26" s="1439"/>
      <c r="AP26" s="1437"/>
      <c r="AQ26" s="1437"/>
      <c r="AR26" s="1437"/>
      <c r="AS26" s="1439"/>
      <c r="AT26" s="1439"/>
      <c r="AU26" s="1439"/>
      <c r="AV26" s="1437"/>
      <c r="AW26" s="1437"/>
      <c r="AX26" s="1437"/>
      <c r="AY26" s="1439"/>
      <c r="AZ26" s="1439"/>
      <c r="BA26" s="1439"/>
      <c r="BB26" s="1433"/>
      <c r="BC26" s="1433"/>
      <c r="BD26" s="1433"/>
      <c r="BE26" s="1439"/>
      <c r="BF26" s="1439"/>
      <c r="BG26" s="1439"/>
      <c r="BH26" s="1433"/>
      <c r="BI26" s="1433"/>
      <c r="BJ26" s="1433"/>
      <c r="BK26" s="1439"/>
      <c r="BL26" s="1439"/>
      <c r="BM26" s="1439"/>
      <c r="BN26" s="1425"/>
      <c r="BO26" s="1427"/>
    </row>
    <row r="27" spans="1:67" ht="31.5" hidden="1" x14ac:dyDescent="0.25">
      <c r="A27" s="1442">
        <v>16</v>
      </c>
      <c r="B27" s="1440" t="s">
        <v>76</v>
      </c>
      <c r="C27" s="1446" t="s">
        <v>51</v>
      </c>
      <c r="D27" s="1442"/>
      <c r="E27" s="1446" t="s">
        <v>52</v>
      </c>
      <c r="F27" s="1446"/>
      <c r="G27" s="1444" t="s">
        <v>99</v>
      </c>
      <c r="H27" s="247"/>
      <c r="I27" s="93" t="s">
        <v>83</v>
      </c>
      <c r="J27" s="1667">
        <v>3</v>
      </c>
      <c r="K27" s="1495"/>
      <c r="L27" s="1424"/>
      <c r="M27" s="1424"/>
      <c r="N27" s="1424"/>
      <c r="O27" s="1424">
        <v>3</v>
      </c>
      <c r="P27" s="1424"/>
      <c r="Q27" s="1424"/>
      <c r="R27" s="1424"/>
      <c r="S27" s="1454"/>
      <c r="T27" s="1456"/>
      <c r="U27" s="1458"/>
      <c r="V27" s="1458">
        <v>4</v>
      </c>
      <c r="W27" s="1460"/>
      <c r="X27" s="1462">
        <f>Y27+Y27*0.1</f>
        <v>0</v>
      </c>
      <c r="Y27" s="1432">
        <f>SUM(Z28:AB28)</f>
        <v>0</v>
      </c>
      <c r="Z27" s="1432">
        <f>AD28+AG28+AJ28+AM27+AP28+AS28+AV28+AY28+BB28+BE28+BH28+BK28</f>
        <v>32</v>
      </c>
      <c r="AA27" s="1432"/>
      <c r="AB27" s="1432">
        <f>AF28+AI28+AL28+AO27+AR28+AU28+AX28+BA28+BD28+BG28+BJ28+BM28</f>
        <v>32</v>
      </c>
      <c r="AC27" s="1434">
        <f>K27-X27</f>
        <v>0</v>
      </c>
      <c r="AD27" s="1436"/>
      <c r="AE27" s="1436"/>
      <c r="AF27" s="1436"/>
      <c r="AG27" s="1438"/>
      <c r="AH27" s="1438"/>
      <c r="AI27" s="1438"/>
      <c r="AJ27" s="1436"/>
      <c r="AK27" s="1436"/>
      <c r="AL27" s="1436"/>
      <c r="AM27" s="1438">
        <v>32</v>
      </c>
      <c r="AN27" s="1438"/>
      <c r="AO27" s="1438">
        <v>32</v>
      </c>
      <c r="AP27" s="1436"/>
      <c r="AQ27" s="1436"/>
      <c r="AR27" s="1436"/>
      <c r="AS27" s="1438"/>
      <c r="AT27" s="1438"/>
      <c r="AU27" s="1438"/>
      <c r="AV27" s="1436"/>
      <c r="AW27" s="1436"/>
      <c r="AX27" s="1436"/>
      <c r="AY27" s="1438"/>
      <c r="AZ27" s="1438"/>
      <c r="BA27" s="1438"/>
      <c r="BB27" s="1432"/>
      <c r="BC27" s="1432"/>
      <c r="BD27" s="1432"/>
      <c r="BE27" s="1438"/>
      <c r="BF27" s="1438"/>
      <c r="BG27" s="1438"/>
      <c r="BH27" s="1432"/>
      <c r="BI27" s="1432"/>
      <c r="BJ27" s="1432"/>
      <c r="BK27" s="1438"/>
      <c r="BL27" s="1438"/>
      <c r="BM27" s="1438"/>
      <c r="BN27" s="1424" t="s">
        <v>9</v>
      </c>
      <c r="BO27" s="1426" t="e">
        <f>Y27/K27*100</f>
        <v>#DIV/0!</v>
      </c>
    </row>
    <row r="28" spans="1:67" ht="47.25" hidden="1" x14ac:dyDescent="0.25">
      <c r="A28" s="1443"/>
      <c r="B28" s="1441"/>
      <c r="C28" s="1447"/>
      <c r="D28" s="1443"/>
      <c r="E28" s="1447"/>
      <c r="F28" s="1447"/>
      <c r="G28" s="1445"/>
      <c r="H28" s="248"/>
      <c r="I28" s="93" t="s">
        <v>82</v>
      </c>
      <c r="J28" s="1669"/>
      <c r="K28" s="1497"/>
      <c r="L28" s="1425"/>
      <c r="M28" s="1425"/>
      <c r="N28" s="1425"/>
      <c r="O28" s="1425"/>
      <c r="P28" s="1425"/>
      <c r="Q28" s="1425"/>
      <c r="R28" s="1425"/>
      <c r="S28" s="1455"/>
      <c r="T28" s="1457"/>
      <c r="U28" s="1459"/>
      <c r="V28" s="1459"/>
      <c r="W28" s="1461"/>
      <c r="X28" s="1463"/>
      <c r="Y28" s="1433"/>
      <c r="Z28" s="1433"/>
      <c r="AA28" s="1433"/>
      <c r="AB28" s="1433"/>
      <c r="AC28" s="1435"/>
      <c r="AD28" s="1437"/>
      <c r="AE28" s="1437"/>
      <c r="AF28" s="1437"/>
      <c r="AG28" s="1439"/>
      <c r="AH28" s="1439"/>
      <c r="AI28" s="1439"/>
      <c r="AJ28" s="1437"/>
      <c r="AK28" s="1437"/>
      <c r="AL28" s="1437"/>
      <c r="AM28" s="1439"/>
      <c r="AN28" s="1439"/>
      <c r="AO28" s="1439"/>
      <c r="AP28" s="1437"/>
      <c r="AQ28" s="1437"/>
      <c r="AR28" s="1437"/>
      <c r="AS28" s="1439"/>
      <c r="AT28" s="1439"/>
      <c r="AU28" s="1439"/>
      <c r="AV28" s="1437"/>
      <c r="AW28" s="1437"/>
      <c r="AX28" s="1437"/>
      <c r="AY28" s="1439"/>
      <c r="AZ28" s="1439"/>
      <c r="BA28" s="1439"/>
      <c r="BB28" s="1433"/>
      <c r="BC28" s="1433"/>
      <c r="BD28" s="1433"/>
      <c r="BE28" s="1439"/>
      <c r="BF28" s="1439"/>
      <c r="BG28" s="1439"/>
      <c r="BH28" s="1433"/>
      <c r="BI28" s="1433"/>
      <c r="BJ28" s="1433"/>
      <c r="BK28" s="1439"/>
      <c r="BL28" s="1439"/>
      <c r="BM28" s="1439"/>
      <c r="BN28" s="1425"/>
      <c r="BO28" s="1427"/>
    </row>
    <row r="29" spans="1:67" ht="31.5" x14ac:dyDescent="0.25">
      <c r="A29" s="18"/>
      <c r="B29" s="18"/>
      <c r="C29" s="18"/>
      <c r="D29" s="18"/>
      <c r="E29" s="97" t="s">
        <v>51</v>
      </c>
      <c r="F29" s="18" t="s">
        <v>131</v>
      </c>
      <c r="G29" s="18"/>
      <c r="H29" s="18"/>
      <c r="I29" s="13" t="s">
        <v>113</v>
      </c>
      <c r="J29" s="16">
        <f>SUM(J30:J31)</f>
        <v>3</v>
      </c>
      <c r="K29" s="101">
        <f>J29*36</f>
        <v>108</v>
      </c>
      <c r="L29" s="18"/>
      <c r="M29" s="18"/>
      <c r="N29" s="18"/>
      <c r="O29" s="18"/>
      <c r="P29" s="18"/>
      <c r="Q29" s="18"/>
      <c r="R29" s="18"/>
      <c r="S29" s="98"/>
      <c r="T29" s="19"/>
      <c r="U29" s="20"/>
      <c r="V29" s="20"/>
      <c r="W29" s="21"/>
      <c r="X29" s="151"/>
      <c r="Y29" s="22"/>
      <c r="Z29" s="22"/>
      <c r="AA29" s="22"/>
      <c r="AB29" s="22"/>
      <c r="AC29" s="10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8"/>
      <c r="BO29" s="23">
        <f t="shared" si="1"/>
        <v>0</v>
      </c>
    </row>
    <row r="30" spans="1:67" ht="47.25" x14ac:dyDescent="0.25">
      <c r="A30" s="14">
        <v>17</v>
      </c>
      <c r="B30" s="14"/>
      <c r="C30" s="14"/>
      <c r="D30" s="14"/>
      <c r="E30" s="104" t="s">
        <v>51</v>
      </c>
      <c r="F30" s="14" t="s">
        <v>101</v>
      </c>
      <c r="G30" s="14"/>
      <c r="H30" s="249"/>
      <c r="I30" s="4" t="s">
        <v>11</v>
      </c>
      <c r="J30" s="28">
        <f>L30+M30+N30+O30+P30+Q30+R30+S30</f>
        <v>3</v>
      </c>
      <c r="K30" s="41">
        <f>J30*36</f>
        <v>108</v>
      </c>
      <c r="L30" s="29"/>
      <c r="M30" s="29"/>
      <c r="N30" s="29">
        <v>3</v>
      </c>
      <c r="O30" s="29"/>
      <c r="P30" s="29"/>
      <c r="Q30" s="29"/>
      <c r="R30" s="29"/>
      <c r="S30" s="138"/>
      <c r="T30" s="170">
        <v>3</v>
      </c>
      <c r="U30" s="30"/>
      <c r="V30" s="30"/>
      <c r="W30" s="171"/>
      <c r="X30" s="155">
        <f>Y30+Y30*0.1</f>
        <v>35.200000000000003</v>
      </c>
      <c r="Y30" s="31">
        <f>SUM(Z30:AB30)</f>
        <v>32</v>
      </c>
      <c r="Z30" s="31">
        <f t="shared" ref="Z30:AB31" si="3">AD30+AG30+AJ30+AM30+AP30+AS30+AV30+AY30+BB30+BE30+BH30+BK30</f>
        <v>16</v>
      </c>
      <c r="AA30" s="31">
        <f t="shared" si="3"/>
        <v>16</v>
      </c>
      <c r="AB30" s="31">
        <f t="shared" si="3"/>
        <v>0</v>
      </c>
      <c r="AC30" s="42">
        <f>K30-X30</f>
        <v>72.8</v>
      </c>
      <c r="AD30" s="32"/>
      <c r="AE30" s="32"/>
      <c r="AF30" s="32"/>
      <c r="AG30" s="33"/>
      <c r="AH30" s="33"/>
      <c r="AI30" s="33"/>
      <c r="AJ30" s="32">
        <v>16</v>
      </c>
      <c r="AK30" s="32">
        <v>16</v>
      </c>
      <c r="AL30" s="32"/>
      <c r="AM30" s="33"/>
      <c r="AN30" s="33"/>
      <c r="AO30" s="33"/>
      <c r="AP30" s="32"/>
      <c r="AQ30" s="32"/>
      <c r="AR30" s="32"/>
      <c r="AS30" s="33"/>
      <c r="AT30" s="33"/>
      <c r="AU30" s="33"/>
      <c r="AV30" s="32"/>
      <c r="AW30" s="32"/>
      <c r="AX30" s="32"/>
      <c r="AY30" s="33"/>
      <c r="AZ30" s="33"/>
      <c r="BA30" s="33"/>
      <c r="BB30" s="31"/>
      <c r="BC30" s="31"/>
      <c r="BD30" s="31"/>
      <c r="BE30" s="33"/>
      <c r="BF30" s="33"/>
      <c r="BG30" s="33"/>
      <c r="BH30" s="31"/>
      <c r="BI30" s="31"/>
      <c r="BJ30" s="31"/>
      <c r="BK30" s="33"/>
      <c r="BL30" s="33"/>
      <c r="BM30" s="33"/>
      <c r="BN30" s="29" t="s">
        <v>12</v>
      </c>
      <c r="BO30" s="34">
        <f t="shared" si="1"/>
        <v>29.629629629629626</v>
      </c>
    </row>
    <row r="31" spans="1:67" ht="47.25" hidden="1" x14ac:dyDescent="0.25">
      <c r="A31" s="14">
        <v>18</v>
      </c>
      <c r="B31" s="14"/>
      <c r="C31" s="14"/>
      <c r="D31" s="14"/>
      <c r="E31" s="104" t="s">
        <v>52</v>
      </c>
      <c r="F31" s="14" t="s">
        <v>102</v>
      </c>
      <c r="G31" s="14"/>
      <c r="H31" s="249"/>
      <c r="I31" s="93" t="s">
        <v>13</v>
      </c>
      <c r="J31" s="28"/>
      <c r="K31" s="41">
        <f>J31*36</f>
        <v>0</v>
      </c>
      <c r="L31" s="29"/>
      <c r="M31" s="29"/>
      <c r="N31" s="29"/>
      <c r="O31" s="29">
        <v>3</v>
      </c>
      <c r="P31" s="29"/>
      <c r="Q31" s="29"/>
      <c r="R31" s="29"/>
      <c r="S31" s="138"/>
      <c r="T31" s="170">
        <v>4</v>
      </c>
      <c r="U31" s="30"/>
      <c r="V31" s="30"/>
      <c r="W31" s="171"/>
      <c r="X31" s="155">
        <f>Y31+Y31*0.1</f>
        <v>35.200000000000003</v>
      </c>
      <c r="Y31" s="31">
        <f>SUM(Z31:AB31)</f>
        <v>32</v>
      </c>
      <c r="Z31" s="31">
        <f t="shared" si="3"/>
        <v>16</v>
      </c>
      <c r="AA31" s="31">
        <f t="shared" si="3"/>
        <v>16</v>
      </c>
      <c r="AB31" s="31">
        <f t="shared" si="3"/>
        <v>0</v>
      </c>
      <c r="AC31" s="42">
        <f>K31-X31</f>
        <v>-35.200000000000003</v>
      </c>
      <c r="AD31" s="32"/>
      <c r="AE31" s="32"/>
      <c r="AF31" s="32"/>
      <c r="AG31" s="33"/>
      <c r="AH31" s="33"/>
      <c r="AI31" s="33"/>
      <c r="AJ31" s="32"/>
      <c r="AK31" s="32"/>
      <c r="AL31" s="32"/>
      <c r="AM31" s="33">
        <v>16</v>
      </c>
      <c r="AN31" s="33">
        <v>16</v>
      </c>
      <c r="AO31" s="33"/>
      <c r="AP31" s="32"/>
      <c r="AQ31" s="32"/>
      <c r="AR31" s="32"/>
      <c r="AS31" s="33"/>
      <c r="AT31" s="33"/>
      <c r="AU31" s="33"/>
      <c r="AV31" s="32"/>
      <c r="AW31" s="32"/>
      <c r="AX31" s="32"/>
      <c r="AY31" s="33"/>
      <c r="AZ31" s="33"/>
      <c r="BA31" s="33"/>
      <c r="BB31" s="31"/>
      <c r="BC31" s="31"/>
      <c r="BD31" s="31"/>
      <c r="BE31" s="33"/>
      <c r="BF31" s="33"/>
      <c r="BG31" s="33"/>
      <c r="BH31" s="31"/>
      <c r="BI31" s="31"/>
      <c r="BJ31" s="31"/>
      <c r="BK31" s="33"/>
      <c r="BL31" s="33"/>
      <c r="BM31" s="33"/>
      <c r="BN31" s="29" t="s">
        <v>12</v>
      </c>
      <c r="BO31" s="34" t="e">
        <f t="shared" si="1"/>
        <v>#DIV/0!</v>
      </c>
    </row>
    <row r="32" spans="1:67" ht="15.75" x14ac:dyDescent="0.25">
      <c r="A32" s="18"/>
      <c r="B32" s="18"/>
      <c r="C32" s="18"/>
      <c r="D32" s="18"/>
      <c r="E32" s="97" t="s">
        <v>51</v>
      </c>
      <c r="F32" s="18" t="s">
        <v>132</v>
      </c>
      <c r="G32" s="18"/>
      <c r="H32" s="18"/>
      <c r="I32" s="92" t="s">
        <v>114</v>
      </c>
      <c r="J32" s="16">
        <v>6</v>
      </c>
      <c r="K32" s="101"/>
      <c r="L32" s="24"/>
      <c r="M32" s="24"/>
      <c r="N32" s="24"/>
      <c r="O32" s="24"/>
      <c r="P32" s="24"/>
      <c r="Q32" s="24"/>
      <c r="R32" s="24"/>
      <c r="S32" s="140"/>
      <c r="T32" s="19"/>
      <c r="U32" s="20"/>
      <c r="V32" s="20"/>
      <c r="W32" s="21"/>
      <c r="X32" s="151"/>
      <c r="Y32" s="22"/>
      <c r="Z32" s="22"/>
      <c r="AA32" s="22"/>
      <c r="AB32" s="22"/>
      <c r="AC32" s="10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8"/>
      <c r="BO32" s="23"/>
    </row>
    <row r="33" spans="1:67" ht="63" x14ac:dyDescent="0.25">
      <c r="A33" s="14">
        <v>19</v>
      </c>
      <c r="B33" s="14"/>
      <c r="C33" s="14"/>
      <c r="D33" s="103" t="s">
        <v>54</v>
      </c>
      <c r="E33" s="104" t="s">
        <v>51</v>
      </c>
      <c r="F33" s="14" t="s">
        <v>103</v>
      </c>
      <c r="G33" s="14"/>
      <c r="H33" s="249"/>
      <c r="I33" s="4" t="s">
        <v>16</v>
      </c>
      <c r="J33" s="28">
        <v>3</v>
      </c>
      <c r="K33" s="41">
        <f>J33*36</f>
        <v>108</v>
      </c>
      <c r="L33" s="12" t="s">
        <v>47</v>
      </c>
      <c r="M33" s="12" t="s">
        <v>47</v>
      </c>
      <c r="N33" s="12"/>
      <c r="O33" s="12"/>
      <c r="P33" s="12"/>
      <c r="Q33" s="12"/>
      <c r="R33" s="12"/>
      <c r="S33" s="139"/>
      <c r="T33" s="170"/>
      <c r="U33" s="30"/>
      <c r="V33" s="30" t="s">
        <v>91</v>
      </c>
      <c r="W33" s="171"/>
      <c r="X33" s="155"/>
      <c r="Y33" s="31"/>
      <c r="Z33" s="31"/>
      <c r="AA33" s="31"/>
      <c r="AB33" s="31"/>
      <c r="AC33" s="42"/>
      <c r="AD33" s="32" t="s">
        <v>49</v>
      </c>
      <c r="AE33" s="32"/>
      <c r="AF33" s="32" t="s">
        <v>92</v>
      </c>
      <c r="AG33" s="33" t="s">
        <v>49</v>
      </c>
      <c r="AH33" s="33"/>
      <c r="AI33" s="33" t="s">
        <v>92</v>
      </c>
      <c r="AJ33" s="32"/>
      <c r="AK33" s="32"/>
      <c r="AL33" s="32"/>
      <c r="AM33" s="33"/>
      <c r="AN33" s="33"/>
      <c r="AO33" s="33"/>
      <c r="AP33" s="32"/>
      <c r="AQ33" s="32"/>
      <c r="AR33" s="32"/>
      <c r="AS33" s="33"/>
      <c r="AT33" s="33"/>
      <c r="AU33" s="33"/>
      <c r="AV33" s="32"/>
      <c r="AW33" s="32"/>
      <c r="AX33" s="32"/>
      <c r="AY33" s="33"/>
      <c r="AZ33" s="33"/>
      <c r="BA33" s="33"/>
      <c r="BB33" s="31"/>
      <c r="BC33" s="31"/>
      <c r="BD33" s="31"/>
      <c r="BE33" s="33"/>
      <c r="BF33" s="33"/>
      <c r="BG33" s="33"/>
      <c r="BH33" s="31"/>
      <c r="BI33" s="31"/>
      <c r="BJ33" s="31"/>
      <c r="BK33" s="33"/>
      <c r="BL33" s="33"/>
      <c r="BM33" s="33"/>
      <c r="BN33" s="29" t="s">
        <v>17</v>
      </c>
      <c r="BO33" s="34">
        <f>Y33/K33*100</f>
        <v>0</v>
      </c>
    </row>
    <row r="34" spans="1:67" ht="31.5" x14ac:dyDescent="0.25">
      <c r="A34" s="14">
        <v>20</v>
      </c>
      <c r="B34" s="14"/>
      <c r="C34" s="14"/>
      <c r="D34" s="14"/>
      <c r="E34" s="104" t="s">
        <v>52</v>
      </c>
      <c r="F34" s="14" t="s">
        <v>104</v>
      </c>
      <c r="G34" s="14"/>
      <c r="H34" s="249"/>
      <c r="I34" s="93" t="s">
        <v>18</v>
      </c>
      <c r="J34" s="28">
        <v>3</v>
      </c>
      <c r="K34" s="41">
        <f>J34*36</f>
        <v>108</v>
      </c>
      <c r="L34" s="12"/>
      <c r="M34" s="12"/>
      <c r="N34" s="12">
        <v>3</v>
      </c>
      <c r="O34" s="12"/>
      <c r="P34" s="12"/>
      <c r="Q34" s="12"/>
      <c r="R34" s="12"/>
      <c r="S34" s="139"/>
      <c r="T34" s="170"/>
      <c r="U34" s="30"/>
      <c r="V34" s="30">
        <v>3</v>
      </c>
      <c r="W34" s="171"/>
      <c r="X34" s="155">
        <f>Y34+Y34*0.1</f>
        <v>52.8</v>
      </c>
      <c r="Y34" s="31">
        <f>SUM(Z34:AB34)</f>
        <v>48</v>
      </c>
      <c r="Z34" s="31">
        <f>AD34+AG34+AJ34+AM34+AP34+AS34+AV34+AY34+BB34+BE34+BH34+BK34</f>
        <v>16</v>
      </c>
      <c r="AA34" s="31"/>
      <c r="AB34" s="31">
        <f>AF34+AI34+AL34+AO34+AR34+AU34+AX34+BA34+BD34+BG34+BJ34+BM34</f>
        <v>32</v>
      </c>
      <c r="AC34" s="42">
        <f>K34-X34</f>
        <v>55.2</v>
      </c>
      <c r="AD34" s="32"/>
      <c r="AE34" s="32"/>
      <c r="AF34" s="32"/>
      <c r="AG34" s="33"/>
      <c r="AH34" s="33"/>
      <c r="AI34" s="33"/>
      <c r="AJ34" s="32">
        <v>16</v>
      </c>
      <c r="AK34" s="32"/>
      <c r="AL34" s="32">
        <v>32</v>
      </c>
      <c r="AM34" s="33"/>
      <c r="AN34" s="33"/>
      <c r="AO34" s="33"/>
      <c r="AP34" s="32"/>
      <c r="AQ34" s="32"/>
      <c r="AR34" s="32"/>
      <c r="AS34" s="33"/>
      <c r="AT34" s="33"/>
      <c r="AU34" s="33"/>
      <c r="AV34" s="32"/>
      <c r="AW34" s="32"/>
      <c r="AX34" s="32"/>
      <c r="AY34" s="33"/>
      <c r="AZ34" s="33"/>
      <c r="BA34" s="33"/>
      <c r="BB34" s="31"/>
      <c r="BC34" s="31"/>
      <c r="BD34" s="31"/>
      <c r="BE34" s="33"/>
      <c r="BF34" s="33"/>
      <c r="BG34" s="33"/>
      <c r="BH34" s="31"/>
      <c r="BI34" s="31"/>
      <c r="BJ34" s="31"/>
      <c r="BK34" s="33"/>
      <c r="BL34" s="33"/>
      <c r="BM34" s="33"/>
      <c r="BN34" s="29" t="s">
        <v>17</v>
      </c>
      <c r="BO34" s="34">
        <f>Y34/K34*100</f>
        <v>44.444444444444443</v>
      </c>
    </row>
    <row r="35" spans="1:67" ht="31.5" x14ac:dyDescent="0.25">
      <c r="A35" s="45"/>
      <c r="B35" s="45"/>
      <c r="C35" s="178"/>
      <c r="D35" s="178"/>
      <c r="E35" s="178" t="s">
        <v>51</v>
      </c>
      <c r="F35" s="178" t="s">
        <v>133</v>
      </c>
      <c r="G35" s="178"/>
      <c r="H35" s="178"/>
      <c r="I35" s="43" t="s">
        <v>24</v>
      </c>
      <c r="J35" s="44">
        <f>SUM(J43+J55+J59+J61+J70+J92+J98+J105+J112+J126+J140+J154+J168)</f>
        <v>18</v>
      </c>
      <c r="K35" s="45"/>
      <c r="L35" s="45"/>
      <c r="M35" s="45"/>
      <c r="N35" s="45"/>
      <c r="O35" s="45"/>
      <c r="P35" s="45"/>
      <c r="Q35" s="45"/>
      <c r="R35" s="45"/>
      <c r="S35" s="84"/>
      <c r="T35" s="168"/>
      <c r="U35" s="45"/>
      <c r="V35" s="45"/>
      <c r="W35" s="169"/>
      <c r="X35" s="83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5.75" x14ac:dyDescent="0.25">
      <c r="A36" s="45"/>
      <c r="B36" s="45"/>
      <c r="C36" s="178"/>
      <c r="D36" s="178"/>
      <c r="E36" s="178"/>
      <c r="F36" s="178" t="s">
        <v>141</v>
      </c>
      <c r="G36" s="178"/>
      <c r="H36" s="178"/>
      <c r="I36" s="43" t="s">
        <v>120</v>
      </c>
      <c r="J36" s="44"/>
      <c r="K36" s="45"/>
      <c r="L36" s="45"/>
      <c r="M36" s="45"/>
      <c r="N36" s="45"/>
      <c r="O36" s="45"/>
      <c r="P36" s="45"/>
      <c r="Q36" s="45"/>
      <c r="R36" s="45"/>
      <c r="S36" s="84"/>
      <c r="T36" s="168"/>
      <c r="U36" s="45"/>
      <c r="V36" s="45"/>
      <c r="W36" s="169"/>
      <c r="X36" s="8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5.75" x14ac:dyDescent="0.25">
      <c r="A37" s="202"/>
      <c r="B37" s="202"/>
      <c r="C37" s="192"/>
      <c r="D37" s="192"/>
      <c r="E37" s="192"/>
      <c r="F37" s="192" t="s">
        <v>142</v>
      </c>
      <c r="G37" s="192"/>
      <c r="H37" s="249"/>
      <c r="I37" s="4" t="s">
        <v>37</v>
      </c>
      <c r="J37" s="201">
        <f t="shared" ref="J37:J42" si="4">L37+M37+N37+O37+P37+Q37+R37+S37</f>
        <v>0</v>
      </c>
      <c r="K37" s="203">
        <f t="shared" ref="K37:K42" si="5">J37*36</f>
        <v>0</v>
      </c>
      <c r="L37" s="197"/>
      <c r="M37" s="197"/>
      <c r="N37" s="197"/>
      <c r="O37" s="197"/>
      <c r="P37" s="202"/>
      <c r="Q37" s="202"/>
      <c r="R37" s="202"/>
      <c r="S37" s="206"/>
      <c r="T37" s="205"/>
      <c r="U37" s="204"/>
      <c r="V37" s="204"/>
      <c r="W37" s="209"/>
      <c r="X37" s="208">
        <f t="shared" ref="X37:X42" si="6">Y37+Y37*0.1</f>
        <v>0</v>
      </c>
      <c r="Y37" s="207">
        <f t="shared" ref="Y37:Y42" si="7">SUM(Z37:AB37)</f>
        <v>0</v>
      </c>
      <c r="Z37" s="207">
        <f t="shared" ref="Z37:AB42" si="8">AD37+AG37+AJ37+AM37+AP37+AS37+AV37+AY37+BB37+BE37+BH37+BK37</f>
        <v>0</v>
      </c>
      <c r="AA37" s="207">
        <f t="shared" si="8"/>
        <v>0</v>
      </c>
      <c r="AB37" s="207">
        <f t="shared" si="8"/>
        <v>0</v>
      </c>
      <c r="AC37" s="210">
        <f t="shared" ref="AC37:AC42" si="9">K37-X37</f>
        <v>0</v>
      </c>
      <c r="AD37" s="200"/>
      <c r="AE37" s="200"/>
      <c r="AF37" s="200"/>
      <c r="AG37" s="196"/>
      <c r="AH37" s="196"/>
      <c r="AI37" s="196"/>
      <c r="AJ37" s="200"/>
      <c r="AK37" s="200"/>
      <c r="AL37" s="200"/>
      <c r="AM37" s="196"/>
      <c r="AN37" s="196"/>
      <c r="AO37" s="196"/>
      <c r="AP37" s="200"/>
      <c r="AQ37" s="200"/>
      <c r="AR37" s="200"/>
      <c r="AS37" s="196"/>
      <c r="AT37" s="196"/>
      <c r="AU37" s="196"/>
      <c r="AV37" s="200"/>
      <c r="AW37" s="200"/>
      <c r="AX37" s="200"/>
      <c r="AY37" s="196"/>
      <c r="AZ37" s="196"/>
      <c r="BA37" s="196"/>
      <c r="BB37" s="195"/>
      <c r="BC37" s="195"/>
      <c r="BD37" s="195"/>
      <c r="BE37" s="196"/>
      <c r="BF37" s="196"/>
      <c r="BG37" s="196"/>
      <c r="BH37" s="195"/>
      <c r="BI37" s="195"/>
      <c r="BJ37" s="195"/>
      <c r="BK37" s="196"/>
      <c r="BL37" s="196"/>
      <c r="BM37" s="196"/>
      <c r="BN37" s="199"/>
      <c r="BO37" s="198" t="e">
        <f t="shared" ref="BO37:BO42" si="10">Y37/K37*100</f>
        <v>#DIV/0!</v>
      </c>
    </row>
    <row r="38" spans="1:67" ht="15.75" x14ac:dyDescent="0.25">
      <c r="A38" s="202"/>
      <c r="B38" s="202"/>
      <c r="C38" s="192"/>
      <c r="D38" s="192"/>
      <c r="E38" s="192"/>
      <c r="F38" s="192" t="s">
        <v>142</v>
      </c>
      <c r="G38" s="192"/>
      <c r="H38" s="249"/>
      <c r="I38" s="4" t="s">
        <v>37</v>
      </c>
      <c r="J38" s="201">
        <f t="shared" si="4"/>
        <v>0</v>
      </c>
      <c r="K38" s="203">
        <f t="shared" si="5"/>
        <v>0</v>
      </c>
      <c r="L38" s="197"/>
      <c r="M38" s="197"/>
      <c r="N38" s="197"/>
      <c r="O38" s="197"/>
      <c r="P38" s="202"/>
      <c r="Q38" s="202"/>
      <c r="R38" s="202"/>
      <c r="S38" s="206"/>
      <c r="T38" s="205"/>
      <c r="U38" s="204"/>
      <c r="V38" s="204"/>
      <c r="W38" s="209"/>
      <c r="X38" s="208">
        <f t="shared" si="6"/>
        <v>0</v>
      </c>
      <c r="Y38" s="207">
        <f t="shared" si="7"/>
        <v>0</v>
      </c>
      <c r="Z38" s="207">
        <f t="shared" si="8"/>
        <v>0</v>
      </c>
      <c r="AA38" s="207">
        <f t="shared" si="8"/>
        <v>0</v>
      </c>
      <c r="AB38" s="207">
        <f t="shared" si="8"/>
        <v>0</v>
      </c>
      <c r="AC38" s="210">
        <f t="shared" si="9"/>
        <v>0</v>
      </c>
      <c r="AD38" s="200"/>
      <c r="AE38" s="200"/>
      <c r="AF38" s="200"/>
      <c r="AG38" s="196"/>
      <c r="AH38" s="196"/>
      <c r="AI38" s="196"/>
      <c r="AJ38" s="200"/>
      <c r="AK38" s="200"/>
      <c r="AL38" s="200"/>
      <c r="AM38" s="196"/>
      <c r="AN38" s="196"/>
      <c r="AO38" s="196"/>
      <c r="AP38" s="200"/>
      <c r="AQ38" s="200"/>
      <c r="AR38" s="200"/>
      <c r="AS38" s="196"/>
      <c r="AT38" s="196"/>
      <c r="AU38" s="196"/>
      <c r="AV38" s="200"/>
      <c r="AW38" s="200"/>
      <c r="AX38" s="200"/>
      <c r="AY38" s="196"/>
      <c r="AZ38" s="196"/>
      <c r="BA38" s="196"/>
      <c r="BB38" s="195"/>
      <c r="BC38" s="195"/>
      <c r="BD38" s="195"/>
      <c r="BE38" s="196"/>
      <c r="BF38" s="196"/>
      <c r="BG38" s="196"/>
      <c r="BH38" s="195"/>
      <c r="BI38" s="195"/>
      <c r="BJ38" s="195"/>
      <c r="BK38" s="196"/>
      <c r="BL38" s="196"/>
      <c r="BM38" s="196"/>
      <c r="BN38" s="199"/>
      <c r="BO38" s="198" t="e">
        <f t="shared" si="10"/>
        <v>#DIV/0!</v>
      </c>
    </row>
    <row r="39" spans="1:67" ht="15.75" x14ac:dyDescent="0.25">
      <c r="A39" s="202"/>
      <c r="B39" s="202"/>
      <c r="C39" s="192"/>
      <c r="D39" s="192"/>
      <c r="E39" s="192"/>
      <c r="F39" s="192" t="s">
        <v>142</v>
      </c>
      <c r="G39" s="192"/>
      <c r="H39" s="249"/>
      <c r="I39" s="4" t="s">
        <v>37</v>
      </c>
      <c r="J39" s="201">
        <f t="shared" si="4"/>
        <v>0</v>
      </c>
      <c r="K39" s="203">
        <f t="shared" si="5"/>
        <v>0</v>
      </c>
      <c r="L39" s="197"/>
      <c r="M39" s="197"/>
      <c r="N39" s="197"/>
      <c r="O39" s="197"/>
      <c r="P39" s="202"/>
      <c r="Q39" s="202"/>
      <c r="R39" s="202"/>
      <c r="S39" s="206"/>
      <c r="T39" s="205"/>
      <c r="U39" s="204"/>
      <c r="V39" s="204"/>
      <c r="W39" s="209"/>
      <c r="X39" s="208">
        <f t="shared" si="6"/>
        <v>0</v>
      </c>
      <c r="Y39" s="207">
        <f t="shared" si="7"/>
        <v>0</v>
      </c>
      <c r="Z39" s="207">
        <f t="shared" si="8"/>
        <v>0</v>
      </c>
      <c r="AA39" s="207">
        <f t="shared" si="8"/>
        <v>0</v>
      </c>
      <c r="AB39" s="207">
        <f t="shared" si="8"/>
        <v>0</v>
      </c>
      <c r="AC39" s="210">
        <f t="shared" si="9"/>
        <v>0</v>
      </c>
      <c r="AD39" s="200"/>
      <c r="AE39" s="200"/>
      <c r="AF39" s="200"/>
      <c r="AG39" s="196"/>
      <c r="AH39" s="196"/>
      <c r="AI39" s="196"/>
      <c r="AJ39" s="200"/>
      <c r="AK39" s="200"/>
      <c r="AL39" s="200"/>
      <c r="AM39" s="196"/>
      <c r="AN39" s="196"/>
      <c r="AO39" s="196"/>
      <c r="AP39" s="200"/>
      <c r="AQ39" s="200"/>
      <c r="AR39" s="200"/>
      <c r="AS39" s="196"/>
      <c r="AT39" s="196"/>
      <c r="AU39" s="196"/>
      <c r="AV39" s="200"/>
      <c r="AW39" s="200"/>
      <c r="AX39" s="200"/>
      <c r="AY39" s="196"/>
      <c r="AZ39" s="196"/>
      <c r="BA39" s="196"/>
      <c r="BB39" s="195"/>
      <c r="BC39" s="195"/>
      <c r="BD39" s="195"/>
      <c r="BE39" s="196"/>
      <c r="BF39" s="196"/>
      <c r="BG39" s="196"/>
      <c r="BH39" s="195"/>
      <c r="BI39" s="195"/>
      <c r="BJ39" s="195"/>
      <c r="BK39" s="196"/>
      <c r="BL39" s="196"/>
      <c r="BM39" s="196"/>
      <c r="BN39" s="199"/>
      <c r="BO39" s="198" t="e">
        <f t="shared" si="10"/>
        <v>#DIV/0!</v>
      </c>
    </row>
    <row r="40" spans="1:67" ht="15.75" x14ac:dyDescent="0.25">
      <c r="A40" s="202"/>
      <c r="B40" s="202"/>
      <c r="C40" s="192"/>
      <c r="D40" s="192"/>
      <c r="E40" s="192"/>
      <c r="F40" s="192" t="s">
        <v>142</v>
      </c>
      <c r="G40" s="192"/>
      <c r="H40" s="249"/>
      <c r="I40" s="4" t="s">
        <v>37</v>
      </c>
      <c r="J40" s="201">
        <f t="shared" si="4"/>
        <v>0</v>
      </c>
      <c r="K40" s="203">
        <f t="shared" si="5"/>
        <v>0</v>
      </c>
      <c r="L40" s="197"/>
      <c r="M40" s="197"/>
      <c r="N40" s="197"/>
      <c r="O40" s="197"/>
      <c r="P40" s="202"/>
      <c r="Q40" s="202"/>
      <c r="R40" s="202"/>
      <c r="S40" s="206"/>
      <c r="T40" s="205"/>
      <c r="U40" s="204"/>
      <c r="V40" s="204"/>
      <c r="W40" s="209"/>
      <c r="X40" s="208">
        <f t="shared" si="6"/>
        <v>0</v>
      </c>
      <c r="Y40" s="207">
        <f t="shared" si="7"/>
        <v>0</v>
      </c>
      <c r="Z40" s="207">
        <f t="shared" si="8"/>
        <v>0</v>
      </c>
      <c r="AA40" s="207">
        <f t="shared" si="8"/>
        <v>0</v>
      </c>
      <c r="AB40" s="207">
        <f t="shared" si="8"/>
        <v>0</v>
      </c>
      <c r="AC40" s="210">
        <f t="shared" si="9"/>
        <v>0</v>
      </c>
      <c r="AD40" s="200"/>
      <c r="AE40" s="200"/>
      <c r="AF40" s="200"/>
      <c r="AG40" s="196"/>
      <c r="AH40" s="196"/>
      <c r="AI40" s="196"/>
      <c r="AJ40" s="200"/>
      <c r="AK40" s="200"/>
      <c r="AL40" s="200"/>
      <c r="AM40" s="196"/>
      <c r="AN40" s="196"/>
      <c r="AO40" s="196"/>
      <c r="AP40" s="200"/>
      <c r="AQ40" s="200"/>
      <c r="AR40" s="200"/>
      <c r="AS40" s="196"/>
      <c r="AT40" s="196"/>
      <c r="AU40" s="196"/>
      <c r="AV40" s="200"/>
      <c r="AW40" s="200"/>
      <c r="AX40" s="200"/>
      <c r="AY40" s="196"/>
      <c r="AZ40" s="196"/>
      <c r="BA40" s="196"/>
      <c r="BB40" s="195"/>
      <c r="BC40" s="195"/>
      <c r="BD40" s="195"/>
      <c r="BE40" s="196"/>
      <c r="BF40" s="196"/>
      <c r="BG40" s="196"/>
      <c r="BH40" s="195"/>
      <c r="BI40" s="195"/>
      <c r="BJ40" s="195"/>
      <c r="BK40" s="196"/>
      <c r="BL40" s="196"/>
      <c r="BM40" s="196"/>
      <c r="BN40" s="199"/>
      <c r="BO40" s="198" t="e">
        <f t="shared" si="10"/>
        <v>#DIV/0!</v>
      </c>
    </row>
    <row r="41" spans="1:67" ht="15.75" x14ac:dyDescent="0.25">
      <c r="A41" s="202"/>
      <c r="B41" s="202"/>
      <c r="C41" s="192"/>
      <c r="D41" s="192"/>
      <c r="E41" s="192"/>
      <c r="F41" s="192" t="s">
        <v>142</v>
      </c>
      <c r="G41" s="192"/>
      <c r="H41" s="249"/>
      <c r="I41" s="4" t="s">
        <v>37</v>
      </c>
      <c r="J41" s="201">
        <f t="shared" si="4"/>
        <v>0</v>
      </c>
      <c r="K41" s="203">
        <f t="shared" si="5"/>
        <v>0</v>
      </c>
      <c r="L41" s="197"/>
      <c r="M41" s="197"/>
      <c r="N41" s="197"/>
      <c r="O41" s="197"/>
      <c r="P41" s="202"/>
      <c r="Q41" s="202"/>
      <c r="R41" s="202"/>
      <c r="S41" s="206"/>
      <c r="T41" s="205"/>
      <c r="U41" s="204"/>
      <c r="V41" s="204"/>
      <c r="W41" s="209"/>
      <c r="X41" s="208">
        <f t="shared" si="6"/>
        <v>0</v>
      </c>
      <c r="Y41" s="207">
        <f t="shared" si="7"/>
        <v>0</v>
      </c>
      <c r="Z41" s="207">
        <f t="shared" si="8"/>
        <v>0</v>
      </c>
      <c r="AA41" s="207">
        <f t="shared" si="8"/>
        <v>0</v>
      </c>
      <c r="AB41" s="207">
        <f t="shared" si="8"/>
        <v>0</v>
      </c>
      <c r="AC41" s="210">
        <f t="shared" si="9"/>
        <v>0</v>
      </c>
      <c r="AD41" s="200"/>
      <c r="AE41" s="200"/>
      <c r="AF41" s="200"/>
      <c r="AG41" s="196"/>
      <c r="AH41" s="196"/>
      <c r="AI41" s="196"/>
      <c r="AJ41" s="200"/>
      <c r="AK41" s="200"/>
      <c r="AL41" s="200"/>
      <c r="AM41" s="196"/>
      <c r="AN41" s="196"/>
      <c r="AO41" s="196"/>
      <c r="AP41" s="200"/>
      <c r="AQ41" s="200"/>
      <c r="AR41" s="200"/>
      <c r="AS41" s="196"/>
      <c r="AT41" s="196"/>
      <c r="AU41" s="196"/>
      <c r="AV41" s="200"/>
      <c r="AW41" s="200"/>
      <c r="AX41" s="200"/>
      <c r="AY41" s="196"/>
      <c r="AZ41" s="196"/>
      <c r="BA41" s="196"/>
      <c r="BB41" s="195"/>
      <c r="BC41" s="195"/>
      <c r="BD41" s="195"/>
      <c r="BE41" s="196"/>
      <c r="BF41" s="196"/>
      <c r="BG41" s="196"/>
      <c r="BH41" s="195"/>
      <c r="BI41" s="195"/>
      <c r="BJ41" s="195"/>
      <c r="BK41" s="196"/>
      <c r="BL41" s="196"/>
      <c r="BM41" s="196"/>
      <c r="BN41" s="199"/>
      <c r="BO41" s="198" t="e">
        <f t="shared" si="10"/>
        <v>#DIV/0!</v>
      </c>
    </row>
    <row r="42" spans="1:67" ht="15.75" x14ac:dyDescent="0.25">
      <c r="A42" s="202"/>
      <c r="B42" s="202"/>
      <c r="C42" s="192"/>
      <c r="D42" s="192"/>
      <c r="E42" s="192"/>
      <c r="F42" s="192" t="s">
        <v>142</v>
      </c>
      <c r="G42" s="192"/>
      <c r="H42" s="249"/>
      <c r="I42" s="4" t="s">
        <v>37</v>
      </c>
      <c r="J42" s="201">
        <f t="shared" si="4"/>
        <v>0</v>
      </c>
      <c r="K42" s="203">
        <f t="shared" si="5"/>
        <v>0</v>
      </c>
      <c r="L42" s="197"/>
      <c r="M42" s="197"/>
      <c r="N42" s="197"/>
      <c r="O42" s="197"/>
      <c r="P42" s="202"/>
      <c r="Q42" s="202"/>
      <c r="R42" s="202"/>
      <c r="S42" s="206"/>
      <c r="T42" s="205"/>
      <c r="U42" s="204"/>
      <c r="V42" s="204"/>
      <c r="W42" s="209"/>
      <c r="X42" s="208">
        <f t="shared" si="6"/>
        <v>0</v>
      </c>
      <c r="Y42" s="207">
        <f t="shared" si="7"/>
        <v>0</v>
      </c>
      <c r="Z42" s="207">
        <f t="shared" si="8"/>
        <v>0</v>
      </c>
      <c r="AA42" s="207">
        <f t="shared" si="8"/>
        <v>0</v>
      </c>
      <c r="AB42" s="207">
        <f t="shared" si="8"/>
        <v>0</v>
      </c>
      <c r="AC42" s="210">
        <f t="shared" si="9"/>
        <v>0</v>
      </c>
      <c r="AD42" s="200"/>
      <c r="AE42" s="200"/>
      <c r="AF42" s="200"/>
      <c r="AG42" s="196"/>
      <c r="AH42" s="196"/>
      <c r="AI42" s="196"/>
      <c r="AJ42" s="200"/>
      <c r="AK42" s="200"/>
      <c r="AL42" s="200"/>
      <c r="AM42" s="196"/>
      <c r="AN42" s="196"/>
      <c r="AO42" s="196"/>
      <c r="AP42" s="200"/>
      <c r="AQ42" s="200"/>
      <c r="AR42" s="200"/>
      <c r="AS42" s="196"/>
      <c r="AT42" s="196"/>
      <c r="AU42" s="196"/>
      <c r="AV42" s="200"/>
      <c r="AW42" s="200"/>
      <c r="AX42" s="200"/>
      <c r="AY42" s="196"/>
      <c r="AZ42" s="196"/>
      <c r="BA42" s="196"/>
      <c r="BB42" s="195"/>
      <c r="BC42" s="195"/>
      <c r="BD42" s="195"/>
      <c r="BE42" s="196"/>
      <c r="BF42" s="196"/>
      <c r="BG42" s="196"/>
      <c r="BH42" s="195"/>
      <c r="BI42" s="195"/>
      <c r="BJ42" s="195"/>
      <c r="BK42" s="196"/>
      <c r="BL42" s="196"/>
      <c r="BM42" s="196"/>
      <c r="BN42" s="199"/>
      <c r="BO42" s="198" t="e">
        <f t="shared" si="10"/>
        <v>#DIV/0!</v>
      </c>
    </row>
    <row r="43" spans="1:67" ht="47.25" x14ac:dyDescent="0.25">
      <c r="A43" s="179"/>
      <c r="B43" s="179"/>
      <c r="C43" s="48"/>
      <c r="D43" s="48"/>
      <c r="E43" s="48" t="s">
        <v>51</v>
      </c>
      <c r="F43" s="211" t="s">
        <v>134</v>
      </c>
      <c r="G43" s="48"/>
      <c r="H43" s="211"/>
      <c r="I43" s="46" t="s">
        <v>25</v>
      </c>
      <c r="J43" s="47">
        <v>6</v>
      </c>
      <c r="K43" s="47">
        <f>J43*36</f>
        <v>216</v>
      </c>
      <c r="L43" s="48"/>
      <c r="M43" s="48"/>
      <c r="N43" s="48"/>
      <c r="O43" s="48"/>
      <c r="P43" s="48"/>
      <c r="Q43" s="48"/>
      <c r="R43" s="48"/>
      <c r="S43" s="141"/>
      <c r="T43" s="49"/>
      <c r="U43" s="50"/>
      <c r="V43" s="50"/>
      <c r="W43" s="51"/>
      <c r="X43" s="154"/>
      <c r="Y43" s="52"/>
      <c r="Z43" s="52"/>
      <c r="AA43" s="52"/>
      <c r="AB43" s="52"/>
      <c r="AC43" s="11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48"/>
      <c r="BO43" s="53">
        <f>Y43/K43*100</f>
        <v>0</v>
      </c>
    </row>
    <row r="44" spans="1:67" ht="15.75" x14ac:dyDescent="0.25">
      <c r="A44" s="1442">
        <v>21</v>
      </c>
      <c r="B44" s="1440" t="s">
        <v>76</v>
      </c>
      <c r="C44" s="1442"/>
      <c r="D44" s="1442"/>
      <c r="E44" s="1442" t="s">
        <v>51</v>
      </c>
      <c r="F44" s="1442" t="s">
        <v>116</v>
      </c>
      <c r="G44" s="1541" t="s">
        <v>90</v>
      </c>
      <c r="H44" s="252"/>
      <c r="I44" s="4" t="s">
        <v>8</v>
      </c>
      <c r="J44" s="1670">
        <v>3</v>
      </c>
      <c r="K44" s="1671">
        <f>J44*36</f>
        <v>108</v>
      </c>
      <c r="L44" s="1466"/>
      <c r="M44" s="1466"/>
      <c r="N44" s="1466"/>
      <c r="O44" s="1466"/>
      <c r="P44" s="1466">
        <v>3</v>
      </c>
      <c r="Q44" s="1466">
        <v>3</v>
      </c>
      <c r="R44" s="1466"/>
      <c r="S44" s="1521"/>
      <c r="T44" s="1528"/>
      <c r="U44" s="1529"/>
      <c r="V44" s="1529">
        <v>56</v>
      </c>
      <c r="W44" s="1468"/>
      <c r="X44" s="1471">
        <f>Y44+Y44*0.1</f>
        <v>105.6</v>
      </c>
      <c r="Y44" s="1472">
        <f>SUM(Z44:AB54)</f>
        <v>96</v>
      </c>
      <c r="Z44" s="1530">
        <f>AD44+AG44+AJ44+AM44+AP44+AS44+AV44+AY44+BB44+BE44+BH44+BK44</f>
        <v>32</v>
      </c>
      <c r="AA44" s="1530">
        <f>AE44+AH44+AK44+AN44+AQ44+AT44+AW44+AZ44+BC44+BF44+BI44+BL44</f>
        <v>0</v>
      </c>
      <c r="AB44" s="1472">
        <f>AF44+AI44+AL44+AO44+AR44+AU44+AX44+BA44+BD44+BG44+BJ44+BM44</f>
        <v>64</v>
      </c>
      <c r="AC44" s="1474">
        <f>K44-X44</f>
        <v>2.4000000000000057</v>
      </c>
      <c r="AD44" s="1526"/>
      <c r="AE44" s="1526"/>
      <c r="AF44" s="1526"/>
      <c r="AG44" s="1525"/>
      <c r="AH44" s="1525"/>
      <c r="AI44" s="1525"/>
      <c r="AJ44" s="1526"/>
      <c r="AK44" s="1526"/>
      <c r="AL44" s="1526"/>
      <c r="AM44" s="1525"/>
      <c r="AN44" s="1525"/>
      <c r="AO44" s="1525"/>
      <c r="AP44" s="1526">
        <v>16</v>
      </c>
      <c r="AQ44" s="1526"/>
      <c r="AR44" s="1526">
        <v>32</v>
      </c>
      <c r="AS44" s="1525">
        <v>16</v>
      </c>
      <c r="AT44" s="1525"/>
      <c r="AU44" s="1525">
        <v>32</v>
      </c>
      <c r="AV44" s="1526"/>
      <c r="AW44" s="1526"/>
      <c r="AX44" s="1526"/>
      <c r="AY44" s="1525"/>
      <c r="AZ44" s="1525"/>
      <c r="BA44" s="1525"/>
      <c r="BB44" s="1526"/>
      <c r="BC44" s="1526"/>
      <c r="BD44" s="1526"/>
      <c r="BE44" s="1525"/>
      <c r="BF44" s="1525"/>
      <c r="BG44" s="1525"/>
      <c r="BH44" s="1526"/>
      <c r="BI44" s="1526"/>
      <c r="BJ44" s="1526"/>
      <c r="BK44" s="1525"/>
      <c r="BL44" s="1525"/>
      <c r="BM44" s="1525"/>
      <c r="BN44" s="1527" t="s">
        <v>9</v>
      </c>
      <c r="BO44" s="1524">
        <v>44.444444444444443</v>
      </c>
    </row>
    <row r="45" spans="1:67" ht="15.75" x14ac:dyDescent="0.25">
      <c r="A45" s="1537"/>
      <c r="B45" s="1536"/>
      <c r="C45" s="1537"/>
      <c r="D45" s="1537"/>
      <c r="E45" s="1537"/>
      <c r="F45" s="1537"/>
      <c r="G45" s="1542"/>
      <c r="H45" s="253"/>
      <c r="I45" s="4" t="s">
        <v>20</v>
      </c>
      <c r="J45" s="1670"/>
      <c r="K45" s="1671"/>
      <c r="L45" s="1466"/>
      <c r="M45" s="1466"/>
      <c r="N45" s="1466"/>
      <c r="O45" s="1466"/>
      <c r="P45" s="1466"/>
      <c r="Q45" s="1466"/>
      <c r="R45" s="1466"/>
      <c r="S45" s="1521"/>
      <c r="T45" s="1528"/>
      <c r="U45" s="1529"/>
      <c r="V45" s="1529"/>
      <c r="W45" s="1468"/>
      <c r="X45" s="1471"/>
      <c r="Y45" s="1472"/>
      <c r="Z45" s="1530"/>
      <c r="AA45" s="1530"/>
      <c r="AB45" s="1472"/>
      <c r="AC45" s="1474"/>
      <c r="AD45" s="1526"/>
      <c r="AE45" s="1526"/>
      <c r="AF45" s="1526"/>
      <c r="AG45" s="1525"/>
      <c r="AH45" s="1525"/>
      <c r="AI45" s="1525"/>
      <c r="AJ45" s="1526"/>
      <c r="AK45" s="1526"/>
      <c r="AL45" s="1526"/>
      <c r="AM45" s="1525"/>
      <c r="AN45" s="1525"/>
      <c r="AO45" s="1525"/>
      <c r="AP45" s="1526"/>
      <c r="AQ45" s="1526"/>
      <c r="AR45" s="1526"/>
      <c r="AS45" s="1525"/>
      <c r="AT45" s="1525"/>
      <c r="AU45" s="1525"/>
      <c r="AV45" s="1526"/>
      <c r="AW45" s="1526"/>
      <c r="AX45" s="1526"/>
      <c r="AY45" s="1525"/>
      <c r="AZ45" s="1525"/>
      <c r="BA45" s="1525"/>
      <c r="BB45" s="1526"/>
      <c r="BC45" s="1526"/>
      <c r="BD45" s="1526"/>
      <c r="BE45" s="1525"/>
      <c r="BF45" s="1525"/>
      <c r="BG45" s="1525"/>
      <c r="BH45" s="1526"/>
      <c r="BI45" s="1526"/>
      <c r="BJ45" s="1526"/>
      <c r="BK45" s="1525"/>
      <c r="BL45" s="1525"/>
      <c r="BM45" s="1525"/>
      <c r="BN45" s="1527"/>
      <c r="BO45" s="1524"/>
    </row>
    <row r="46" spans="1:67" ht="15.75" x14ac:dyDescent="0.25">
      <c r="A46" s="1537"/>
      <c r="B46" s="1536"/>
      <c r="C46" s="1537"/>
      <c r="D46" s="1537"/>
      <c r="E46" s="1537"/>
      <c r="F46" s="1537"/>
      <c r="G46" s="1542"/>
      <c r="H46" s="253"/>
      <c r="I46" s="4" t="s">
        <v>21</v>
      </c>
      <c r="J46" s="1670"/>
      <c r="K46" s="1671"/>
      <c r="L46" s="1466"/>
      <c r="M46" s="1466"/>
      <c r="N46" s="1466"/>
      <c r="O46" s="1466"/>
      <c r="P46" s="1466"/>
      <c r="Q46" s="1466"/>
      <c r="R46" s="1466"/>
      <c r="S46" s="1521"/>
      <c r="T46" s="1528"/>
      <c r="U46" s="1529"/>
      <c r="V46" s="1529"/>
      <c r="W46" s="1468"/>
      <c r="X46" s="1471"/>
      <c r="Y46" s="1472"/>
      <c r="Z46" s="1530"/>
      <c r="AA46" s="1530"/>
      <c r="AB46" s="1472"/>
      <c r="AC46" s="1474"/>
      <c r="AD46" s="1526"/>
      <c r="AE46" s="1526"/>
      <c r="AF46" s="1526"/>
      <c r="AG46" s="1525"/>
      <c r="AH46" s="1525"/>
      <c r="AI46" s="1525"/>
      <c r="AJ46" s="1526"/>
      <c r="AK46" s="1526"/>
      <c r="AL46" s="1526"/>
      <c r="AM46" s="1525"/>
      <c r="AN46" s="1525"/>
      <c r="AO46" s="1525"/>
      <c r="AP46" s="1526"/>
      <c r="AQ46" s="1526"/>
      <c r="AR46" s="1526"/>
      <c r="AS46" s="1525"/>
      <c r="AT46" s="1525"/>
      <c r="AU46" s="1525"/>
      <c r="AV46" s="1526"/>
      <c r="AW46" s="1526"/>
      <c r="AX46" s="1526"/>
      <c r="AY46" s="1525"/>
      <c r="AZ46" s="1525"/>
      <c r="BA46" s="1525"/>
      <c r="BB46" s="1526"/>
      <c r="BC46" s="1526"/>
      <c r="BD46" s="1526"/>
      <c r="BE46" s="1525"/>
      <c r="BF46" s="1525"/>
      <c r="BG46" s="1525"/>
      <c r="BH46" s="1526"/>
      <c r="BI46" s="1526"/>
      <c r="BJ46" s="1526"/>
      <c r="BK46" s="1525"/>
      <c r="BL46" s="1525"/>
      <c r="BM46" s="1525"/>
      <c r="BN46" s="1527"/>
      <c r="BO46" s="1524"/>
    </row>
    <row r="47" spans="1:67" ht="15.75" x14ac:dyDescent="0.25">
      <c r="A47" s="1537"/>
      <c r="B47" s="1536"/>
      <c r="C47" s="1537"/>
      <c r="D47" s="1537"/>
      <c r="E47" s="1537"/>
      <c r="F47" s="1537"/>
      <c r="G47" s="1542"/>
      <c r="H47" s="253"/>
      <c r="I47" s="4" t="s">
        <v>22</v>
      </c>
      <c r="J47" s="1670"/>
      <c r="K47" s="1671"/>
      <c r="L47" s="1466"/>
      <c r="M47" s="1466"/>
      <c r="N47" s="1466"/>
      <c r="O47" s="1466"/>
      <c r="P47" s="1466"/>
      <c r="Q47" s="1466"/>
      <c r="R47" s="1466"/>
      <c r="S47" s="1521"/>
      <c r="T47" s="1528"/>
      <c r="U47" s="1529"/>
      <c r="V47" s="1529"/>
      <c r="W47" s="1468"/>
      <c r="X47" s="1471"/>
      <c r="Y47" s="1472"/>
      <c r="Z47" s="1530"/>
      <c r="AA47" s="1530"/>
      <c r="AB47" s="1472"/>
      <c r="AC47" s="1474"/>
      <c r="AD47" s="1526"/>
      <c r="AE47" s="1526"/>
      <c r="AF47" s="1526"/>
      <c r="AG47" s="1525"/>
      <c r="AH47" s="1525"/>
      <c r="AI47" s="1525"/>
      <c r="AJ47" s="1526"/>
      <c r="AK47" s="1526"/>
      <c r="AL47" s="1526"/>
      <c r="AM47" s="1525"/>
      <c r="AN47" s="1525"/>
      <c r="AO47" s="1525"/>
      <c r="AP47" s="1526"/>
      <c r="AQ47" s="1526"/>
      <c r="AR47" s="1526"/>
      <c r="AS47" s="1525"/>
      <c r="AT47" s="1525"/>
      <c r="AU47" s="1525"/>
      <c r="AV47" s="1526"/>
      <c r="AW47" s="1526"/>
      <c r="AX47" s="1526"/>
      <c r="AY47" s="1525"/>
      <c r="AZ47" s="1525"/>
      <c r="BA47" s="1525"/>
      <c r="BB47" s="1526"/>
      <c r="BC47" s="1526"/>
      <c r="BD47" s="1526"/>
      <c r="BE47" s="1525"/>
      <c r="BF47" s="1525"/>
      <c r="BG47" s="1525"/>
      <c r="BH47" s="1526"/>
      <c r="BI47" s="1526"/>
      <c r="BJ47" s="1526"/>
      <c r="BK47" s="1525"/>
      <c r="BL47" s="1525"/>
      <c r="BM47" s="1525"/>
      <c r="BN47" s="1527"/>
      <c r="BO47" s="1524"/>
    </row>
    <row r="48" spans="1:67" ht="15.75" x14ac:dyDescent="0.25">
      <c r="A48" s="1537"/>
      <c r="B48" s="1536"/>
      <c r="C48" s="1537"/>
      <c r="D48" s="1537"/>
      <c r="E48" s="1537"/>
      <c r="F48" s="1537"/>
      <c r="G48" s="1542"/>
      <c r="H48" s="253"/>
      <c r="I48" s="4" t="s">
        <v>26</v>
      </c>
      <c r="J48" s="1670"/>
      <c r="K48" s="1671"/>
      <c r="L48" s="1466"/>
      <c r="M48" s="1466"/>
      <c r="N48" s="1466"/>
      <c r="O48" s="1466"/>
      <c r="P48" s="1466"/>
      <c r="Q48" s="1466"/>
      <c r="R48" s="1466"/>
      <c r="S48" s="1521"/>
      <c r="T48" s="1528"/>
      <c r="U48" s="1529"/>
      <c r="V48" s="1529"/>
      <c r="W48" s="1468"/>
      <c r="X48" s="1471"/>
      <c r="Y48" s="1472"/>
      <c r="Z48" s="1530"/>
      <c r="AA48" s="1530"/>
      <c r="AB48" s="1472"/>
      <c r="AC48" s="1474"/>
      <c r="AD48" s="1526"/>
      <c r="AE48" s="1526"/>
      <c r="AF48" s="1526"/>
      <c r="AG48" s="1525"/>
      <c r="AH48" s="1525"/>
      <c r="AI48" s="1525"/>
      <c r="AJ48" s="1526"/>
      <c r="AK48" s="1526"/>
      <c r="AL48" s="1526"/>
      <c r="AM48" s="1525"/>
      <c r="AN48" s="1525"/>
      <c r="AO48" s="1525"/>
      <c r="AP48" s="1526"/>
      <c r="AQ48" s="1526"/>
      <c r="AR48" s="1526"/>
      <c r="AS48" s="1525"/>
      <c r="AT48" s="1525"/>
      <c r="AU48" s="1525"/>
      <c r="AV48" s="1526"/>
      <c r="AW48" s="1526"/>
      <c r="AX48" s="1526"/>
      <c r="AY48" s="1525"/>
      <c r="AZ48" s="1525"/>
      <c r="BA48" s="1525"/>
      <c r="BB48" s="1526"/>
      <c r="BC48" s="1526"/>
      <c r="BD48" s="1526"/>
      <c r="BE48" s="1525"/>
      <c r="BF48" s="1525"/>
      <c r="BG48" s="1525"/>
      <c r="BH48" s="1526"/>
      <c r="BI48" s="1526"/>
      <c r="BJ48" s="1526"/>
      <c r="BK48" s="1525"/>
      <c r="BL48" s="1525"/>
      <c r="BM48" s="1525"/>
      <c r="BN48" s="1527"/>
      <c r="BO48" s="1524"/>
    </row>
    <row r="49" spans="1:67" ht="15.75" x14ac:dyDescent="0.25">
      <c r="A49" s="1537"/>
      <c r="B49" s="1536"/>
      <c r="C49" s="1537"/>
      <c r="D49" s="1537"/>
      <c r="E49" s="1537"/>
      <c r="F49" s="1537"/>
      <c r="G49" s="1542"/>
      <c r="H49" s="253"/>
      <c r="I49" s="4" t="s">
        <v>27</v>
      </c>
      <c r="J49" s="1670"/>
      <c r="K49" s="1671"/>
      <c r="L49" s="1466"/>
      <c r="M49" s="1466"/>
      <c r="N49" s="1466"/>
      <c r="O49" s="1466"/>
      <c r="P49" s="1466"/>
      <c r="Q49" s="1466"/>
      <c r="R49" s="1466"/>
      <c r="S49" s="1521"/>
      <c r="T49" s="1528"/>
      <c r="U49" s="1529"/>
      <c r="V49" s="1529"/>
      <c r="W49" s="1468"/>
      <c r="X49" s="1471"/>
      <c r="Y49" s="1472"/>
      <c r="Z49" s="1530"/>
      <c r="AA49" s="1530"/>
      <c r="AB49" s="1472"/>
      <c r="AC49" s="1474"/>
      <c r="AD49" s="1526"/>
      <c r="AE49" s="1526"/>
      <c r="AF49" s="1526"/>
      <c r="AG49" s="1525"/>
      <c r="AH49" s="1525"/>
      <c r="AI49" s="1525"/>
      <c r="AJ49" s="1526"/>
      <c r="AK49" s="1526"/>
      <c r="AL49" s="1526"/>
      <c r="AM49" s="1525"/>
      <c r="AN49" s="1525"/>
      <c r="AO49" s="1525"/>
      <c r="AP49" s="1526"/>
      <c r="AQ49" s="1526"/>
      <c r="AR49" s="1526"/>
      <c r="AS49" s="1525"/>
      <c r="AT49" s="1525"/>
      <c r="AU49" s="1525"/>
      <c r="AV49" s="1526"/>
      <c r="AW49" s="1526"/>
      <c r="AX49" s="1526"/>
      <c r="AY49" s="1525"/>
      <c r="AZ49" s="1525"/>
      <c r="BA49" s="1525"/>
      <c r="BB49" s="1526"/>
      <c r="BC49" s="1526"/>
      <c r="BD49" s="1526"/>
      <c r="BE49" s="1525"/>
      <c r="BF49" s="1525"/>
      <c r="BG49" s="1525"/>
      <c r="BH49" s="1526"/>
      <c r="BI49" s="1526"/>
      <c r="BJ49" s="1526"/>
      <c r="BK49" s="1525"/>
      <c r="BL49" s="1525"/>
      <c r="BM49" s="1525"/>
      <c r="BN49" s="1527"/>
      <c r="BO49" s="1524"/>
    </row>
    <row r="50" spans="1:67" ht="15.75" x14ac:dyDescent="0.25">
      <c r="A50" s="1537"/>
      <c r="B50" s="1536"/>
      <c r="C50" s="1537"/>
      <c r="D50" s="1537"/>
      <c r="E50" s="1537"/>
      <c r="F50" s="1537"/>
      <c r="G50" s="1542"/>
      <c r="H50" s="253"/>
      <c r="I50" s="4" t="s">
        <v>85</v>
      </c>
      <c r="J50" s="1670"/>
      <c r="K50" s="1671"/>
      <c r="L50" s="1466"/>
      <c r="M50" s="1466"/>
      <c r="N50" s="1466"/>
      <c r="O50" s="1466"/>
      <c r="P50" s="1466"/>
      <c r="Q50" s="1466"/>
      <c r="R50" s="1466"/>
      <c r="S50" s="1521"/>
      <c r="T50" s="1528"/>
      <c r="U50" s="1529"/>
      <c r="V50" s="1529"/>
      <c r="W50" s="1468"/>
      <c r="X50" s="1471"/>
      <c r="Y50" s="1472"/>
      <c r="Z50" s="1530"/>
      <c r="AA50" s="1530"/>
      <c r="AB50" s="1472"/>
      <c r="AC50" s="1474"/>
      <c r="AD50" s="1526"/>
      <c r="AE50" s="1526"/>
      <c r="AF50" s="1526"/>
      <c r="AG50" s="1525"/>
      <c r="AH50" s="1525"/>
      <c r="AI50" s="1525"/>
      <c r="AJ50" s="1526"/>
      <c r="AK50" s="1526"/>
      <c r="AL50" s="1526"/>
      <c r="AM50" s="1525"/>
      <c r="AN50" s="1525"/>
      <c r="AO50" s="1525"/>
      <c r="AP50" s="1526"/>
      <c r="AQ50" s="1526"/>
      <c r="AR50" s="1526"/>
      <c r="AS50" s="1525"/>
      <c r="AT50" s="1525"/>
      <c r="AU50" s="1525"/>
      <c r="AV50" s="1526"/>
      <c r="AW50" s="1526"/>
      <c r="AX50" s="1526"/>
      <c r="AY50" s="1525"/>
      <c r="AZ50" s="1525"/>
      <c r="BA50" s="1525"/>
      <c r="BB50" s="1526"/>
      <c r="BC50" s="1526"/>
      <c r="BD50" s="1526"/>
      <c r="BE50" s="1525"/>
      <c r="BF50" s="1525"/>
      <c r="BG50" s="1525"/>
      <c r="BH50" s="1526"/>
      <c r="BI50" s="1526"/>
      <c r="BJ50" s="1526"/>
      <c r="BK50" s="1525"/>
      <c r="BL50" s="1525"/>
      <c r="BM50" s="1525"/>
      <c r="BN50" s="1527"/>
      <c r="BO50" s="1524"/>
    </row>
    <row r="51" spans="1:67" ht="15.75" x14ac:dyDescent="0.25">
      <c r="A51" s="1537"/>
      <c r="B51" s="1536"/>
      <c r="C51" s="1537"/>
      <c r="D51" s="1537"/>
      <c r="E51" s="1537"/>
      <c r="F51" s="1537"/>
      <c r="G51" s="1542"/>
      <c r="H51" s="253"/>
      <c r="I51" s="4" t="s">
        <v>86</v>
      </c>
      <c r="J51" s="1670"/>
      <c r="K51" s="1671"/>
      <c r="L51" s="1466"/>
      <c r="M51" s="1466"/>
      <c r="N51" s="1466"/>
      <c r="O51" s="1466"/>
      <c r="P51" s="1466"/>
      <c r="Q51" s="1466"/>
      <c r="R51" s="1466"/>
      <c r="S51" s="1521"/>
      <c r="T51" s="1528"/>
      <c r="U51" s="1529"/>
      <c r="V51" s="1529"/>
      <c r="W51" s="1468"/>
      <c r="X51" s="1471"/>
      <c r="Y51" s="1472"/>
      <c r="Z51" s="1530"/>
      <c r="AA51" s="1530"/>
      <c r="AB51" s="1472"/>
      <c r="AC51" s="1474"/>
      <c r="AD51" s="1526"/>
      <c r="AE51" s="1526"/>
      <c r="AF51" s="1526"/>
      <c r="AG51" s="1525"/>
      <c r="AH51" s="1525"/>
      <c r="AI51" s="1525"/>
      <c r="AJ51" s="1526"/>
      <c r="AK51" s="1526"/>
      <c r="AL51" s="1526"/>
      <c r="AM51" s="1525"/>
      <c r="AN51" s="1525"/>
      <c r="AO51" s="1525"/>
      <c r="AP51" s="1526"/>
      <c r="AQ51" s="1526"/>
      <c r="AR51" s="1526"/>
      <c r="AS51" s="1525"/>
      <c r="AT51" s="1525"/>
      <c r="AU51" s="1525"/>
      <c r="AV51" s="1526"/>
      <c r="AW51" s="1526"/>
      <c r="AX51" s="1526"/>
      <c r="AY51" s="1525"/>
      <c r="AZ51" s="1525"/>
      <c r="BA51" s="1525"/>
      <c r="BB51" s="1526"/>
      <c r="BC51" s="1526"/>
      <c r="BD51" s="1526"/>
      <c r="BE51" s="1525"/>
      <c r="BF51" s="1525"/>
      <c r="BG51" s="1525"/>
      <c r="BH51" s="1526"/>
      <c r="BI51" s="1526"/>
      <c r="BJ51" s="1526"/>
      <c r="BK51" s="1525"/>
      <c r="BL51" s="1525"/>
      <c r="BM51" s="1525"/>
      <c r="BN51" s="1527"/>
      <c r="BO51" s="1524"/>
    </row>
    <row r="52" spans="1:67" ht="15.75" x14ac:dyDescent="0.25">
      <c r="A52" s="1537"/>
      <c r="B52" s="1536"/>
      <c r="C52" s="1537"/>
      <c r="D52" s="1537"/>
      <c r="E52" s="1537"/>
      <c r="F52" s="1537"/>
      <c r="G52" s="1542"/>
      <c r="H52" s="253"/>
      <c r="I52" s="4" t="s">
        <v>87</v>
      </c>
      <c r="J52" s="1670"/>
      <c r="K52" s="1671"/>
      <c r="L52" s="1466"/>
      <c r="M52" s="1466"/>
      <c r="N52" s="1466"/>
      <c r="O52" s="1466"/>
      <c r="P52" s="1466"/>
      <c r="Q52" s="1466"/>
      <c r="R52" s="1466"/>
      <c r="S52" s="1521"/>
      <c r="T52" s="1528"/>
      <c r="U52" s="1529"/>
      <c r="V52" s="1529"/>
      <c r="W52" s="1468"/>
      <c r="X52" s="1471"/>
      <c r="Y52" s="1472"/>
      <c r="Z52" s="1530"/>
      <c r="AA52" s="1530"/>
      <c r="AB52" s="1472"/>
      <c r="AC52" s="1474"/>
      <c r="AD52" s="1526"/>
      <c r="AE52" s="1526"/>
      <c r="AF52" s="1526"/>
      <c r="AG52" s="1525"/>
      <c r="AH52" s="1525"/>
      <c r="AI52" s="1525"/>
      <c r="AJ52" s="1526"/>
      <c r="AK52" s="1526"/>
      <c r="AL52" s="1526"/>
      <c r="AM52" s="1525"/>
      <c r="AN52" s="1525"/>
      <c r="AO52" s="1525"/>
      <c r="AP52" s="1526"/>
      <c r="AQ52" s="1526"/>
      <c r="AR52" s="1526"/>
      <c r="AS52" s="1525"/>
      <c r="AT52" s="1525"/>
      <c r="AU52" s="1525"/>
      <c r="AV52" s="1526"/>
      <c r="AW52" s="1526"/>
      <c r="AX52" s="1526"/>
      <c r="AY52" s="1525"/>
      <c r="AZ52" s="1525"/>
      <c r="BA52" s="1525"/>
      <c r="BB52" s="1526"/>
      <c r="BC52" s="1526"/>
      <c r="BD52" s="1526"/>
      <c r="BE52" s="1525"/>
      <c r="BF52" s="1525"/>
      <c r="BG52" s="1525"/>
      <c r="BH52" s="1526"/>
      <c r="BI52" s="1526"/>
      <c r="BJ52" s="1526"/>
      <c r="BK52" s="1525"/>
      <c r="BL52" s="1525"/>
      <c r="BM52" s="1525"/>
      <c r="BN52" s="1527"/>
      <c r="BO52" s="1524"/>
    </row>
    <row r="53" spans="1:67" ht="15.75" x14ac:dyDescent="0.25">
      <c r="A53" s="1537"/>
      <c r="B53" s="1536"/>
      <c r="C53" s="1537"/>
      <c r="D53" s="1537"/>
      <c r="E53" s="1537"/>
      <c r="F53" s="1537"/>
      <c r="G53" s="1542"/>
      <c r="H53" s="253"/>
      <c r="I53" s="4" t="s">
        <v>88</v>
      </c>
      <c r="J53" s="1670"/>
      <c r="K53" s="1671"/>
      <c r="L53" s="1466"/>
      <c r="M53" s="1466"/>
      <c r="N53" s="1466"/>
      <c r="O53" s="1466"/>
      <c r="P53" s="1466"/>
      <c r="Q53" s="1466"/>
      <c r="R53" s="1466"/>
      <c r="S53" s="1521"/>
      <c r="T53" s="1528"/>
      <c r="U53" s="1529"/>
      <c r="V53" s="1529"/>
      <c r="W53" s="1468"/>
      <c r="X53" s="1471"/>
      <c r="Y53" s="1472"/>
      <c r="Z53" s="1530"/>
      <c r="AA53" s="1530"/>
      <c r="AB53" s="1472"/>
      <c r="AC53" s="1474"/>
      <c r="AD53" s="1526"/>
      <c r="AE53" s="1526"/>
      <c r="AF53" s="1526"/>
      <c r="AG53" s="1525"/>
      <c r="AH53" s="1525"/>
      <c r="AI53" s="1525"/>
      <c r="AJ53" s="1526"/>
      <c r="AK53" s="1526"/>
      <c r="AL53" s="1526"/>
      <c r="AM53" s="1525"/>
      <c r="AN53" s="1525"/>
      <c r="AO53" s="1525"/>
      <c r="AP53" s="1526"/>
      <c r="AQ53" s="1526"/>
      <c r="AR53" s="1526"/>
      <c r="AS53" s="1525"/>
      <c r="AT53" s="1525"/>
      <c r="AU53" s="1525"/>
      <c r="AV53" s="1526"/>
      <c r="AW53" s="1526"/>
      <c r="AX53" s="1526"/>
      <c r="AY53" s="1525"/>
      <c r="AZ53" s="1525"/>
      <c r="BA53" s="1525"/>
      <c r="BB53" s="1526"/>
      <c r="BC53" s="1526"/>
      <c r="BD53" s="1526"/>
      <c r="BE53" s="1525"/>
      <c r="BF53" s="1525"/>
      <c r="BG53" s="1525"/>
      <c r="BH53" s="1526"/>
      <c r="BI53" s="1526"/>
      <c r="BJ53" s="1526"/>
      <c r="BK53" s="1525"/>
      <c r="BL53" s="1525"/>
      <c r="BM53" s="1525"/>
      <c r="BN53" s="1527"/>
      <c r="BO53" s="1524"/>
    </row>
    <row r="54" spans="1:67" ht="15.75" x14ac:dyDescent="0.25">
      <c r="A54" s="1443"/>
      <c r="B54" s="1441"/>
      <c r="C54" s="1443"/>
      <c r="D54" s="1443"/>
      <c r="E54" s="1443"/>
      <c r="F54" s="1443"/>
      <c r="G54" s="1543"/>
      <c r="H54" s="254"/>
      <c r="I54" s="4" t="s">
        <v>89</v>
      </c>
      <c r="J54" s="1670"/>
      <c r="K54" s="1671"/>
      <c r="L54" s="1466"/>
      <c r="M54" s="1466"/>
      <c r="N54" s="1466"/>
      <c r="O54" s="1466"/>
      <c r="P54" s="1466"/>
      <c r="Q54" s="1466"/>
      <c r="R54" s="1466"/>
      <c r="S54" s="1521"/>
      <c r="T54" s="1528"/>
      <c r="U54" s="1529"/>
      <c r="V54" s="1529"/>
      <c r="W54" s="1468"/>
      <c r="X54" s="1471"/>
      <c r="Y54" s="1472"/>
      <c r="Z54" s="1530"/>
      <c r="AA54" s="1530"/>
      <c r="AB54" s="1472"/>
      <c r="AC54" s="1474"/>
      <c r="AD54" s="1526"/>
      <c r="AE54" s="1526"/>
      <c r="AF54" s="1526"/>
      <c r="AG54" s="1525"/>
      <c r="AH54" s="1525"/>
      <c r="AI54" s="1525"/>
      <c r="AJ54" s="1526"/>
      <c r="AK54" s="1526"/>
      <c r="AL54" s="1526"/>
      <c r="AM54" s="1525"/>
      <c r="AN54" s="1525"/>
      <c r="AO54" s="1525"/>
      <c r="AP54" s="1526"/>
      <c r="AQ54" s="1526"/>
      <c r="AR54" s="1526"/>
      <c r="AS54" s="1525"/>
      <c r="AT54" s="1525"/>
      <c r="AU54" s="1525"/>
      <c r="AV54" s="1526"/>
      <c r="AW54" s="1526"/>
      <c r="AX54" s="1526"/>
      <c r="AY54" s="1525"/>
      <c r="AZ54" s="1525"/>
      <c r="BA54" s="1525"/>
      <c r="BB54" s="1526"/>
      <c r="BC54" s="1526"/>
      <c r="BD54" s="1526"/>
      <c r="BE54" s="1525"/>
      <c r="BF54" s="1525"/>
      <c r="BG54" s="1525"/>
      <c r="BH54" s="1526"/>
      <c r="BI54" s="1526"/>
      <c r="BJ54" s="1526"/>
      <c r="BK54" s="1525"/>
      <c r="BL54" s="1525"/>
      <c r="BM54" s="1525"/>
      <c r="BN54" s="1527"/>
      <c r="BO54" s="1524"/>
    </row>
    <row r="55" spans="1:67" ht="15.75" x14ac:dyDescent="0.25">
      <c r="A55" s="179"/>
      <c r="B55" s="179"/>
      <c r="C55" s="48"/>
      <c r="D55" s="48"/>
      <c r="E55" s="225" t="s">
        <v>51</v>
      </c>
      <c r="F55" s="48" t="s">
        <v>130</v>
      </c>
      <c r="G55" s="48"/>
      <c r="H55" s="211"/>
      <c r="I55" s="218" t="s">
        <v>112</v>
      </c>
      <c r="J55" s="47">
        <v>9</v>
      </c>
      <c r="K55" s="112">
        <f>J55*36</f>
        <v>324</v>
      </c>
      <c r="L55" s="48"/>
      <c r="M55" s="48"/>
      <c r="N55" s="48"/>
      <c r="O55" s="48"/>
      <c r="P55" s="48"/>
      <c r="Q55" s="48"/>
      <c r="R55" s="48"/>
      <c r="S55" s="141"/>
      <c r="T55" s="49"/>
      <c r="U55" s="50"/>
      <c r="V55" s="50"/>
      <c r="W55" s="51"/>
      <c r="X55" s="154"/>
      <c r="Y55" s="52"/>
      <c r="Z55" s="52"/>
      <c r="AA55" s="52"/>
      <c r="AB55" s="52"/>
      <c r="AC55" s="111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48"/>
      <c r="BO55" s="53">
        <f>Y55/K55*100</f>
        <v>0</v>
      </c>
    </row>
    <row r="56" spans="1:67" ht="15.75" x14ac:dyDescent="0.25">
      <c r="A56" s="25"/>
      <c r="B56" s="25"/>
      <c r="C56" s="14"/>
      <c r="D56" s="14"/>
      <c r="E56" s="14"/>
      <c r="F56" s="14" t="s">
        <v>117</v>
      </c>
      <c r="G56" s="14"/>
      <c r="H56" s="249"/>
      <c r="I56" s="93" t="s">
        <v>8</v>
      </c>
      <c r="J56" s="28">
        <v>3</v>
      </c>
      <c r="K56" s="41">
        <f>J56*36</f>
        <v>108</v>
      </c>
      <c r="L56" s="29">
        <v>3</v>
      </c>
      <c r="M56" s="29"/>
      <c r="N56" s="29"/>
      <c r="O56" s="29"/>
      <c r="P56" s="29"/>
      <c r="Q56" s="29"/>
      <c r="R56" s="29"/>
      <c r="S56" s="138"/>
      <c r="T56" s="170"/>
      <c r="U56" s="30"/>
      <c r="V56" s="30">
        <v>1</v>
      </c>
      <c r="W56" s="171"/>
      <c r="X56" s="155">
        <f>Y56+Y56*0.1</f>
        <v>52.8</v>
      </c>
      <c r="Y56" s="31">
        <f>SUM(Z56:AB56)</f>
        <v>48</v>
      </c>
      <c r="Z56" s="31">
        <f>AD56+AG56+AJ56+AM56+AP56+AS56+AV56+AY56+BB56+BE56+BH56+BK56</f>
        <v>32</v>
      </c>
      <c r="AA56" s="31"/>
      <c r="AB56" s="31">
        <f>AF56+AI56+AL56+AO56+AR56+AU56+AX56+BA56+BD56+BG56+BJ56+BM56</f>
        <v>16</v>
      </c>
      <c r="AC56" s="42">
        <f>K56-X56</f>
        <v>55.2</v>
      </c>
      <c r="AD56" s="32">
        <v>32</v>
      </c>
      <c r="AE56" s="32"/>
      <c r="AF56" s="32">
        <v>16</v>
      </c>
      <c r="AG56" s="33"/>
      <c r="AH56" s="33"/>
      <c r="AI56" s="33"/>
      <c r="AJ56" s="32"/>
      <c r="AK56" s="32"/>
      <c r="AL56" s="32"/>
      <c r="AM56" s="33"/>
      <c r="AN56" s="33"/>
      <c r="AO56" s="33"/>
      <c r="AP56" s="32"/>
      <c r="AQ56" s="32"/>
      <c r="AR56" s="32"/>
      <c r="AS56" s="33"/>
      <c r="AT56" s="33"/>
      <c r="AU56" s="33"/>
      <c r="AV56" s="32"/>
      <c r="AW56" s="32"/>
      <c r="AX56" s="32"/>
      <c r="AY56" s="33"/>
      <c r="AZ56" s="33"/>
      <c r="BA56" s="33"/>
      <c r="BB56" s="31"/>
      <c r="BC56" s="31"/>
      <c r="BD56" s="31"/>
      <c r="BE56" s="33"/>
      <c r="BF56" s="33"/>
      <c r="BG56" s="33"/>
      <c r="BH56" s="31"/>
      <c r="BI56" s="31"/>
      <c r="BJ56" s="31"/>
      <c r="BK56" s="33"/>
      <c r="BL56" s="33"/>
      <c r="BM56" s="33"/>
      <c r="BN56" s="29" t="s">
        <v>9</v>
      </c>
      <c r="BO56" s="34">
        <f>Y56/K56*100</f>
        <v>44.444444444444443</v>
      </c>
    </row>
    <row r="57" spans="1:67" ht="15.75" x14ac:dyDescent="0.25">
      <c r="A57" s="25"/>
      <c r="B57" s="25"/>
      <c r="C57" s="14"/>
      <c r="D57" s="14"/>
      <c r="E57" s="14"/>
      <c r="F57" s="14" t="s">
        <v>117</v>
      </c>
      <c r="G57" s="14"/>
      <c r="H57" s="249"/>
      <c r="I57" s="93" t="s">
        <v>20</v>
      </c>
      <c r="J57" s="28">
        <v>3</v>
      </c>
      <c r="K57" s="41">
        <f>J57*36</f>
        <v>108</v>
      </c>
      <c r="L57" s="29"/>
      <c r="M57" s="29">
        <v>3</v>
      </c>
      <c r="N57" s="29"/>
      <c r="O57" s="29"/>
      <c r="P57" s="29"/>
      <c r="Q57" s="29"/>
      <c r="R57" s="29"/>
      <c r="S57" s="138"/>
      <c r="T57" s="170"/>
      <c r="U57" s="30"/>
      <c r="V57" s="30">
        <v>2</v>
      </c>
      <c r="W57" s="171"/>
      <c r="X57" s="155">
        <f>Y57+Y57*0.1</f>
        <v>52.8</v>
      </c>
      <c r="Y57" s="31">
        <f>SUM(Z57:AB57)</f>
        <v>48</v>
      </c>
      <c r="Z57" s="31">
        <f>AD57+AG57+AJ57+AM57+AP57+AS57+AV57+AY57+BB57+BE57+BH57+BK57</f>
        <v>16</v>
      </c>
      <c r="AA57" s="31"/>
      <c r="AB57" s="31">
        <f>AF57+AI57+AL57+AO57+AR57+AU57+AX57+BA57+BD57+BG57+BJ57+BM57</f>
        <v>32</v>
      </c>
      <c r="AC57" s="42">
        <f>K57-X57</f>
        <v>55.2</v>
      </c>
      <c r="AD57" s="32"/>
      <c r="AE57" s="32"/>
      <c r="AF57" s="32"/>
      <c r="AG57" s="33">
        <v>16</v>
      </c>
      <c r="AH57" s="33"/>
      <c r="AI57" s="33">
        <v>32</v>
      </c>
      <c r="AJ57" s="32"/>
      <c r="AK57" s="32"/>
      <c r="AL57" s="32"/>
      <c r="AM57" s="33"/>
      <c r="AN57" s="33"/>
      <c r="AO57" s="33"/>
      <c r="AP57" s="32"/>
      <c r="AQ57" s="32"/>
      <c r="AR57" s="32"/>
      <c r="AS57" s="33"/>
      <c r="AT57" s="33"/>
      <c r="AU57" s="33"/>
      <c r="AV57" s="32"/>
      <c r="AW57" s="32"/>
      <c r="AX57" s="32"/>
      <c r="AY57" s="33"/>
      <c r="AZ57" s="33"/>
      <c r="BA57" s="33"/>
      <c r="BB57" s="31"/>
      <c r="BC57" s="31"/>
      <c r="BD57" s="31"/>
      <c r="BE57" s="33"/>
      <c r="BF57" s="33"/>
      <c r="BG57" s="33"/>
      <c r="BH57" s="31"/>
      <c r="BI57" s="31"/>
      <c r="BJ57" s="31"/>
      <c r="BK57" s="33"/>
      <c r="BL57" s="33"/>
      <c r="BM57" s="33"/>
      <c r="BN57" s="29" t="s">
        <v>9</v>
      </c>
      <c r="BO57" s="34">
        <f>Y57/K57*100</f>
        <v>44.444444444444443</v>
      </c>
    </row>
    <row r="58" spans="1:67" ht="15.75" x14ac:dyDescent="0.25">
      <c r="A58" s="25"/>
      <c r="B58" s="25"/>
      <c r="C58" s="14"/>
      <c r="D58" s="14"/>
      <c r="E58" s="14"/>
      <c r="F58" s="14" t="s">
        <v>117</v>
      </c>
      <c r="G58" s="14"/>
      <c r="H58" s="249"/>
      <c r="I58" s="93" t="s">
        <v>21</v>
      </c>
      <c r="J58" s="28">
        <v>3</v>
      </c>
      <c r="K58" s="41">
        <f>J58*36</f>
        <v>108</v>
      </c>
      <c r="L58" s="29"/>
      <c r="M58" s="29"/>
      <c r="N58" s="29">
        <v>3</v>
      </c>
      <c r="O58" s="29"/>
      <c r="P58" s="29"/>
      <c r="Q58" s="29"/>
      <c r="R58" s="29"/>
      <c r="S58" s="138"/>
      <c r="T58" s="170"/>
      <c r="U58" s="30"/>
      <c r="V58" s="30">
        <v>3</v>
      </c>
      <c r="W58" s="171"/>
      <c r="X58" s="155">
        <f>Y58+Y58*0.1</f>
        <v>35.200000000000003</v>
      </c>
      <c r="Y58" s="31">
        <f>SUM(Z58:AB58)</f>
        <v>32</v>
      </c>
      <c r="Z58" s="31">
        <f>AD58+AG58+AJ58+AM58+AP58+AS58+AV58+AY58+BB58+BE58+BH58+BK58</f>
        <v>16</v>
      </c>
      <c r="AA58" s="31"/>
      <c r="AB58" s="31">
        <f>AF58+AI58+AL58+AO58+AR58+AU58+AX58+BA58+BD58+BG58+BJ58+BM58</f>
        <v>16</v>
      </c>
      <c r="AC58" s="42">
        <f>K58-X58</f>
        <v>72.8</v>
      </c>
      <c r="AD58" s="32"/>
      <c r="AE58" s="32"/>
      <c r="AF58" s="32"/>
      <c r="AG58" s="33"/>
      <c r="AH58" s="33"/>
      <c r="AI58" s="33"/>
      <c r="AJ58" s="32">
        <v>16</v>
      </c>
      <c r="AK58" s="32"/>
      <c r="AL58" s="32">
        <v>16</v>
      </c>
      <c r="AM58" s="33"/>
      <c r="AN58" s="33"/>
      <c r="AO58" s="33"/>
      <c r="AP58" s="32"/>
      <c r="AQ58" s="32"/>
      <c r="AR58" s="32"/>
      <c r="AS58" s="33"/>
      <c r="AT58" s="33"/>
      <c r="AU58" s="33"/>
      <c r="AV58" s="32"/>
      <c r="AW58" s="32"/>
      <c r="AX58" s="32"/>
      <c r="AY58" s="33"/>
      <c r="AZ58" s="33"/>
      <c r="BA58" s="33"/>
      <c r="BB58" s="31"/>
      <c r="BC58" s="31"/>
      <c r="BD58" s="31"/>
      <c r="BE58" s="33"/>
      <c r="BF58" s="33"/>
      <c r="BG58" s="33"/>
      <c r="BH58" s="31"/>
      <c r="BI58" s="31"/>
      <c r="BJ58" s="31"/>
      <c r="BK58" s="33"/>
      <c r="BL58" s="33"/>
      <c r="BM58" s="33"/>
      <c r="BN58" s="29" t="s">
        <v>9</v>
      </c>
      <c r="BO58" s="34">
        <f>Y58/K58*100</f>
        <v>29.629629629629626</v>
      </c>
    </row>
    <row r="59" spans="1:67" ht="15.75" hidden="1" x14ac:dyDescent="0.25">
      <c r="A59" s="179"/>
      <c r="B59" s="179"/>
      <c r="C59" s="48"/>
      <c r="D59" s="48"/>
      <c r="E59" s="48"/>
      <c r="F59" s="48"/>
      <c r="G59" s="48"/>
      <c r="H59" s="211"/>
      <c r="I59" s="218" t="s">
        <v>114</v>
      </c>
      <c r="J59" s="47"/>
      <c r="K59" s="112"/>
      <c r="L59" s="54"/>
      <c r="M59" s="54"/>
      <c r="N59" s="54"/>
      <c r="O59" s="54"/>
      <c r="P59" s="54"/>
      <c r="Q59" s="54"/>
      <c r="R59" s="54"/>
      <c r="S59" s="142"/>
      <c r="T59" s="49"/>
      <c r="U59" s="50"/>
      <c r="V59" s="50"/>
      <c r="W59" s="51"/>
      <c r="X59" s="154"/>
      <c r="Y59" s="52"/>
      <c r="Z59" s="52"/>
      <c r="AA59" s="52"/>
      <c r="AB59" s="52"/>
      <c r="AC59" s="11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48"/>
      <c r="BO59" s="53"/>
    </row>
    <row r="60" spans="1:67" ht="15.75" hidden="1" x14ac:dyDescent="0.25">
      <c r="A60" s="25"/>
      <c r="B60" s="25"/>
      <c r="C60" s="14"/>
      <c r="D60" s="14"/>
      <c r="E60" s="14"/>
      <c r="F60" s="14" t="s">
        <v>17</v>
      </c>
      <c r="G60" s="14"/>
      <c r="H60" s="249"/>
      <c r="I60" s="93" t="s">
        <v>8</v>
      </c>
      <c r="J60" s="28">
        <v>6</v>
      </c>
      <c r="K60" s="41">
        <f>J60*36</f>
        <v>216</v>
      </c>
      <c r="L60" s="12"/>
      <c r="M60" s="12">
        <v>6</v>
      </c>
      <c r="N60" s="12"/>
      <c r="O60" s="12"/>
      <c r="P60" s="12"/>
      <c r="Q60" s="12"/>
      <c r="R60" s="12"/>
      <c r="S60" s="139"/>
      <c r="T60" s="170"/>
      <c r="U60" s="30"/>
      <c r="V60" s="30">
        <v>2</v>
      </c>
      <c r="W60" s="171"/>
      <c r="X60" s="155">
        <f>Y60+Y60*0.1</f>
        <v>52.8</v>
      </c>
      <c r="Y60" s="31">
        <f>SUM(Z60:AB60)</f>
        <v>48</v>
      </c>
      <c r="Z60" s="31">
        <f>AD60+AG60+AJ60+AM60+AP60+AS60+AV60+AY60+BB60+BE60+BH60+BK60</f>
        <v>16</v>
      </c>
      <c r="AA60" s="31"/>
      <c r="AB60" s="31">
        <f>AF60+AI60+AL60+AO60+AR60+AU60+AX60+BA60+BD60+BG60+BJ60+BM60</f>
        <v>32</v>
      </c>
      <c r="AC60" s="42">
        <f>K60-X60</f>
        <v>163.19999999999999</v>
      </c>
      <c r="AD60" s="32"/>
      <c r="AE60" s="32"/>
      <c r="AF60" s="32"/>
      <c r="AG60" s="32">
        <v>16</v>
      </c>
      <c r="AH60" s="32"/>
      <c r="AI60" s="32">
        <v>32</v>
      </c>
      <c r="AJ60" s="32"/>
      <c r="AK60" s="32"/>
      <c r="AL60" s="32"/>
      <c r="AM60" s="33"/>
      <c r="AN60" s="33"/>
      <c r="AO60" s="33"/>
      <c r="AP60" s="32"/>
      <c r="AQ60" s="32"/>
      <c r="AR60" s="32"/>
      <c r="AS60" s="33"/>
      <c r="AT60" s="33"/>
      <c r="AU60" s="33"/>
      <c r="AV60" s="32"/>
      <c r="AW60" s="32"/>
      <c r="AX60" s="32"/>
      <c r="AY60" s="33"/>
      <c r="AZ60" s="33"/>
      <c r="BA60" s="33"/>
      <c r="BB60" s="31"/>
      <c r="BC60" s="31"/>
      <c r="BD60" s="31"/>
      <c r="BE60" s="33"/>
      <c r="BF60" s="33"/>
      <c r="BG60" s="33"/>
      <c r="BH60" s="31"/>
      <c r="BI60" s="31"/>
      <c r="BJ60" s="31"/>
      <c r="BK60" s="33"/>
      <c r="BL60" s="33"/>
      <c r="BM60" s="33"/>
      <c r="BN60" s="29" t="s">
        <v>17</v>
      </c>
      <c r="BO60" s="34">
        <f>Y60/K60*100</f>
        <v>22.222222222222221</v>
      </c>
    </row>
    <row r="61" spans="1:67" ht="31.5" x14ac:dyDescent="0.25">
      <c r="A61" s="179"/>
      <c r="B61" s="179"/>
      <c r="C61" s="48"/>
      <c r="D61" s="48"/>
      <c r="E61" s="225" t="s">
        <v>51</v>
      </c>
      <c r="F61" s="48" t="s">
        <v>131</v>
      </c>
      <c r="G61" s="48"/>
      <c r="H61" s="211"/>
      <c r="I61" s="218" t="s">
        <v>113</v>
      </c>
      <c r="J61" s="47">
        <f>SUM(J62:J64)</f>
        <v>3</v>
      </c>
      <c r="K61" s="112">
        <f>J61*36</f>
        <v>108</v>
      </c>
      <c r="L61" s="48"/>
      <c r="M61" s="48"/>
      <c r="N61" s="48"/>
      <c r="O61" s="48"/>
      <c r="P61" s="48"/>
      <c r="Q61" s="48"/>
      <c r="R61" s="48"/>
      <c r="S61" s="141"/>
      <c r="T61" s="49"/>
      <c r="U61" s="50"/>
      <c r="V61" s="50"/>
      <c r="W61" s="51"/>
      <c r="X61" s="154"/>
      <c r="Y61" s="52"/>
      <c r="Z61" s="52"/>
      <c r="AA61" s="52"/>
      <c r="AB61" s="52"/>
      <c r="AC61" s="11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53">
        <f>Y61/K61*100</f>
        <v>0</v>
      </c>
    </row>
    <row r="62" spans="1:67" ht="15.75" x14ac:dyDescent="0.25">
      <c r="A62" s="25"/>
      <c r="B62" s="25"/>
      <c r="C62" s="14"/>
      <c r="D62" s="14"/>
      <c r="E62" s="14"/>
      <c r="F62" s="14" t="s">
        <v>118</v>
      </c>
      <c r="G62" s="14"/>
      <c r="H62" s="249"/>
      <c r="I62" s="93" t="s">
        <v>8</v>
      </c>
      <c r="J62" s="28">
        <v>3</v>
      </c>
      <c r="K62" s="41">
        <f>J62*36</f>
        <v>108</v>
      </c>
      <c r="L62" s="29"/>
      <c r="M62" s="29"/>
      <c r="N62" s="29">
        <v>3</v>
      </c>
      <c r="O62" s="29"/>
      <c r="P62" s="29"/>
      <c r="Q62" s="29"/>
      <c r="R62" s="29"/>
      <c r="S62" s="138"/>
      <c r="T62" s="170">
        <v>3</v>
      </c>
      <c r="U62" s="30"/>
      <c r="V62" s="30"/>
      <c r="W62" s="171"/>
      <c r="X62" s="155">
        <f>Y62+Y62*0.1</f>
        <v>35.200000000000003</v>
      </c>
      <c r="Y62" s="31">
        <f>SUM(Z62:AB62)</f>
        <v>32</v>
      </c>
      <c r="Z62" s="31">
        <f>AD62+AG62+AJ62+AM62+AP62+AS62+AV62+AY62+BB62+BE62+BH62+BK62</f>
        <v>16</v>
      </c>
      <c r="AA62" s="31"/>
      <c r="AB62" s="31">
        <f>AF62+AI62+AL62+AO62+AR62+AU62+AX62+BA62+BD62+BG62+BJ62+BM62</f>
        <v>16</v>
      </c>
      <c r="AC62" s="42">
        <f>K62-X62</f>
        <v>72.8</v>
      </c>
      <c r="AD62" s="32"/>
      <c r="AE62" s="32"/>
      <c r="AF62" s="32"/>
      <c r="AG62" s="33"/>
      <c r="AH62" s="33"/>
      <c r="AI62" s="33"/>
      <c r="AJ62" s="32">
        <v>16</v>
      </c>
      <c r="AK62" s="32"/>
      <c r="AL62" s="32">
        <v>16</v>
      </c>
      <c r="AM62" s="33"/>
      <c r="AN62" s="33"/>
      <c r="AO62" s="33"/>
      <c r="AP62" s="32"/>
      <c r="AQ62" s="32"/>
      <c r="AR62" s="32"/>
      <c r="AS62" s="33"/>
      <c r="AT62" s="33"/>
      <c r="AU62" s="33"/>
      <c r="AV62" s="32"/>
      <c r="AW62" s="32"/>
      <c r="AX62" s="32"/>
      <c r="AY62" s="33"/>
      <c r="AZ62" s="33"/>
      <c r="BA62" s="33"/>
      <c r="BB62" s="31"/>
      <c r="BC62" s="31"/>
      <c r="BD62" s="31"/>
      <c r="BE62" s="33"/>
      <c r="BF62" s="33"/>
      <c r="BG62" s="33"/>
      <c r="BH62" s="31"/>
      <c r="BI62" s="31"/>
      <c r="BJ62" s="31"/>
      <c r="BK62" s="33"/>
      <c r="BL62" s="33"/>
      <c r="BM62" s="33"/>
      <c r="BN62" s="29" t="s">
        <v>12</v>
      </c>
      <c r="BO62" s="34">
        <f>Y62/K62*100</f>
        <v>29.629629629629626</v>
      </c>
    </row>
    <row r="63" spans="1:67" ht="15.75" hidden="1" x14ac:dyDescent="0.25">
      <c r="A63" s="25"/>
      <c r="B63" s="25"/>
      <c r="C63" s="14"/>
      <c r="D63" s="14"/>
      <c r="E63" s="14"/>
      <c r="F63" s="14"/>
      <c r="G63" s="14"/>
      <c r="H63" s="249"/>
      <c r="I63" s="4" t="s">
        <v>20</v>
      </c>
      <c r="J63" s="28"/>
      <c r="K63" s="41">
        <f>J63*36</f>
        <v>0</v>
      </c>
      <c r="L63" s="29"/>
      <c r="M63" s="29"/>
      <c r="N63" s="29"/>
      <c r="O63" s="29"/>
      <c r="P63" s="29"/>
      <c r="Q63" s="29"/>
      <c r="R63" s="29"/>
      <c r="S63" s="138"/>
      <c r="T63" s="170"/>
      <c r="U63" s="30"/>
      <c r="V63" s="30"/>
      <c r="W63" s="171"/>
      <c r="X63" s="155">
        <f>Y63+Y63*0.1</f>
        <v>0</v>
      </c>
      <c r="Y63" s="31">
        <f>SUM(Z63:AB63)</f>
        <v>0</v>
      </c>
      <c r="Z63" s="31">
        <f>AD63+AG63+AJ63+AM63+AP63+AS63+AV63+AY63+BB63+BE63+BH63+BK63</f>
        <v>0</v>
      </c>
      <c r="AA63" s="31"/>
      <c r="AB63" s="31">
        <f>AF63+AI63+AL63+AO63+AR63+AU63+AX63+BA63+BD63+BG63+BJ63+BM63</f>
        <v>0</v>
      </c>
      <c r="AC63" s="42">
        <f>K63-X63</f>
        <v>0</v>
      </c>
      <c r="AD63" s="32"/>
      <c r="AE63" s="32"/>
      <c r="AF63" s="32"/>
      <c r="AG63" s="33"/>
      <c r="AH63" s="33"/>
      <c r="AI63" s="33"/>
      <c r="AJ63" s="32"/>
      <c r="AK63" s="32"/>
      <c r="AL63" s="32"/>
      <c r="AM63" s="33"/>
      <c r="AN63" s="33"/>
      <c r="AO63" s="33"/>
      <c r="AP63" s="32"/>
      <c r="AQ63" s="32"/>
      <c r="AR63" s="32"/>
      <c r="AS63" s="33"/>
      <c r="AT63" s="33"/>
      <c r="AU63" s="33"/>
      <c r="AV63" s="32"/>
      <c r="AW63" s="32"/>
      <c r="AX63" s="32"/>
      <c r="AY63" s="33"/>
      <c r="AZ63" s="33"/>
      <c r="BA63" s="33"/>
      <c r="BB63" s="31"/>
      <c r="BC63" s="31"/>
      <c r="BD63" s="31"/>
      <c r="BE63" s="33"/>
      <c r="BF63" s="33"/>
      <c r="BG63" s="33"/>
      <c r="BH63" s="31"/>
      <c r="BI63" s="31"/>
      <c r="BJ63" s="31"/>
      <c r="BK63" s="33"/>
      <c r="BL63" s="33"/>
      <c r="BM63" s="33"/>
      <c r="BN63" s="29" t="s">
        <v>12</v>
      </c>
      <c r="BO63" s="34" t="e">
        <f>Y63/K63*100</f>
        <v>#DIV/0!</v>
      </c>
    </row>
    <row r="64" spans="1:67" ht="15.75" hidden="1" x14ac:dyDescent="0.25">
      <c r="A64" s="25"/>
      <c r="B64" s="25"/>
      <c r="C64" s="14"/>
      <c r="D64" s="14"/>
      <c r="E64" s="14"/>
      <c r="F64" s="14"/>
      <c r="G64" s="14"/>
      <c r="H64" s="249"/>
      <c r="I64" s="4" t="s">
        <v>20</v>
      </c>
      <c r="J64" s="28"/>
      <c r="K64" s="41">
        <f>J64*36</f>
        <v>0</v>
      </c>
      <c r="L64" s="12"/>
      <c r="M64" s="12"/>
      <c r="N64" s="12"/>
      <c r="O64" s="12"/>
      <c r="P64" s="12"/>
      <c r="Q64" s="12"/>
      <c r="R64" s="12"/>
      <c r="S64" s="139"/>
      <c r="T64" s="170"/>
      <c r="U64" s="30"/>
      <c r="V64" s="30"/>
      <c r="W64" s="171"/>
      <c r="X64" s="155">
        <f>Y64+Y64*0.1</f>
        <v>0</v>
      </c>
      <c r="Y64" s="31">
        <f>SUM(Z64:AB64)</f>
        <v>0</v>
      </c>
      <c r="Z64" s="31">
        <f>AD64+AG64+AJ64+AM64+AP64+AS64+AV64+AY64+BB64+BE64+BH64+BK64</f>
        <v>0</v>
      </c>
      <c r="AA64" s="31"/>
      <c r="AB64" s="31">
        <f>AF64+AI64+AL64+AO64+AR64+AU64+AX64+BA64+BD64+BG64+BJ64+BM64</f>
        <v>0</v>
      </c>
      <c r="AC64" s="42">
        <f>K64-X64</f>
        <v>0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3"/>
      <c r="AT64" s="33"/>
      <c r="AU64" s="33"/>
      <c r="AV64" s="32"/>
      <c r="AW64" s="32"/>
      <c r="AX64" s="32"/>
      <c r="AY64" s="33"/>
      <c r="AZ64" s="33"/>
      <c r="BA64" s="33"/>
      <c r="BB64" s="31"/>
      <c r="BC64" s="31"/>
      <c r="BD64" s="31"/>
      <c r="BE64" s="33"/>
      <c r="BF64" s="33"/>
      <c r="BG64" s="33"/>
      <c r="BH64" s="31"/>
      <c r="BI64" s="31"/>
      <c r="BJ64" s="31"/>
      <c r="BK64" s="33"/>
      <c r="BL64" s="33"/>
      <c r="BM64" s="33"/>
      <c r="BN64" s="29" t="s">
        <v>17</v>
      </c>
      <c r="BO64" s="34" t="e">
        <f>Y64/K64*100</f>
        <v>#DIV/0!</v>
      </c>
    </row>
    <row r="65" spans="1:67" ht="15.75" hidden="1" x14ac:dyDescent="0.25">
      <c r="A65" s="25"/>
      <c r="B65" s="25"/>
      <c r="C65" s="14"/>
      <c r="D65" s="14"/>
      <c r="E65" s="14"/>
      <c r="F65" s="14"/>
      <c r="G65" s="14"/>
      <c r="H65" s="249"/>
      <c r="I65" s="4"/>
      <c r="J65" s="28"/>
      <c r="K65" s="41"/>
      <c r="L65" s="12"/>
      <c r="M65" s="12"/>
      <c r="N65" s="12"/>
      <c r="O65" s="12"/>
      <c r="P65" s="12"/>
      <c r="Q65" s="12"/>
      <c r="R65" s="12"/>
      <c r="S65" s="139"/>
      <c r="T65" s="170"/>
      <c r="U65" s="30"/>
      <c r="V65" s="30"/>
      <c r="W65" s="171"/>
      <c r="X65" s="155"/>
      <c r="Y65" s="31"/>
      <c r="Z65" s="31"/>
      <c r="AA65" s="31"/>
      <c r="AB65" s="31"/>
      <c r="AC65" s="42"/>
      <c r="AD65" s="32"/>
      <c r="AE65" s="32"/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33"/>
      <c r="AT65" s="33"/>
      <c r="AU65" s="33"/>
      <c r="AV65" s="32"/>
      <c r="AW65" s="32"/>
      <c r="AX65" s="32"/>
      <c r="AY65" s="33"/>
      <c r="AZ65" s="33"/>
      <c r="BA65" s="33"/>
      <c r="BB65" s="31"/>
      <c r="BC65" s="31"/>
      <c r="BD65" s="31"/>
      <c r="BE65" s="33"/>
      <c r="BF65" s="33"/>
      <c r="BG65" s="33"/>
      <c r="BH65" s="31"/>
      <c r="BI65" s="31"/>
      <c r="BJ65" s="31"/>
      <c r="BK65" s="33"/>
      <c r="BL65" s="33"/>
      <c r="BM65" s="33"/>
      <c r="BN65" s="29"/>
      <c r="BO65" s="34"/>
    </row>
    <row r="66" spans="1:67" ht="15.75" hidden="1" x14ac:dyDescent="0.25">
      <c r="A66" s="25"/>
      <c r="B66" s="25"/>
      <c r="C66" s="14"/>
      <c r="D66" s="14"/>
      <c r="E66" s="14"/>
      <c r="F66" s="14"/>
      <c r="G66" s="14"/>
      <c r="H66" s="249"/>
      <c r="I66" s="4"/>
      <c r="J66" s="28"/>
      <c r="K66" s="41"/>
      <c r="L66" s="12"/>
      <c r="M66" s="12"/>
      <c r="N66" s="12"/>
      <c r="O66" s="12"/>
      <c r="P66" s="12"/>
      <c r="Q66" s="12"/>
      <c r="R66" s="12"/>
      <c r="S66" s="139"/>
      <c r="T66" s="170"/>
      <c r="U66" s="30"/>
      <c r="V66" s="30"/>
      <c r="W66" s="171"/>
      <c r="X66" s="155"/>
      <c r="Y66" s="31"/>
      <c r="Z66" s="31"/>
      <c r="AA66" s="31"/>
      <c r="AB66" s="31"/>
      <c r="AC66" s="42"/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33"/>
      <c r="AT66" s="33"/>
      <c r="AU66" s="33"/>
      <c r="AV66" s="32"/>
      <c r="AW66" s="32"/>
      <c r="AX66" s="32"/>
      <c r="AY66" s="33"/>
      <c r="AZ66" s="33"/>
      <c r="BA66" s="33"/>
      <c r="BB66" s="31"/>
      <c r="BC66" s="31"/>
      <c r="BD66" s="31"/>
      <c r="BE66" s="33"/>
      <c r="BF66" s="33"/>
      <c r="BG66" s="33"/>
      <c r="BH66" s="31"/>
      <c r="BI66" s="31"/>
      <c r="BJ66" s="31"/>
      <c r="BK66" s="33"/>
      <c r="BL66" s="33"/>
      <c r="BM66" s="33"/>
      <c r="BN66" s="29"/>
      <c r="BO66" s="34"/>
    </row>
    <row r="67" spans="1:67" ht="15.75" hidden="1" x14ac:dyDescent="0.25">
      <c r="A67" s="25"/>
      <c r="B67" s="25"/>
      <c r="C67" s="14"/>
      <c r="D67" s="14"/>
      <c r="E67" s="14"/>
      <c r="F67" s="14"/>
      <c r="G67" s="14"/>
      <c r="H67" s="249"/>
      <c r="I67" s="4"/>
      <c r="J67" s="28"/>
      <c r="K67" s="41"/>
      <c r="L67" s="12"/>
      <c r="M67" s="12"/>
      <c r="N67" s="12"/>
      <c r="O67" s="12"/>
      <c r="P67" s="12"/>
      <c r="Q67" s="12"/>
      <c r="R67" s="12"/>
      <c r="S67" s="139"/>
      <c r="T67" s="170"/>
      <c r="U67" s="30"/>
      <c r="V67" s="30"/>
      <c r="W67" s="171"/>
      <c r="X67" s="155"/>
      <c r="Y67" s="31"/>
      <c r="Z67" s="31"/>
      <c r="AA67" s="31"/>
      <c r="AB67" s="31"/>
      <c r="AC67" s="42"/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2"/>
      <c r="AQ67" s="32"/>
      <c r="AR67" s="32"/>
      <c r="AS67" s="33"/>
      <c r="AT67" s="33"/>
      <c r="AU67" s="33"/>
      <c r="AV67" s="32"/>
      <c r="AW67" s="32"/>
      <c r="AX67" s="32"/>
      <c r="AY67" s="33"/>
      <c r="AZ67" s="33"/>
      <c r="BA67" s="33"/>
      <c r="BB67" s="31"/>
      <c r="BC67" s="31"/>
      <c r="BD67" s="31"/>
      <c r="BE67" s="33"/>
      <c r="BF67" s="33"/>
      <c r="BG67" s="33"/>
      <c r="BH67" s="31"/>
      <c r="BI67" s="31"/>
      <c r="BJ67" s="31"/>
      <c r="BK67" s="33"/>
      <c r="BL67" s="33"/>
      <c r="BM67" s="33"/>
      <c r="BN67" s="29"/>
      <c r="BO67" s="34"/>
    </row>
    <row r="68" spans="1:67" ht="15.75" hidden="1" x14ac:dyDescent="0.25">
      <c r="A68" s="25"/>
      <c r="B68" s="25"/>
      <c r="C68" s="14"/>
      <c r="D68" s="14"/>
      <c r="E68" s="14"/>
      <c r="F68" s="14"/>
      <c r="G68" s="14"/>
      <c r="H68" s="249"/>
      <c r="I68" s="4"/>
      <c r="J68" s="28"/>
      <c r="K68" s="41"/>
      <c r="L68" s="12"/>
      <c r="M68" s="12"/>
      <c r="N68" s="12"/>
      <c r="O68" s="12"/>
      <c r="P68" s="12"/>
      <c r="Q68" s="12"/>
      <c r="R68" s="12"/>
      <c r="S68" s="139"/>
      <c r="T68" s="170"/>
      <c r="U68" s="30"/>
      <c r="V68" s="30"/>
      <c r="W68" s="171"/>
      <c r="X68" s="155"/>
      <c r="Y68" s="31"/>
      <c r="Z68" s="31"/>
      <c r="AA68" s="31"/>
      <c r="AB68" s="31"/>
      <c r="AC68" s="42"/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2"/>
      <c r="AQ68" s="32"/>
      <c r="AR68" s="32"/>
      <c r="AS68" s="33"/>
      <c r="AT68" s="33"/>
      <c r="AU68" s="33"/>
      <c r="AV68" s="32"/>
      <c r="AW68" s="32"/>
      <c r="AX68" s="32"/>
      <c r="AY68" s="33"/>
      <c r="AZ68" s="33"/>
      <c r="BA68" s="33"/>
      <c r="BB68" s="31"/>
      <c r="BC68" s="31"/>
      <c r="BD68" s="31"/>
      <c r="BE68" s="33"/>
      <c r="BF68" s="33"/>
      <c r="BG68" s="33"/>
      <c r="BH68" s="31"/>
      <c r="BI68" s="31"/>
      <c r="BJ68" s="31"/>
      <c r="BK68" s="33"/>
      <c r="BL68" s="33"/>
      <c r="BM68" s="33"/>
      <c r="BN68" s="29"/>
      <c r="BO68" s="34"/>
    </row>
    <row r="69" spans="1:67" ht="15.75" hidden="1" x14ac:dyDescent="0.25">
      <c r="A69" s="25"/>
      <c r="B69" s="25"/>
      <c r="C69" s="14"/>
      <c r="D69" s="14"/>
      <c r="E69" s="14"/>
      <c r="F69" s="14"/>
      <c r="G69" s="14"/>
      <c r="H69" s="249"/>
      <c r="I69" s="4"/>
      <c r="J69" s="28"/>
      <c r="K69" s="41"/>
      <c r="L69" s="12"/>
      <c r="M69" s="12"/>
      <c r="N69" s="12"/>
      <c r="O69" s="12"/>
      <c r="P69" s="12"/>
      <c r="Q69" s="12"/>
      <c r="R69" s="12"/>
      <c r="S69" s="139"/>
      <c r="T69" s="170"/>
      <c r="U69" s="30"/>
      <c r="V69" s="30"/>
      <c r="W69" s="171"/>
      <c r="X69" s="155"/>
      <c r="Y69" s="31"/>
      <c r="Z69" s="31"/>
      <c r="AA69" s="31"/>
      <c r="AB69" s="31"/>
      <c r="AC69" s="42"/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2"/>
      <c r="AQ69" s="32"/>
      <c r="AR69" s="32"/>
      <c r="AS69" s="33"/>
      <c r="AT69" s="33"/>
      <c r="AU69" s="33"/>
      <c r="AV69" s="32"/>
      <c r="AW69" s="32"/>
      <c r="AX69" s="32"/>
      <c r="AY69" s="33"/>
      <c r="AZ69" s="33"/>
      <c r="BA69" s="33"/>
      <c r="BB69" s="31"/>
      <c r="BC69" s="31"/>
      <c r="BD69" s="31"/>
      <c r="BE69" s="33"/>
      <c r="BF69" s="33"/>
      <c r="BG69" s="33"/>
      <c r="BH69" s="31"/>
      <c r="BI69" s="31"/>
      <c r="BJ69" s="31"/>
      <c r="BK69" s="33"/>
      <c r="BL69" s="33"/>
      <c r="BM69" s="33"/>
      <c r="BN69" s="29"/>
      <c r="BO69" s="34"/>
    </row>
    <row r="70" spans="1:67" ht="31.5" x14ac:dyDescent="0.25">
      <c r="A70" s="182"/>
      <c r="B70" s="182"/>
      <c r="C70" s="183"/>
      <c r="D70" s="183"/>
      <c r="E70" s="74"/>
      <c r="F70" s="74" t="s">
        <v>135</v>
      </c>
      <c r="G70" s="188" t="s">
        <v>105</v>
      </c>
      <c r="H70" s="188"/>
      <c r="I70" s="94" t="s">
        <v>43</v>
      </c>
      <c r="J70" s="73">
        <f>SUM(J77:J91)</f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21"/>
      <c r="V70" s="221"/>
      <c r="W70" s="221"/>
      <c r="X70" s="232"/>
      <c r="Y70" s="232"/>
      <c r="Z70" s="236"/>
      <c r="AA70" s="236"/>
      <c r="AB70" s="236"/>
      <c r="AC70" s="236"/>
      <c r="AD70" s="79"/>
      <c r="AE70" s="79"/>
      <c r="AF70" s="79"/>
      <c r="AG70" s="79"/>
      <c r="AH70" s="79"/>
      <c r="AI70" s="79"/>
      <c r="AJ70" s="237"/>
      <c r="AK70" s="237"/>
      <c r="AL70" s="237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183"/>
      <c r="BO70" s="233"/>
    </row>
    <row r="71" spans="1:67" ht="15.75" x14ac:dyDescent="0.25">
      <c r="A71" s="1490">
        <v>22</v>
      </c>
      <c r="B71" s="1544" t="s">
        <v>76</v>
      </c>
      <c r="C71" s="1490"/>
      <c r="D71" s="1490"/>
      <c r="E71" s="1490"/>
      <c r="F71" s="1490" t="s">
        <v>119</v>
      </c>
      <c r="G71" s="1490"/>
      <c r="H71" s="244"/>
      <c r="I71" s="70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214"/>
      <c r="Y71" s="215"/>
      <c r="Z71" s="215"/>
      <c r="AA71" s="215"/>
      <c r="AB71" s="215"/>
      <c r="AC71" s="215"/>
      <c r="AD71" s="1436"/>
      <c r="AE71" s="1436"/>
      <c r="AF71" s="1436"/>
      <c r="AG71" s="1438"/>
      <c r="AH71" s="1438"/>
      <c r="AI71" s="1438"/>
      <c r="AJ71" s="1436"/>
      <c r="AK71" s="1436"/>
      <c r="AL71" s="1436"/>
      <c r="AM71" s="1438"/>
      <c r="AN71" s="1438"/>
      <c r="AO71" s="1438"/>
      <c r="AP71" s="1436"/>
      <c r="AQ71" s="1436"/>
      <c r="AR71" s="1436"/>
      <c r="AS71" s="1438"/>
      <c r="AT71" s="1438"/>
      <c r="AU71" s="1438"/>
      <c r="AV71" s="1436"/>
      <c r="AW71" s="1436"/>
      <c r="AX71" s="1436"/>
      <c r="AY71" s="1438"/>
      <c r="AZ71" s="1438"/>
      <c r="BA71" s="1438"/>
      <c r="BB71" s="1436"/>
      <c r="BC71" s="1436"/>
      <c r="BD71" s="1436"/>
      <c r="BE71" s="1438"/>
      <c r="BF71" s="1438"/>
      <c r="BG71" s="1438"/>
      <c r="BH71" s="1436"/>
      <c r="BI71" s="1436"/>
      <c r="BJ71" s="1436"/>
      <c r="BK71" s="1438"/>
      <c r="BL71" s="1438"/>
      <c r="BM71" s="1438"/>
      <c r="BN71" s="1442"/>
      <c r="BO71" s="1553"/>
    </row>
    <row r="72" spans="1:67" ht="15.75" x14ac:dyDescent="0.25">
      <c r="A72" s="1491"/>
      <c r="B72" s="1545"/>
      <c r="C72" s="1491"/>
      <c r="D72" s="1491"/>
      <c r="E72" s="1491"/>
      <c r="F72" s="1491"/>
      <c r="G72" s="1491"/>
      <c r="H72" s="245"/>
      <c r="I72" s="70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96"/>
      <c r="U72" s="1496"/>
      <c r="V72" s="1496"/>
      <c r="W72" s="1496"/>
      <c r="X72" s="216"/>
      <c r="Y72" s="186"/>
      <c r="Z72" s="186"/>
      <c r="AA72" s="186"/>
      <c r="AB72" s="186"/>
      <c r="AC72" s="186"/>
      <c r="AD72" s="1641"/>
      <c r="AE72" s="1641"/>
      <c r="AF72" s="1641"/>
      <c r="AG72" s="1642"/>
      <c r="AH72" s="1642"/>
      <c r="AI72" s="1642"/>
      <c r="AJ72" s="1641"/>
      <c r="AK72" s="1641"/>
      <c r="AL72" s="1641"/>
      <c r="AM72" s="1642"/>
      <c r="AN72" s="1642"/>
      <c r="AO72" s="1642"/>
      <c r="AP72" s="1641"/>
      <c r="AQ72" s="1641"/>
      <c r="AR72" s="1641"/>
      <c r="AS72" s="1642"/>
      <c r="AT72" s="1642"/>
      <c r="AU72" s="1642"/>
      <c r="AV72" s="1641"/>
      <c r="AW72" s="1641"/>
      <c r="AX72" s="1641"/>
      <c r="AY72" s="1642"/>
      <c r="AZ72" s="1642"/>
      <c r="BA72" s="1642"/>
      <c r="BB72" s="1641"/>
      <c r="BC72" s="1641"/>
      <c r="BD72" s="1641"/>
      <c r="BE72" s="1642"/>
      <c r="BF72" s="1642"/>
      <c r="BG72" s="1642"/>
      <c r="BH72" s="1641"/>
      <c r="BI72" s="1641"/>
      <c r="BJ72" s="1641"/>
      <c r="BK72" s="1642"/>
      <c r="BL72" s="1642"/>
      <c r="BM72" s="1642"/>
      <c r="BN72" s="1537"/>
      <c r="BO72" s="1554"/>
    </row>
    <row r="73" spans="1:67" ht="15.75" x14ac:dyDescent="0.25">
      <c r="A73" s="1491"/>
      <c r="B73" s="1545"/>
      <c r="C73" s="1491"/>
      <c r="D73" s="1491"/>
      <c r="E73" s="1491"/>
      <c r="F73" s="1491"/>
      <c r="G73" s="1491"/>
      <c r="H73" s="245"/>
      <c r="I73" s="70"/>
      <c r="J73" s="1496"/>
      <c r="K73" s="1496"/>
      <c r="L73" s="1496"/>
      <c r="M73" s="1496"/>
      <c r="N73" s="1496"/>
      <c r="O73" s="1496"/>
      <c r="P73" s="1496"/>
      <c r="Q73" s="1496"/>
      <c r="R73" s="1496"/>
      <c r="S73" s="1496"/>
      <c r="T73" s="1496"/>
      <c r="U73" s="1496"/>
      <c r="V73" s="1496"/>
      <c r="W73" s="1496"/>
      <c r="X73" s="216"/>
      <c r="Y73" s="186"/>
      <c r="Z73" s="186"/>
      <c r="AA73" s="186"/>
      <c r="AB73" s="186"/>
      <c r="AC73" s="186"/>
      <c r="AD73" s="1641"/>
      <c r="AE73" s="1641"/>
      <c r="AF73" s="1641"/>
      <c r="AG73" s="1642"/>
      <c r="AH73" s="1642"/>
      <c r="AI73" s="1642"/>
      <c r="AJ73" s="1641"/>
      <c r="AK73" s="1641"/>
      <c r="AL73" s="1641"/>
      <c r="AM73" s="1642"/>
      <c r="AN73" s="1642"/>
      <c r="AO73" s="1642"/>
      <c r="AP73" s="1641"/>
      <c r="AQ73" s="1641"/>
      <c r="AR73" s="1641"/>
      <c r="AS73" s="1642"/>
      <c r="AT73" s="1642"/>
      <c r="AU73" s="1642"/>
      <c r="AV73" s="1641"/>
      <c r="AW73" s="1641"/>
      <c r="AX73" s="1641"/>
      <c r="AY73" s="1642"/>
      <c r="AZ73" s="1642"/>
      <c r="BA73" s="1642"/>
      <c r="BB73" s="1641"/>
      <c r="BC73" s="1641"/>
      <c r="BD73" s="1641"/>
      <c r="BE73" s="1642"/>
      <c r="BF73" s="1642"/>
      <c r="BG73" s="1642"/>
      <c r="BH73" s="1641"/>
      <c r="BI73" s="1641"/>
      <c r="BJ73" s="1641"/>
      <c r="BK73" s="1642"/>
      <c r="BL73" s="1642"/>
      <c r="BM73" s="1642"/>
      <c r="BN73" s="1537"/>
      <c r="BO73" s="1554"/>
    </row>
    <row r="74" spans="1:67" ht="15.75" x14ac:dyDescent="0.25">
      <c r="A74" s="1491"/>
      <c r="B74" s="1545"/>
      <c r="C74" s="1491"/>
      <c r="D74" s="1491"/>
      <c r="E74" s="1491"/>
      <c r="F74" s="1491"/>
      <c r="G74" s="1491"/>
      <c r="H74" s="245"/>
      <c r="I74" s="70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96"/>
      <c r="U74" s="1496"/>
      <c r="V74" s="1496"/>
      <c r="W74" s="1496"/>
      <c r="X74" s="216"/>
      <c r="Y74" s="186"/>
      <c r="Z74" s="186"/>
      <c r="AA74" s="186"/>
      <c r="AB74" s="186"/>
      <c r="AC74" s="186"/>
      <c r="AD74" s="1641"/>
      <c r="AE74" s="1641"/>
      <c r="AF74" s="1641"/>
      <c r="AG74" s="1642"/>
      <c r="AH74" s="1642"/>
      <c r="AI74" s="1642"/>
      <c r="AJ74" s="1641"/>
      <c r="AK74" s="1641"/>
      <c r="AL74" s="1641"/>
      <c r="AM74" s="1642"/>
      <c r="AN74" s="1642"/>
      <c r="AO74" s="1642"/>
      <c r="AP74" s="1641"/>
      <c r="AQ74" s="1641"/>
      <c r="AR74" s="1641"/>
      <c r="AS74" s="1642"/>
      <c r="AT74" s="1642"/>
      <c r="AU74" s="1642"/>
      <c r="AV74" s="1641"/>
      <c r="AW74" s="1641"/>
      <c r="AX74" s="1641"/>
      <c r="AY74" s="1642"/>
      <c r="AZ74" s="1642"/>
      <c r="BA74" s="1642"/>
      <c r="BB74" s="1641"/>
      <c r="BC74" s="1641"/>
      <c r="BD74" s="1641"/>
      <c r="BE74" s="1642"/>
      <c r="BF74" s="1642"/>
      <c r="BG74" s="1642"/>
      <c r="BH74" s="1641"/>
      <c r="BI74" s="1641"/>
      <c r="BJ74" s="1641"/>
      <c r="BK74" s="1642"/>
      <c r="BL74" s="1642"/>
      <c r="BM74" s="1642"/>
      <c r="BN74" s="1537"/>
      <c r="BO74" s="1554"/>
    </row>
    <row r="75" spans="1:67" ht="15.75" x14ac:dyDescent="0.25">
      <c r="A75" s="1492"/>
      <c r="B75" s="1546"/>
      <c r="C75" s="1492"/>
      <c r="D75" s="1492"/>
      <c r="E75" s="1492"/>
      <c r="F75" s="1492"/>
      <c r="G75" s="1492"/>
      <c r="H75" s="246"/>
      <c r="I75" s="70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97"/>
      <c r="V75" s="1497"/>
      <c r="W75" s="1497"/>
      <c r="X75" s="217"/>
      <c r="Y75" s="187"/>
      <c r="Z75" s="187"/>
      <c r="AA75" s="187"/>
      <c r="AB75" s="187"/>
      <c r="AC75" s="187"/>
      <c r="AD75" s="1437"/>
      <c r="AE75" s="1437"/>
      <c r="AF75" s="1437"/>
      <c r="AG75" s="1439"/>
      <c r="AH75" s="1439"/>
      <c r="AI75" s="1439"/>
      <c r="AJ75" s="1437"/>
      <c r="AK75" s="1437"/>
      <c r="AL75" s="1437"/>
      <c r="AM75" s="1439"/>
      <c r="AN75" s="1439"/>
      <c r="AO75" s="1439"/>
      <c r="AP75" s="1437"/>
      <c r="AQ75" s="1437"/>
      <c r="AR75" s="1437"/>
      <c r="AS75" s="1439"/>
      <c r="AT75" s="1439"/>
      <c r="AU75" s="1439"/>
      <c r="AV75" s="1437"/>
      <c r="AW75" s="1437"/>
      <c r="AX75" s="1437"/>
      <c r="AY75" s="1439"/>
      <c r="AZ75" s="1439"/>
      <c r="BA75" s="1439"/>
      <c r="BB75" s="1437"/>
      <c r="BC75" s="1437"/>
      <c r="BD75" s="1437"/>
      <c r="BE75" s="1439"/>
      <c r="BF75" s="1439"/>
      <c r="BG75" s="1439"/>
      <c r="BH75" s="1437"/>
      <c r="BI75" s="1437"/>
      <c r="BJ75" s="1437"/>
      <c r="BK75" s="1439"/>
      <c r="BL75" s="1439"/>
      <c r="BM75" s="1439"/>
      <c r="BN75" s="1443"/>
      <c r="BO75" s="1555"/>
    </row>
    <row r="76" spans="1:67" ht="15.75" x14ac:dyDescent="0.25">
      <c r="A76" s="182"/>
      <c r="B76" s="182"/>
      <c r="C76" s="183"/>
      <c r="D76" s="183"/>
      <c r="E76" s="74"/>
      <c r="F76" s="74" t="s">
        <v>136</v>
      </c>
      <c r="G76" s="183"/>
      <c r="H76" s="183"/>
      <c r="I76" s="94" t="s">
        <v>57</v>
      </c>
      <c r="J76" s="73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21"/>
      <c r="V76" s="221"/>
      <c r="W76" s="221"/>
      <c r="X76" s="222"/>
      <c r="Y76" s="235"/>
      <c r="Z76" s="235"/>
      <c r="AA76" s="235"/>
      <c r="AB76" s="235"/>
      <c r="AC76" s="235"/>
      <c r="AD76" s="79"/>
      <c r="AE76" s="79"/>
      <c r="AF76" s="79"/>
      <c r="AG76" s="79"/>
      <c r="AH76" s="79"/>
      <c r="AI76" s="79"/>
      <c r="AJ76" s="80"/>
      <c r="AK76" s="80"/>
      <c r="AL76" s="80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183"/>
      <c r="BO76" s="233"/>
    </row>
    <row r="77" spans="1:67" ht="15.75" x14ac:dyDescent="0.25">
      <c r="A77" s="1490">
        <v>23</v>
      </c>
      <c r="B77" s="1544" t="s">
        <v>76</v>
      </c>
      <c r="C77" s="1442"/>
      <c r="D77" s="1442"/>
      <c r="E77" s="1442"/>
      <c r="F77" s="1442" t="s">
        <v>136</v>
      </c>
      <c r="G77" s="1442" t="s">
        <v>55</v>
      </c>
      <c r="H77" s="241"/>
      <c r="I77" s="70" t="s">
        <v>37</v>
      </c>
      <c r="J77" s="1670">
        <f>L77+M77+N77+O77+P77+Q77+R77+S77</f>
        <v>0</v>
      </c>
      <c r="K77" s="1671">
        <f>J77*36</f>
        <v>0</v>
      </c>
      <c r="L77" s="1483"/>
      <c r="M77" s="1483"/>
      <c r="N77" s="1483"/>
      <c r="O77" s="1483"/>
      <c r="P77" s="1483"/>
      <c r="Q77" s="1483"/>
      <c r="R77" s="1483"/>
      <c r="S77" s="1494"/>
      <c r="T77" s="1493"/>
      <c r="U77" s="1481"/>
      <c r="V77" s="1481"/>
      <c r="W77" s="1535"/>
      <c r="X77" s="1471">
        <f>Y77+Y77*0.1</f>
        <v>0</v>
      </c>
      <c r="Y77" s="1472">
        <f>SUM(Z77:AB77)</f>
        <v>0</v>
      </c>
      <c r="Z77" s="1472">
        <f>AD77+AG77+AJ77+AM77+AP77+AS77+AV77+AY77+BB77+BE77+BH77+BK77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4">
        <f>K77-X77</f>
        <v>0</v>
      </c>
      <c r="AD77" s="1534"/>
      <c r="AE77" s="1534"/>
      <c r="AF77" s="1534"/>
      <c r="AG77" s="1532"/>
      <c r="AH77" s="1532"/>
      <c r="AI77" s="1532"/>
      <c r="AJ77" s="1534"/>
      <c r="AK77" s="1534"/>
      <c r="AL77" s="1534"/>
      <c r="AM77" s="1532"/>
      <c r="AN77" s="1532"/>
      <c r="AO77" s="1532"/>
      <c r="AP77" s="1534"/>
      <c r="AQ77" s="1534"/>
      <c r="AR77" s="1534"/>
      <c r="AS77" s="1532"/>
      <c r="AT77" s="1532"/>
      <c r="AU77" s="1532"/>
      <c r="AV77" s="1534"/>
      <c r="AW77" s="1534"/>
      <c r="AX77" s="1534"/>
      <c r="AY77" s="1532"/>
      <c r="AZ77" s="1532"/>
      <c r="BA77" s="1532"/>
      <c r="BB77" s="1533"/>
      <c r="BC77" s="1533"/>
      <c r="BD77" s="1533"/>
      <c r="BE77" s="1532"/>
      <c r="BF77" s="1532"/>
      <c r="BG77" s="1532"/>
      <c r="BH77" s="1533"/>
      <c r="BI77" s="1533"/>
      <c r="BJ77" s="1533"/>
      <c r="BK77" s="1532"/>
      <c r="BL77" s="1532"/>
      <c r="BM77" s="1532"/>
      <c r="BN77" s="1531"/>
      <c r="BO77" s="1524" t="e">
        <f>Y77/K77*100</f>
        <v>#DIV/0!</v>
      </c>
    </row>
    <row r="78" spans="1:67" ht="15.75" x14ac:dyDescent="0.25">
      <c r="A78" s="1492"/>
      <c r="B78" s="1546"/>
      <c r="C78" s="1443"/>
      <c r="D78" s="1443"/>
      <c r="E78" s="1443"/>
      <c r="F78" s="1443"/>
      <c r="G78" s="1443"/>
      <c r="H78" s="243"/>
      <c r="I78" s="70" t="s">
        <v>37</v>
      </c>
      <c r="J78" s="1670"/>
      <c r="K78" s="1671"/>
      <c r="L78" s="1483"/>
      <c r="M78" s="1483"/>
      <c r="N78" s="1483"/>
      <c r="O78" s="1483"/>
      <c r="P78" s="1483"/>
      <c r="Q78" s="1483"/>
      <c r="R78" s="1483"/>
      <c r="S78" s="1494"/>
      <c r="T78" s="1493"/>
      <c r="U78" s="1481"/>
      <c r="V78" s="1481"/>
      <c r="W78" s="1535"/>
      <c r="X78" s="1471"/>
      <c r="Y78" s="1472"/>
      <c r="Z78" s="1472"/>
      <c r="AA78" s="1472"/>
      <c r="AB78" s="1472"/>
      <c r="AC78" s="1474"/>
      <c r="AD78" s="1534"/>
      <c r="AE78" s="1534"/>
      <c r="AF78" s="1534"/>
      <c r="AG78" s="1532"/>
      <c r="AH78" s="1532"/>
      <c r="AI78" s="1532"/>
      <c r="AJ78" s="1534"/>
      <c r="AK78" s="1534"/>
      <c r="AL78" s="1534"/>
      <c r="AM78" s="1532"/>
      <c r="AN78" s="1532"/>
      <c r="AO78" s="1532"/>
      <c r="AP78" s="1534"/>
      <c r="AQ78" s="1534"/>
      <c r="AR78" s="1534"/>
      <c r="AS78" s="1532"/>
      <c r="AT78" s="1532"/>
      <c r="AU78" s="1532"/>
      <c r="AV78" s="1534"/>
      <c r="AW78" s="1534"/>
      <c r="AX78" s="1534"/>
      <c r="AY78" s="1532"/>
      <c r="AZ78" s="1532"/>
      <c r="BA78" s="1532"/>
      <c r="BB78" s="1533"/>
      <c r="BC78" s="1533"/>
      <c r="BD78" s="1533"/>
      <c r="BE78" s="1532"/>
      <c r="BF78" s="1532"/>
      <c r="BG78" s="1532"/>
      <c r="BH78" s="1533"/>
      <c r="BI78" s="1533"/>
      <c r="BJ78" s="1533"/>
      <c r="BK78" s="1532"/>
      <c r="BL78" s="1532"/>
      <c r="BM78" s="1532"/>
      <c r="BN78" s="1531"/>
      <c r="BO78" s="1524"/>
    </row>
    <row r="79" spans="1:67" ht="15.75" x14ac:dyDescent="0.25">
      <c r="A79" s="1490">
        <v>24</v>
      </c>
      <c r="B79" s="1544" t="s">
        <v>76</v>
      </c>
      <c r="C79" s="1442"/>
      <c r="D79" s="1442"/>
      <c r="E79" s="1442"/>
      <c r="F79" s="1442" t="s">
        <v>136</v>
      </c>
      <c r="G79" s="1442" t="s">
        <v>56</v>
      </c>
      <c r="H79" s="241"/>
      <c r="I79" s="4" t="s">
        <v>37</v>
      </c>
      <c r="J79" s="1667">
        <f>L79+M79+N79+O79+P79+Q79+R79+S79</f>
        <v>0</v>
      </c>
      <c r="K79" s="1495">
        <f>J79*36</f>
        <v>0</v>
      </c>
      <c r="L79" s="1490"/>
      <c r="M79" s="1490"/>
      <c r="N79" s="1490"/>
      <c r="O79" s="1490"/>
      <c r="P79" s="1490"/>
      <c r="Q79" s="1490"/>
      <c r="R79" s="1490"/>
      <c r="S79" s="1487"/>
      <c r="T79" s="1478"/>
      <c r="U79" s="1475"/>
      <c r="V79" s="1475"/>
      <c r="W79" s="1484"/>
      <c r="X79" s="155">
        <f>Y79+Y79*0.1</f>
        <v>0</v>
      </c>
      <c r="Y79" s="31">
        <f>SUM(Z79:AB79)</f>
        <v>0</v>
      </c>
      <c r="Z79" s="31">
        <f>AD79+AG79+AJ79+AM79+AP79+AS79+AV79+AY79+BB79+BE79+BH79+BK79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42">
        <f>K79-X79</f>
        <v>0</v>
      </c>
      <c r="AD79" s="63"/>
      <c r="AE79" s="63"/>
      <c r="AF79" s="63"/>
      <c r="AG79" s="64"/>
      <c r="AH79" s="64"/>
      <c r="AI79" s="64"/>
      <c r="AJ79" s="63"/>
      <c r="AK79" s="63"/>
      <c r="AL79" s="63"/>
      <c r="AM79" s="64"/>
      <c r="AN79" s="64"/>
      <c r="AO79" s="64"/>
      <c r="AP79" s="63"/>
      <c r="AQ79" s="63"/>
      <c r="AR79" s="63"/>
      <c r="AS79" s="64"/>
      <c r="AT79" s="64"/>
      <c r="AU79" s="64"/>
      <c r="AV79" s="63"/>
      <c r="AW79" s="63"/>
      <c r="AX79" s="63"/>
      <c r="AY79" s="64"/>
      <c r="AZ79" s="64"/>
      <c r="BA79" s="64"/>
      <c r="BB79" s="69"/>
      <c r="BC79" s="69"/>
      <c r="BD79" s="69"/>
      <c r="BE79" s="64"/>
      <c r="BF79" s="64"/>
      <c r="BG79" s="64"/>
      <c r="BH79" s="69"/>
      <c r="BI79" s="69"/>
      <c r="BJ79" s="69"/>
      <c r="BK79" s="64"/>
      <c r="BL79" s="64"/>
      <c r="BM79" s="64"/>
      <c r="BN79" s="114"/>
      <c r="BO79" s="34" t="e">
        <f>Y79/K79*100</f>
        <v>#DIV/0!</v>
      </c>
    </row>
    <row r="80" spans="1:67" ht="15.75" x14ac:dyDescent="0.25">
      <c r="A80" s="1491"/>
      <c r="B80" s="1545"/>
      <c r="C80" s="1537"/>
      <c r="D80" s="1537"/>
      <c r="E80" s="1537"/>
      <c r="F80" s="1537"/>
      <c r="G80" s="1537"/>
      <c r="H80" s="242"/>
      <c r="I80" s="4" t="s">
        <v>37</v>
      </c>
      <c r="J80" s="1668"/>
      <c r="K80" s="1496"/>
      <c r="L80" s="1491"/>
      <c r="M80" s="1491"/>
      <c r="N80" s="1491"/>
      <c r="O80" s="1491"/>
      <c r="P80" s="1491"/>
      <c r="Q80" s="1491"/>
      <c r="R80" s="1491"/>
      <c r="S80" s="1488"/>
      <c r="T80" s="1479"/>
      <c r="U80" s="1476"/>
      <c r="V80" s="1476"/>
      <c r="W80" s="1485"/>
      <c r="X80" s="155"/>
      <c r="Y80" s="31"/>
      <c r="Z80" s="31"/>
      <c r="AA80" s="31"/>
      <c r="AB80" s="31"/>
      <c r="AC80" s="42"/>
      <c r="AD80" s="63"/>
      <c r="AE80" s="63"/>
      <c r="AF80" s="63"/>
      <c r="AG80" s="64"/>
      <c r="AH80" s="64"/>
      <c r="AI80" s="64"/>
      <c r="AJ80" s="63"/>
      <c r="AK80" s="63"/>
      <c r="AL80" s="63"/>
      <c r="AM80" s="64"/>
      <c r="AN80" s="64"/>
      <c r="AO80" s="64"/>
      <c r="AP80" s="63"/>
      <c r="AQ80" s="63"/>
      <c r="AR80" s="63"/>
      <c r="AS80" s="64"/>
      <c r="AT80" s="64"/>
      <c r="AU80" s="64"/>
      <c r="AV80" s="63"/>
      <c r="AW80" s="63"/>
      <c r="AX80" s="63"/>
      <c r="AY80" s="64"/>
      <c r="AZ80" s="64"/>
      <c r="BA80" s="64"/>
      <c r="BB80" s="69"/>
      <c r="BC80" s="69"/>
      <c r="BD80" s="69"/>
      <c r="BE80" s="64"/>
      <c r="BF80" s="64"/>
      <c r="BG80" s="64"/>
      <c r="BH80" s="69"/>
      <c r="BI80" s="69"/>
      <c r="BJ80" s="69"/>
      <c r="BK80" s="64"/>
      <c r="BL80" s="64"/>
      <c r="BM80" s="64"/>
      <c r="BN80" s="114"/>
      <c r="BO80" s="34"/>
    </row>
    <row r="81" spans="1:67" ht="15.75" x14ac:dyDescent="0.25">
      <c r="A81" s="1492"/>
      <c r="B81" s="1546"/>
      <c r="C81" s="1443"/>
      <c r="D81" s="1443"/>
      <c r="E81" s="1443"/>
      <c r="F81" s="1443"/>
      <c r="G81" s="1443"/>
      <c r="H81" s="243"/>
      <c r="I81" s="4" t="s">
        <v>37</v>
      </c>
      <c r="J81" s="1669"/>
      <c r="K81" s="1497"/>
      <c r="L81" s="1492"/>
      <c r="M81" s="1492"/>
      <c r="N81" s="1492"/>
      <c r="O81" s="1492"/>
      <c r="P81" s="1492"/>
      <c r="Q81" s="1492"/>
      <c r="R81" s="1492"/>
      <c r="S81" s="1489"/>
      <c r="T81" s="1480"/>
      <c r="U81" s="1477"/>
      <c r="V81" s="1477"/>
      <c r="W81" s="1486"/>
      <c r="X81" s="155"/>
      <c r="Y81" s="31"/>
      <c r="Z81" s="31"/>
      <c r="AA81" s="31"/>
      <c r="AB81" s="31"/>
      <c r="AC81" s="42"/>
      <c r="AD81" s="63"/>
      <c r="AE81" s="63"/>
      <c r="AF81" s="63"/>
      <c r="AG81" s="64"/>
      <c r="AH81" s="64"/>
      <c r="AI81" s="64"/>
      <c r="AJ81" s="63"/>
      <c r="AK81" s="63"/>
      <c r="AL81" s="63"/>
      <c r="AM81" s="64"/>
      <c r="AN81" s="64"/>
      <c r="AO81" s="64"/>
      <c r="AP81" s="63"/>
      <c r="AQ81" s="63"/>
      <c r="AR81" s="63"/>
      <c r="AS81" s="64"/>
      <c r="AT81" s="64"/>
      <c r="AU81" s="64"/>
      <c r="AV81" s="63"/>
      <c r="AW81" s="63"/>
      <c r="AX81" s="63"/>
      <c r="AY81" s="64"/>
      <c r="AZ81" s="64"/>
      <c r="BA81" s="64"/>
      <c r="BB81" s="69"/>
      <c r="BC81" s="69"/>
      <c r="BD81" s="69"/>
      <c r="BE81" s="64"/>
      <c r="BF81" s="64"/>
      <c r="BG81" s="64"/>
      <c r="BH81" s="69"/>
      <c r="BI81" s="69"/>
      <c r="BJ81" s="69"/>
      <c r="BK81" s="64"/>
      <c r="BL81" s="64"/>
      <c r="BM81" s="64"/>
      <c r="BN81" s="114"/>
      <c r="BO81" s="34"/>
    </row>
    <row r="82" spans="1:67" ht="15.75" x14ac:dyDescent="0.25">
      <c r="A82" s="1490">
        <v>25</v>
      </c>
      <c r="B82" s="1544" t="s">
        <v>76</v>
      </c>
      <c r="C82" s="1442"/>
      <c r="D82" s="1442"/>
      <c r="E82" s="1442"/>
      <c r="F82" s="1442" t="s">
        <v>136</v>
      </c>
      <c r="G82" s="1442" t="s">
        <v>60</v>
      </c>
      <c r="H82" s="241"/>
      <c r="I82" s="4" t="s">
        <v>37</v>
      </c>
      <c r="J82" s="1667">
        <f>L82+M82+N82+O82+P82+Q82+R82+S82</f>
        <v>0</v>
      </c>
      <c r="K82" s="1495">
        <f>J82*36</f>
        <v>0</v>
      </c>
      <c r="L82" s="1490"/>
      <c r="M82" s="1490"/>
      <c r="N82" s="1490"/>
      <c r="O82" s="1490"/>
      <c r="P82" s="1490"/>
      <c r="Q82" s="1490"/>
      <c r="R82" s="1490"/>
      <c r="S82" s="1487"/>
      <c r="T82" s="1478"/>
      <c r="U82" s="1475"/>
      <c r="V82" s="1475"/>
      <c r="W82" s="1484"/>
      <c r="X82" s="155">
        <f>Y82+Y82*0.1</f>
        <v>0</v>
      </c>
      <c r="Y82" s="31">
        <f>SUM(Z82:AB82)</f>
        <v>0</v>
      </c>
      <c r="Z82" s="31">
        <f>AD82+AG82+AJ82+AM82+AP82+AS82+AV82+AY82+BB82+BE82+BH82+BK82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42">
        <f>K82-X82</f>
        <v>0</v>
      </c>
      <c r="AD82" s="63"/>
      <c r="AE82" s="63"/>
      <c r="AF82" s="63"/>
      <c r="AG82" s="64"/>
      <c r="AH82" s="64"/>
      <c r="AI82" s="64"/>
      <c r="AJ82" s="63"/>
      <c r="AK82" s="63"/>
      <c r="AL82" s="63"/>
      <c r="AM82" s="64"/>
      <c r="AN82" s="64"/>
      <c r="AO82" s="64"/>
      <c r="AP82" s="63"/>
      <c r="AQ82" s="63"/>
      <c r="AR82" s="63"/>
      <c r="AS82" s="64"/>
      <c r="AT82" s="64"/>
      <c r="AU82" s="64"/>
      <c r="AV82" s="63"/>
      <c r="AW82" s="63"/>
      <c r="AX82" s="63"/>
      <c r="AY82" s="64"/>
      <c r="AZ82" s="64"/>
      <c r="BA82" s="64"/>
      <c r="BB82" s="69"/>
      <c r="BC82" s="69"/>
      <c r="BD82" s="69"/>
      <c r="BE82" s="64"/>
      <c r="BF82" s="64"/>
      <c r="BG82" s="64"/>
      <c r="BH82" s="69"/>
      <c r="BI82" s="69"/>
      <c r="BJ82" s="69"/>
      <c r="BK82" s="64"/>
      <c r="BL82" s="64"/>
      <c r="BM82" s="64"/>
      <c r="BN82" s="114"/>
      <c r="BO82" s="34" t="e">
        <f>Y82/K82*100</f>
        <v>#DIV/0!</v>
      </c>
    </row>
    <row r="83" spans="1:67" ht="15.75" x14ac:dyDescent="0.25">
      <c r="A83" s="1491"/>
      <c r="B83" s="1545"/>
      <c r="C83" s="1537"/>
      <c r="D83" s="1537"/>
      <c r="E83" s="1537"/>
      <c r="F83" s="1537"/>
      <c r="G83" s="1537"/>
      <c r="H83" s="242"/>
      <c r="I83" s="4" t="s">
        <v>37</v>
      </c>
      <c r="J83" s="1668"/>
      <c r="K83" s="1496"/>
      <c r="L83" s="1491"/>
      <c r="M83" s="1491"/>
      <c r="N83" s="1491"/>
      <c r="O83" s="1491"/>
      <c r="P83" s="1491"/>
      <c r="Q83" s="1491"/>
      <c r="R83" s="1491"/>
      <c r="S83" s="1488"/>
      <c r="T83" s="1479"/>
      <c r="U83" s="1476"/>
      <c r="V83" s="1476"/>
      <c r="W83" s="1485"/>
      <c r="X83" s="155"/>
      <c r="Y83" s="31"/>
      <c r="Z83" s="31"/>
      <c r="AA83" s="31"/>
      <c r="AB83" s="31"/>
      <c r="AC83" s="42"/>
      <c r="AD83" s="63"/>
      <c r="AE83" s="63"/>
      <c r="AF83" s="63"/>
      <c r="AG83" s="64"/>
      <c r="AH83" s="64"/>
      <c r="AI83" s="64"/>
      <c r="AJ83" s="63"/>
      <c r="AK83" s="63"/>
      <c r="AL83" s="63"/>
      <c r="AM83" s="64"/>
      <c r="AN83" s="64"/>
      <c r="AO83" s="64"/>
      <c r="AP83" s="63"/>
      <c r="AQ83" s="63"/>
      <c r="AR83" s="63"/>
      <c r="AS83" s="64"/>
      <c r="AT83" s="64"/>
      <c r="AU83" s="64"/>
      <c r="AV83" s="63"/>
      <c r="AW83" s="63"/>
      <c r="AX83" s="63"/>
      <c r="AY83" s="64"/>
      <c r="AZ83" s="64"/>
      <c r="BA83" s="64"/>
      <c r="BB83" s="69"/>
      <c r="BC83" s="69"/>
      <c r="BD83" s="69"/>
      <c r="BE83" s="64"/>
      <c r="BF83" s="64"/>
      <c r="BG83" s="64"/>
      <c r="BH83" s="69"/>
      <c r="BI83" s="69"/>
      <c r="BJ83" s="69"/>
      <c r="BK83" s="64"/>
      <c r="BL83" s="64"/>
      <c r="BM83" s="64"/>
      <c r="BN83" s="114"/>
      <c r="BO83" s="34"/>
    </row>
    <row r="84" spans="1:67" ht="15.75" x14ac:dyDescent="0.25">
      <c r="A84" s="1491"/>
      <c r="B84" s="1545"/>
      <c r="C84" s="1537"/>
      <c r="D84" s="1537"/>
      <c r="E84" s="1537"/>
      <c r="F84" s="1537"/>
      <c r="G84" s="1537"/>
      <c r="H84" s="242"/>
      <c r="I84" s="4" t="s">
        <v>37</v>
      </c>
      <c r="J84" s="1668"/>
      <c r="K84" s="1496"/>
      <c r="L84" s="1491"/>
      <c r="M84" s="1491"/>
      <c r="N84" s="1491"/>
      <c r="O84" s="1491"/>
      <c r="P84" s="1491"/>
      <c r="Q84" s="1491"/>
      <c r="R84" s="1491"/>
      <c r="S84" s="1488"/>
      <c r="T84" s="1479"/>
      <c r="U84" s="1476"/>
      <c r="V84" s="1476"/>
      <c r="W84" s="1485"/>
      <c r="X84" s="155">
        <f t="shared" ref="X84:X91" si="11">Y84+Y84*0.1</f>
        <v>0</v>
      </c>
      <c r="Y84" s="31">
        <f t="shared" ref="Y84:Y91" si="12">SUM(Z84:AB84)</f>
        <v>0</v>
      </c>
      <c r="Z84" s="31">
        <f t="shared" ref="Z84:AB91" si="13">AD84+AG84+AJ84+AM84+AP84+AS84+AV84+AY84+BB84+BE84+BH84+BK84</f>
        <v>0</v>
      </c>
      <c r="AA84" s="31">
        <f t="shared" si="13"/>
        <v>0</v>
      </c>
      <c r="AB84" s="31">
        <f t="shared" si="13"/>
        <v>0</v>
      </c>
      <c r="AC84" s="42">
        <f t="shared" ref="AC84:AC91" si="14">K84-X84</f>
        <v>0</v>
      </c>
      <c r="AD84" s="63"/>
      <c r="AE84" s="63"/>
      <c r="AF84" s="63"/>
      <c r="AG84" s="64"/>
      <c r="AH84" s="64"/>
      <c r="AI84" s="64"/>
      <c r="AJ84" s="63"/>
      <c r="AK84" s="63"/>
      <c r="AL84" s="63"/>
      <c r="AM84" s="64"/>
      <c r="AN84" s="64"/>
      <c r="AO84" s="64"/>
      <c r="AP84" s="63"/>
      <c r="AQ84" s="63"/>
      <c r="AR84" s="63"/>
      <c r="AS84" s="64"/>
      <c r="AT84" s="64"/>
      <c r="AU84" s="64"/>
      <c r="AV84" s="63"/>
      <c r="AW84" s="63"/>
      <c r="AX84" s="63"/>
      <c r="AY84" s="64"/>
      <c r="AZ84" s="64"/>
      <c r="BA84" s="64"/>
      <c r="BB84" s="69"/>
      <c r="BC84" s="69"/>
      <c r="BD84" s="69"/>
      <c r="BE84" s="64"/>
      <c r="BF84" s="64"/>
      <c r="BG84" s="64"/>
      <c r="BH84" s="69"/>
      <c r="BI84" s="69"/>
      <c r="BJ84" s="69"/>
      <c r="BK84" s="64"/>
      <c r="BL84" s="64"/>
      <c r="BM84" s="64"/>
      <c r="BN84" s="114"/>
      <c r="BO84" s="34" t="e">
        <f t="shared" ref="BO84:BO91" si="15">Y84/K84*100</f>
        <v>#DIV/0!</v>
      </c>
    </row>
    <row r="85" spans="1:67" ht="15.75" x14ac:dyDescent="0.25">
      <c r="A85" s="1491"/>
      <c r="B85" s="1545"/>
      <c r="C85" s="1537"/>
      <c r="D85" s="1537"/>
      <c r="E85" s="1537"/>
      <c r="F85" s="1537"/>
      <c r="G85" s="1537"/>
      <c r="H85" s="242"/>
      <c r="I85" s="4" t="s">
        <v>37</v>
      </c>
      <c r="J85" s="1668"/>
      <c r="K85" s="1496"/>
      <c r="L85" s="1491"/>
      <c r="M85" s="1491"/>
      <c r="N85" s="1491"/>
      <c r="O85" s="1491"/>
      <c r="P85" s="1491"/>
      <c r="Q85" s="1491"/>
      <c r="R85" s="1491"/>
      <c r="S85" s="1488"/>
      <c r="T85" s="1479"/>
      <c r="U85" s="1476"/>
      <c r="V85" s="1476"/>
      <c r="W85" s="1485"/>
      <c r="X85" s="155">
        <f t="shared" si="11"/>
        <v>0</v>
      </c>
      <c r="Y85" s="31">
        <f t="shared" si="12"/>
        <v>0</v>
      </c>
      <c r="Z85" s="31">
        <f t="shared" si="13"/>
        <v>0</v>
      </c>
      <c r="AA85" s="31">
        <f t="shared" si="13"/>
        <v>0</v>
      </c>
      <c r="AB85" s="31">
        <f t="shared" si="13"/>
        <v>0</v>
      </c>
      <c r="AC85" s="42">
        <f t="shared" si="14"/>
        <v>0</v>
      </c>
      <c r="AD85" s="63"/>
      <c r="AE85" s="63"/>
      <c r="AF85" s="63"/>
      <c r="AG85" s="64"/>
      <c r="AH85" s="64"/>
      <c r="AI85" s="64"/>
      <c r="AJ85" s="63"/>
      <c r="AK85" s="63"/>
      <c r="AL85" s="63"/>
      <c r="AM85" s="64"/>
      <c r="AN85" s="64"/>
      <c r="AO85" s="64"/>
      <c r="AP85" s="63"/>
      <c r="AQ85" s="63"/>
      <c r="AR85" s="63"/>
      <c r="AS85" s="64"/>
      <c r="AT85" s="64"/>
      <c r="AU85" s="64"/>
      <c r="AV85" s="63"/>
      <c r="AW85" s="63"/>
      <c r="AX85" s="63"/>
      <c r="AY85" s="64"/>
      <c r="AZ85" s="64"/>
      <c r="BA85" s="64"/>
      <c r="BB85" s="69"/>
      <c r="BC85" s="69"/>
      <c r="BD85" s="69"/>
      <c r="BE85" s="64"/>
      <c r="BF85" s="64"/>
      <c r="BG85" s="64"/>
      <c r="BH85" s="69"/>
      <c r="BI85" s="69"/>
      <c r="BJ85" s="69"/>
      <c r="BK85" s="64"/>
      <c r="BL85" s="64"/>
      <c r="BM85" s="64"/>
      <c r="BN85" s="114"/>
      <c r="BO85" s="34" t="e">
        <f t="shared" si="15"/>
        <v>#DIV/0!</v>
      </c>
    </row>
    <row r="86" spans="1:67" ht="15.75" x14ac:dyDescent="0.25">
      <c r="A86" s="1492"/>
      <c r="B86" s="1546"/>
      <c r="C86" s="1443"/>
      <c r="D86" s="1443"/>
      <c r="E86" s="1443"/>
      <c r="F86" s="1443"/>
      <c r="G86" s="1443"/>
      <c r="H86" s="243"/>
      <c r="I86" s="4" t="s">
        <v>37</v>
      </c>
      <c r="J86" s="1669"/>
      <c r="K86" s="1497"/>
      <c r="L86" s="1492"/>
      <c r="M86" s="1492"/>
      <c r="N86" s="1492"/>
      <c r="O86" s="1492"/>
      <c r="P86" s="1492"/>
      <c r="Q86" s="1492"/>
      <c r="R86" s="1492"/>
      <c r="S86" s="1489"/>
      <c r="T86" s="1480"/>
      <c r="U86" s="1477"/>
      <c r="V86" s="1477"/>
      <c r="W86" s="1486"/>
      <c r="X86" s="155">
        <f t="shared" si="11"/>
        <v>0</v>
      </c>
      <c r="Y86" s="31">
        <f t="shared" si="12"/>
        <v>0</v>
      </c>
      <c r="Z86" s="31">
        <f t="shared" si="13"/>
        <v>0</v>
      </c>
      <c r="AA86" s="31">
        <f t="shared" si="13"/>
        <v>0</v>
      </c>
      <c r="AB86" s="31">
        <f t="shared" si="13"/>
        <v>0</v>
      </c>
      <c r="AC86" s="42">
        <f t="shared" si="14"/>
        <v>0</v>
      </c>
      <c r="AD86" s="63"/>
      <c r="AE86" s="63"/>
      <c r="AF86" s="63"/>
      <c r="AG86" s="64"/>
      <c r="AH86" s="64"/>
      <c r="AI86" s="64"/>
      <c r="AJ86" s="63"/>
      <c r="AK86" s="63"/>
      <c r="AL86" s="63"/>
      <c r="AM86" s="64"/>
      <c r="AN86" s="64"/>
      <c r="AO86" s="64"/>
      <c r="AP86" s="63"/>
      <c r="AQ86" s="63"/>
      <c r="AR86" s="63"/>
      <c r="AS86" s="64"/>
      <c r="AT86" s="64"/>
      <c r="AU86" s="64"/>
      <c r="AV86" s="63"/>
      <c r="AW86" s="63"/>
      <c r="AX86" s="63"/>
      <c r="AY86" s="64"/>
      <c r="AZ86" s="64"/>
      <c r="BA86" s="64"/>
      <c r="BB86" s="69"/>
      <c r="BC86" s="69"/>
      <c r="BD86" s="69"/>
      <c r="BE86" s="64"/>
      <c r="BF86" s="64"/>
      <c r="BG86" s="64"/>
      <c r="BH86" s="69"/>
      <c r="BI86" s="69"/>
      <c r="BJ86" s="69"/>
      <c r="BK86" s="64"/>
      <c r="BL86" s="64"/>
      <c r="BM86" s="64"/>
      <c r="BN86" s="114"/>
      <c r="BO86" s="34" t="e">
        <f t="shared" si="15"/>
        <v>#DIV/0!</v>
      </c>
    </row>
    <row r="87" spans="1:67" ht="15.75" x14ac:dyDescent="0.25">
      <c r="A87" s="68"/>
      <c r="B87" s="68"/>
      <c r="C87" s="14"/>
      <c r="D87" s="14"/>
      <c r="E87" s="14"/>
      <c r="F87" s="192" t="s">
        <v>136</v>
      </c>
      <c r="G87" s="14"/>
      <c r="H87" s="249"/>
      <c r="I87" s="4" t="s">
        <v>37</v>
      </c>
      <c r="J87" s="28">
        <f>L87+M87+N87+O87+P87+Q87+R87+S87</f>
        <v>0</v>
      </c>
      <c r="K87" s="41">
        <f t="shared" ref="K87:K97" si="16">J87*36</f>
        <v>0</v>
      </c>
      <c r="L87" s="29"/>
      <c r="M87" s="29"/>
      <c r="N87" s="29"/>
      <c r="O87" s="29"/>
      <c r="P87" s="68"/>
      <c r="Q87" s="68"/>
      <c r="R87" s="68"/>
      <c r="S87" s="144"/>
      <c r="T87" s="67"/>
      <c r="U87" s="66"/>
      <c r="V87" s="66"/>
      <c r="W87" s="65"/>
      <c r="X87" s="155">
        <f t="shared" si="11"/>
        <v>0</v>
      </c>
      <c r="Y87" s="31">
        <f t="shared" si="12"/>
        <v>0</v>
      </c>
      <c r="Z87" s="31">
        <f t="shared" si="13"/>
        <v>0</v>
      </c>
      <c r="AA87" s="31">
        <f t="shared" si="13"/>
        <v>0</v>
      </c>
      <c r="AB87" s="31">
        <f t="shared" si="13"/>
        <v>0</v>
      </c>
      <c r="AC87" s="42">
        <f t="shared" si="14"/>
        <v>0</v>
      </c>
      <c r="AD87" s="63"/>
      <c r="AE87" s="63"/>
      <c r="AF87" s="63"/>
      <c r="AG87" s="64"/>
      <c r="AH87" s="64"/>
      <c r="AI87" s="64"/>
      <c r="AJ87" s="63"/>
      <c r="AK87" s="63"/>
      <c r="AL87" s="63"/>
      <c r="AM87" s="64"/>
      <c r="AN87" s="64"/>
      <c r="AO87" s="64"/>
      <c r="AP87" s="63"/>
      <c r="AQ87" s="63"/>
      <c r="AR87" s="63"/>
      <c r="AS87" s="64"/>
      <c r="AT87" s="64"/>
      <c r="AU87" s="64"/>
      <c r="AV87" s="63"/>
      <c r="AW87" s="63"/>
      <c r="AX87" s="63"/>
      <c r="AY87" s="64"/>
      <c r="AZ87" s="64"/>
      <c r="BA87" s="64"/>
      <c r="BB87" s="69"/>
      <c r="BC87" s="69"/>
      <c r="BD87" s="69"/>
      <c r="BE87" s="64"/>
      <c r="BF87" s="64"/>
      <c r="BG87" s="64"/>
      <c r="BH87" s="69"/>
      <c r="BI87" s="69"/>
      <c r="BJ87" s="69"/>
      <c r="BK87" s="64"/>
      <c r="BL87" s="64"/>
      <c r="BM87" s="64"/>
      <c r="BN87" s="114"/>
      <c r="BO87" s="34" t="e">
        <f t="shared" si="15"/>
        <v>#DIV/0!</v>
      </c>
    </row>
    <row r="88" spans="1:67" ht="15.75" x14ac:dyDescent="0.25">
      <c r="A88" s="68"/>
      <c r="B88" s="68"/>
      <c r="C88" s="14"/>
      <c r="D88" s="14"/>
      <c r="E88" s="14"/>
      <c r="F88" s="192" t="s">
        <v>136</v>
      </c>
      <c r="G88" s="14"/>
      <c r="H88" s="249"/>
      <c r="I88" s="4" t="s">
        <v>37</v>
      </c>
      <c r="J88" s="28">
        <f>L88+M88+N88+O88+P88+Q88+R88+S88</f>
        <v>0</v>
      </c>
      <c r="K88" s="41">
        <f t="shared" si="16"/>
        <v>0</v>
      </c>
      <c r="L88" s="68"/>
      <c r="M88" s="68"/>
      <c r="N88" s="68"/>
      <c r="O88" s="68"/>
      <c r="P88" s="68"/>
      <c r="Q88" s="68"/>
      <c r="R88" s="68"/>
      <c r="S88" s="144"/>
      <c r="T88" s="67"/>
      <c r="U88" s="66"/>
      <c r="V88" s="66"/>
      <c r="W88" s="65"/>
      <c r="X88" s="155">
        <f t="shared" si="11"/>
        <v>0</v>
      </c>
      <c r="Y88" s="31">
        <f t="shared" si="12"/>
        <v>0</v>
      </c>
      <c r="Z88" s="31">
        <f t="shared" si="13"/>
        <v>0</v>
      </c>
      <c r="AA88" s="31">
        <f t="shared" si="13"/>
        <v>0</v>
      </c>
      <c r="AB88" s="31">
        <f t="shared" si="13"/>
        <v>0</v>
      </c>
      <c r="AC88" s="42">
        <f t="shared" si="14"/>
        <v>0</v>
      </c>
      <c r="AD88" s="63"/>
      <c r="AE88" s="63"/>
      <c r="AF88" s="63"/>
      <c r="AG88" s="64"/>
      <c r="AH88" s="64"/>
      <c r="AI88" s="64"/>
      <c r="AJ88" s="63"/>
      <c r="AK88" s="63"/>
      <c r="AL88" s="63"/>
      <c r="AM88" s="64"/>
      <c r="AN88" s="64"/>
      <c r="AO88" s="64"/>
      <c r="AP88" s="63"/>
      <c r="AQ88" s="63"/>
      <c r="AR88" s="63"/>
      <c r="AS88" s="64"/>
      <c r="AT88" s="64"/>
      <c r="AU88" s="64"/>
      <c r="AV88" s="63"/>
      <c r="AW88" s="63"/>
      <c r="AX88" s="63"/>
      <c r="AY88" s="64"/>
      <c r="AZ88" s="64"/>
      <c r="BA88" s="64"/>
      <c r="BB88" s="69"/>
      <c r="BC88" s="69"/>
      <c r="BD88" s="69"/>
      <c r="BE88" s="64"/>
      <c r="BF88" s="64"/>
      <c r="BG88" s="64"/>
      <c r="BH88" s="69"/>
      <c r="BI88" s="69"/>
      <c r="BJ88" s="69"/>
      <c r="BK88" s="64"/>
      <c r="BL88" s="64"/>
      <c r="BM88" s="64"/>
      <c r="BN88" s="114"/>
      <c r="BO88" s="34" t="e">
        <f t="shared" si="15"/>
        <v>#DIV/0!</v>
      </c>
    </row>
    <row r="89" spans="1:67" ht="15.75" x14ac:dyDescent="0.25">
      <c r="A89" s="68"/>
      <c r="B89" s="68"/>
      <c r="C89" s="14"/>
      <c r="D89" s="14"/>
      <c r="E89" s="14"/>
      <c r="F89" s="192" t="s">
        <v>136</v>
      </c>
      <c r="G89" s="14"/>
      <c r="H89" s="249"/>
      <c r="I89" s="4" t="s">
        <v>37</v>
      </c>
      <c r="J89" s="28">
        <f>L89+M89+N89+O89+P89+Q89+R89+S89</f>
        <v>0</v>
      </c>
      <c r="K89" s="41">
        <f>J89*36</f>
        <v>0</v>
      </c>
      <c r="L89" s="68"/>
      <c r="M89" s="68"/>
      <c r="N89" s="68"/>
      <c r="O89" s="68"/>
      <c r="P89" s="68"/>
      <c r="Q89" s="68"/>
      <c r="R89" s="68"/>
      <c r="S89" s="144"/>
      <c r="T89" s="67"/>
      <c r="U89" s="66"/>
      <c r="V89" s="66"/>
      <c r="W89" s="65"/>
      <c r="X89" s="155">
        <f t="shared" si="11"/>
        <v>0</v>
      </c>
      <c r="Y89" s="31">
        <f t="shared" si="12"/>
        <v>0</v>
      </c>
      <c r="Z89" s="31">
        <f t="shared" si="13"/>
        <v>0</v>
      </c>
      <c r="AA89" s="31">
        <f t="shared" si="13"/>
        <v>0</v>
      </c>
      <c r="AB89" s="31">
        <f t="shared" si="13"/>
        <v>0</v>
      </c>
      <c r="AC89" s="42">
        <f t="shared" si="14"/>
        <v>0</v>
      </c>
      <c r="AD89" s="63"/>
      <c r="AE89" s="63"/>
      <c r="AF89" s="63"/>
      <c r="AG89" s="64"/>
      <c r="AH89" s="64"/>
      <c r="AI89" s="64"/>
      <c r="AJ89" s="63"/>
      <c r="AK89" s="63"/>
      <c r="AL89" s="63"/>
      <c r="AM89" s="64"/>
      <c r="AN89" s="64"/>
      <c r="AO89" s="64"/>
      <c r="AP89" s="63"/>
      <c r="AQ89" s="63"/>
      <c r="AR89" s="63"/>
      <c r="AS89" s="64"/>
      <c r="AT89" s="64"/>
      <c r="AU89" s="64"/>
      <c r="AV89" s="63"/>
      <c r="AW89" s="63"/>
      <c r="AX89" s="63"/>
      <c r="AY89" s="64"/>
      <c r="AZ89" s="64"/>
      <c r="BA89" s="64"/>
      <c r="BB89" s="69"/>
      <c r="BC89" s="69"/>
      <c r="BD89" s="69"/>
      <c r="BE89" s="64"/>
      <c r="BF89" s="64"/>
      <c r="BG89" s="64"/>
      <c r="BH89" s="69"/>
      <c r="BI89" s="69"/>
      <c r="BJ89" s="69"/>
      <c r="BK89" s="64"/>
      <c r="BL89" s="64"/>
      <c r="BM89" s="64"/>
      <c r="BN89" s="114"/>
      <c r="BO89" s="34" t="e">
        <f t="shared" si="15"/>
        <v>#DIV/0!</v>
      </c>
    </row>
    <row r="90" spans="1:67" ht="15.75" x14ac:dyDescent="0.25">
      <c r="A90" s="68"/>
      <c r="B90" s="68"/>
      <c r="C90" s="14"/>
      <c r="D90" s="14"/>
      <c r="E90" s="14"/>
      <c r="F90" s="192" t="s">
        <v>136</v>
      </c>
      <c r="G90" s="14"/>
      <c r="H90" s="249"/>
      <c r="I90" s="4" t="s">
        <v>37</v>
      </c>
      <c r="J90" s="28">
        <f>L90+M90+N90+O90+P90+Q90+R90+S90</f>
        <v>0</v>
      </c>
      <c r="K90" s="41">
        <f t="shared" si="16"/>
        <v>0</v>
      </c>
      <c r="L90" s="29"/>
      <c r="M90" s="29"/>
      <c r="N90" s="29"/>
      <c r="O90" s="29"/>
      <c r="P90" s="68"/>
      <c r="Q90" s="68"/>
      <c r="R90" s="68"/>
      <c r="S90" s="144"/>
      <c r="T90" s="67"/>
      <c r="U90" s="66"/>
      <c r="V90" s="66"/>
      <c r="W90" s="65"/>
      <c r="X90" s="155">
        <f t="shared" si="11"/>
        <v>0</v>
      </c>
      <c r="Y90" s="31">
        <f t="shared" si="12"/>
        <v>0</v>
      </c>
      <c r="Z90" s="31">
        <f t="shared" si="13"/>
        <v>0</v>
      </c>
      <c r="AA90" s="31">
        <f t="shared" si="13"/>
        <v>0</v>
      </c>
      <c r="AB90" s="31">
        <f t="shared" si="13"/>
        <v>0</v>
      </c>
      <c r="AC90" s="42">
        <f t="shared" si="14"/>
        <v>0</v>
      </c>
      <c r="AD90" s="63"/>
      <c r="AE90" s="63"/>
      <c r="AF90" s="63"/>
      <c r="AG90" s="64"/>
      <c r="AH90" s="64"/>
      <c r="AI90" s="64"/>
      <c r="AJ90" s="63"/>
      <c r="AK90" s="63"/>
      <c r="AL90" s="63"/>
      <c r="AM90" s="64"/>
      <c r="AN90" s="64"/>
      <c r="AO90" s="64"/>
      <c r="AP90" s="63"/>
      <c r="AQ90" s="63"/>
      <c r="AR90" s="63"/>
      <c r="AS90" s="64"/>
      <c r="AT90" s="64"/>
      <c r="AU90" s="64"/>
      <c r="AV90" s="63"/>
      <c r="AW90" s="63"/>
      <c r="AX90" s="63"/>
      <c r="AY90" s="64"/>
      <c r="AZ90" s="64"/>
      <c r="BA90" s="64"/>
      <c r="BB90" s="69"/>
      <c r="BC90" s="69"/>
      <c r="BD90" s="69"/>
      <c r="BE90" s="64"/>
      <c r="BF90" s="64"/>
      <c r="BG90" s="64"/>
      <c r="BH90" s="69"/>
      <c r="BI90" s="69"/>
      <c r="BJ90" s="69"/>
      <c r="BK90" s="64"/>
      <c r="BL90" s="64"/>
      <c r="BM90" s="64"/>
      <c r="BN90" s="114"/>
      <c r="BO90" s="34" t="e">
        <f t="shared" si="15"/>
        <v>#DIV/0!</v>
      </c>
    </row>
    <row r="91" spans="1:67" ht="15.75" x14ac:dyDescent="0.25">
      <c r="A91" s="68"/>
      <c r="B91" s="68"/>
      <c r="C91" s="14"/>
      <c r="D91" s="14"/>
      <c r="E91" s="14"/>
      <c r="F91" s="192" t="s">
        <v>136</v>
      </c>
      <c r="G91" s="14"/>
      <c r="H91" s="249"/>
      <c r="I91" s="4" t="s">
        <v>37</v>
      </c>
      <c r="J91" s="28">
        <f>L91+M91+N91+O91+P91+Q91+R91+S91</f>
        <v>0</v>
      </c>
      <c r="K91" s="41">
        <f t="shared" si="16"/>
        <v>0</v>
      </c>
      <c r="L91" s="68"/>
      <c r="M91" s="68"/>
      <c r="N91" s="68"/>
      <c r="O91" s="68"/>
      <c r="P91" s="68"/>
      <c r="Q91" s="68"/>
      <c r="R91" s="68"/>
      <c r="S91" s="144"/>
      <c r="T91" s="67"/>
      <c r="U91" s="66"/>
      <c r="V91" s="66"/>
      <c r="W91" s="65"/>
      <c r="X91" s="155">
        <f t="shared" si="11"/>
        <v>0</v>
      </c>
      <c r="Y91" s="31">
        <f t="shared" si="12"/>
        <v>0</v>
      </c>
      <c r="Z91" s="31">
        <f t="shared" si="13"/>
        <v>0</v>
      </c>
      <c r="AA91" s="31">
        <f t="shared" si="13"/>
        <v>0</v>
      </c>
      <c r="AB91" s="31">
        <f t="shared" si="13"/>
        <v>0</v>
      </c>
      <c r="AC91" s="42">
        <f t="shared" si="14"/>
        <v>0</v>
      </c>
      <c r="AD91" s="63"/>
      <c r="AE91" s="63"/>
      <c r="AF91" s="63"/>
      <c r="AG91" s="64"/>
      <c r="AH91" s="64"/>
      <c r="AI91" s="64"/>
      <c r="AJ91" s="63"/>
      <c r="AK91" s="63"/>
      <c r="AL91" s="63"/>
      <c r="AM91" s="64"/>
      <c r="AN91" s="64"/>
      <c r="AO91" s="64"/>
      <c r="AP91" s="63"/>
      <c r="AQ91" s="63"/>
      <c r="AR91" s="63"/>
      <c r="AS91" s="64"/>
      <c r="AT91" s="64"/>
      <c r="AU91" s="64"/>
      <c r="AV91" s="63"/>
      <c r="AW91" s="63"/>
      <c r="AX91" s="63"/>
      <c r="AY91" s="64"/>
      <c r="AZ91" s="64"/>
      <c r="BA91" s="64"/>
      <c r="BB91" s="69"/>
      <c r="BC91" s="69"/>
      <c r="BD91" s="69"/>
      <c r="BE91" s="64"/>
      <c r="BF91" s="64"/>
      <c r="BG91" s="64"/>
      <c r="BH91" s="69"/>
      <c r="BI91" s="69"/>
      <c r="BJ91" s="69"/>
      <c r="BK91" s="64"/>
      <c r="BL91" s="64"/>
      <c r="BM91" s="64"/>
      <c r="BN91" s="114"/>
      <c r="BO91" s="34" t="e">
        <f t="shared" si="15"/>
        <v>#DIV/0!</v>
      </c>
    </row>
    <row r="92" spans="1:67" ht="15.75" x14ac:dyDescent="0.25">
      <c r="A92" s="75"/>
      <c r="B92" s="75"/>
      <c r="C92" s="74"/>
      <c r="D92" s="74"/>
      <c r="E92" s="74"/>
      <c r="F92" s="74" t="s">
        <v>53</v>
      </c>
      <c r="G92" s="74"/>
      <c r="H92" s="74"/>
      <c r="I92" s="72" t="s">
        <v>42</v>
      </c>
      <c r="J92" s="73">
        <f>SUM(J93:J97)</f>
        <v>0</v>
      </c>
      <c r="K92" s="115"/>
      <c r="L92" s="74"/>
      <c r="M92" s="74"/>
      <c r="N92" s="74"/>
      <c r="O92" s="74"/>
      <c r="P92" s="75"/>
      <c r="Q92" s="75"/>
      <c r="R92" s="75"/>
      <c r="S92" s="145"/>
      <c r="T92" s="76"/>
      <c r="U92" s="77"/>
      <c r="V92" s="77"/>
      <c r="W92" s="78"/>
      <c r="X92" s="156"/>
      <c r="Y92" s="79"/>
      <c r="Z92" s="79"/>
      <c r="AA92" s="79"/>
      <c r="AB92" s="79"/>
      <c r="AC92" s="11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75"/>
      <c r="BO92" s="81"/>
    </row>
    <row r="93" spans="1:67" ht="15.75" x14ac:dyDescent="0.25">
      <c r="A93" s="68">
        <v>26</v>
      </c>
      <c r="B93" s="68"/>
      <c r="C93" s="14"/>
      <c r="D93" s="14"/>
      <c r="E93" s="14"/>
      <c r="F93" s="14" t="s">
        <v>53</v>
      </c>
      <c r="G93" s="14"/>
      <c r="H93" s="249"/>
      <c r="I93" s="4" t="s">
        <v>37</v>
      </c>
      <c r="J93" s="28">
        <f>L93+M93+N93+O93+P93+Q93+R93+S93</f>
        <v>0</v>
      </c>
      <c r="K93" s="41">
        <f>J93*36</f>
        <v>0</v>
      </c>
      <c r="L93" s="29"/>
      <c r="M93" s="29"/>
      <c r="N93" s="29"/>
      <c r="O93" s="29"/>
      <c r="P93" s="68"/>
      <c r="Q93" s="68"/>
      <c r="R93" s="68"/>
      <c r="S93" s="144"/>
      <c r="T93" s="67"/>
      <c r="U93" s="66"/>
      <c r="V93" s="66"/>
      <c r="W93" s="65"/>
      <c r="X93" s="155">
        <f>Y93+Y93*0.1</f>
        <v>0</v>
      </c>
      <c r="Y93" s="31">
        <f>SUM(Z93:AB93)</f>
        <v>0</v>
      </c>
      <c r="Z93" s="31">
        <f t="shared" ref="Z93:AB97" si="17">AD93+AG93+AJ93+AM93+AP93+AS93+AV93+AY93+BB93+BE93+BH93+BK93</f>
        <v>0</v>
      </c>
      <c r="AA93" s="31">
        <f t="shared" si="17"/>
        <v>0</v>
      </c>
      <c r="AB93" s="31">
        <f t="shared" si="17"/>
        <v>0</v>
      </c>
      <c r="AC93" s="42">
        <f>K93-X93</f>
        <v>0</v>
      </c>
      <c r="AD93" s="63"/>
      <c r="AE93" s="63"/>
      <c r="AF93" s="63"/>
      <c r="AG93" s="64"/>
      <c r="AH93" s="64"/>
      <c r="AI93" s="64"/>
      <c r="AJ93" s="63"/>
      <c r="AK93" s="63"/>
      <c r="AL93" s="63"/>
      <c r="AM93" s="64"/>
      <c r="AN93" s="64"/>
      <c r="AO93" s="64"/>
      <c r="AP93" s="63"/>
      <c r="AQ93" s="63"/>
      <c r="AR93" s="63"/>
      <c r="AS93" s="64"/>
      <c r="AT93" s="64"/>
      <c r="AU93" s="64"/>
      <c r="AV93" s="63"/>
      <c r="AW93" s="63"/>
      <c r="AX93" s="63"/>
      <c r="AY93" s="64"/>
      <c r="AZ93" s="64"/>
      <c r="BA93" s="64"/>
      <c r="BB93" s="69"/>
      <c r="BC93" s="69"/>
      <c r="BD93" s="69"/>
      <c r="BE93" s="64"/>
      <c r="BF93" s="64"/>
      <c r="BG93" s="64"/>
      <c r="BH93" s="69"/>
      <c r="BI93" s="69"/>
      <c r="BJ93" s="69"/>
      <c r="BK93" s="64"/>
      <c r="BL93" s="64"/>
      <c r="BM93" s="64"/>
      <c r="BN93" s="114"/>
      <c r="BO93" s="34" t="e">
        <f>Y93/K93*100</f>
        <v>#DIV/0!</v>
      </c>
    </row>
    <row r="94" spans="1:67" ht="15.75" x14ac:dyDescent="0.25">
      <c r="A94" s="68">
        <v>27</v>
      </c>
      <c r="B94" s="68"/>
      <c r="C94" s="14"/>
      <c r="D94" s="14"/>
      <c r="E94" s="14"/>
      <c r="F94" s="14" t="s">
        <v>53</v>
      </c>
      <c r="G94" s="14"/>
      <c r="H94" s="249"/>
      <c r="I94" s="4" t="s">
        <v>37</v>
      </c>
      <c r="J94" s="28">
        <f>L94+M94+N94+O94+P94+Q94+R94+S94</f>
        <v>0</v>
      </c>
      <c r="K94" s="41">
        <f>J94*36</f>
        <v>0</v>
      </c>
      <c r="L94" s="29"/>
      <c r="M94" s="29"/>
      <c r="N94" s="29"/>
      <c r="O94" s="29"/>
      <c r="P94" s="68"/>
      <c r="Q94" s="68"/>
      <c r="R94" s="68"/>
      <c r="S94" s="144"/>
      <c r="T94" s="67"/>
      <c r="U94" s="66"/>
      <c r="V94" s="66"/>
      <c r="W94" s="65"/>
      <c r="X94" s="155">
        <f>Y94+Y94*0.1</f>
        <v>0</v>
      </c>
      <c r="Y94" s="31">
        <f>SUM(Z94:AB94)</f>
        <v>0</v>
      </c>
      <c r="Z94" s="31">
        <f t="shared" si="17"/>
        <v>0</v>
      </c>
      <c r="AA94" s="31">
        <f t="shared" si="17"/>
        <v>0</v>
      </c>
      <c r="AB94" s="31">
        <f t="shared" si="17"/>
        <v>0</v>
      </c>
      <c r="AC94" s="42">
        <f>K94-X94</f>
        <v>0</v>
      </c>
      <c r="AD94" s="63"/>
      <c r="AE94" s="63"/>
      <c r="AF94" s="63"/>
      <c r="AG94" s="64"/>
      <c r="AH94" s="64"/>
      <c r="AI94" s="64"/>
      <c r="AJ94" s="63"/>
      <c r="AK94" s="63"/>
      <c r="AL94" s="63"/>
      <c r="AM94" s="64"/>
      <c r="AN94" s="64"/>
      <c r="AO94" s="64"/>
      <c r="AP94" s="63"/>
      <c r="AQ94" s="63"/>
      <c r="AR94" s="63"/>
      <c r="AS94" s="64"/>
      <c r="AT94" s="64"/>
      <c r="AU94" s="64"/>
      <c r="AV94" s="63"/>
      <c r="AW94" s="63"/>
      <c r="AX94" s="63"/>
      <c r="AY94" s="64"/>
      <c r="AZ94" s="64"/>
      <c r="BA94" s="64"/>
      <c r="BB94" s="69"/>
      <c r="BC94" s="69"/>
      <c r="BD94" s="69"/>
      <c r="BE94" s="64"/>
      <c r="BF94" s="64"/>
      <c r="BG94" s="64"/>
      <c r="BH94" s="69"/>
      <c r="BI94" s="69"/>
      <c r="BJ94" s="69"/>
      <c r="BK94" s="64"/>
      <c r="BL94" s="64"/>
      <c r="BM94" s="64"/>
      <c r="BN94" s="114"/>
      <c r="BO94" s="34" t="e">
        <f>Y94/K94*100</f>
        <v>#DIV/0!</v>
      </c>
    </row>
    <row r="95" spans="1:67" ht="15.75" x14ac:dyDescent="0.25">
      <c r="A95" s="68">
        <v>28</v>
      </c>
      <c r="B95" s="68"/>
      <c r="C95" s="14"/>
      <c r="D95" s="14"/>
      <c r="E95" s="14"/>
      <c r="F95" s="14" t="s">
        <v>53</v>
      </c>
      <c r="G95" s="14"/>
      <c r="H95" s="249"/>
      <c r="I95" s="4" t="s">
        <v>37</v>
      </c>
      <c r="J95" s="28">
        <f>L95+M95+N95+O95+P95+Q95+R95+S95</f>
        <v>0</v>
      </c>
      <c r="K95" s="41">
        <f>J95*36</f>
        <v>0</v>
      </c>
      <c r="L95" s="29"/>
      <c r="M95" s="29"/>
      <c r="N95" s="29"/>
      <c r="O95" s="29"/>
      <c r="P95" s="68"/>
      <c r="Q95" s="68"/>
      <c r="R95" s="68"/>
      <c r="S95" s="144"/>
      <c r="T95" s="67"/>
      <c r="U95" s="66"/>
      <c r="V95" s="66"/>
      <c r="W95" s="65"/>
      <c r="X95" s="155">
        <f>Y95+Y95*0.1</f>
        <v>0</v>
      </c>
      <c r="Y95" s="31">
        <f>SUM(Z95:AB95)</f>
        <v>0</v>
      </c>
      <c r="Z95" s="31">
        <f t="shared" si="17"/>
        <v>0</v>
      </c>
      <c r="AA95" s="31">
        <f t="shared" si="17"/>
        <v>0</v>
      </c>
      <c r="AB95" s="31">
        <f t="shared" si="17"/>
        <v>0</v>
      </c>
      <c r="AC95" s="42">
        <f>K95-X95</f>
        <v>0</v>
      </c>
      <c r="AD95" s="63"/>
      <c r="AE95" s="63"/>
      <c r="AF95" s="63"/>
      <c r="AG95" s="64"/>
      <c r="AH95" s="64"/>
      <c r="AI95" s="64"/>
      <c r="AJ95" s="63"/>
      <c r="AK95" s="63"/>
      <c r="AL95" s="63"/>
      <c r="AM95" s="64"/>
      <c r="AN95" s="64"/>
      <c r="AO95" s="64"/>
      <c r="AP95" s="63"/>
      <c r="AQ95" s="63"/>
      <c r="AR95" s="63"/>
      <c r="AS95" s="64"/>
      <c r="AT95" s="64"/>
      <c r="AU95" s="64"/>
      <c r="AV95" s="63"/>
      <c r="AW95" s="63"/>
      <c r="AX95" s="63"/>
      <c r="AY95" s="64"/>
      <c r="AZ95" s="64"/>
      <c r="BA95" s="64"/>
      <c r="BB95" s="69"/>
      <c r="BC95" s="69"/>
      <c r="BD95" s="69"/>
      <c r="BE95" s="64"/>
      <c r="BF95" s="64"/>
      <c r="BG95" s="64"/>
      <c r="BH95" s="69"/>
      <c r="BI95" s="69"/>
      <c r="BJ95" s="69"/>
      <c r="BK95" s="64"/>
      <c r="BL95" s="64"/>
      <c r="BM95" s="64"/>
      <c r="BN95" s="114"/>
      <c r="BO95" s="34" t="e">
        <f>Y95/K95*100</f>
        <v>#DIV/0!</v>
      </c>
    </row>
    <row r="96" spans="1:67" ht="15.75" x14ac:dyDescent="0.25">
      <c r="A96" s="68">
        <v>29</v>
      </c>
      <c r="B96" s="68"/>
      <c r="C96" s="14"/>
      <c r="D96" s="14"/>
      <c r="E96" s="14"/>
      <c r="F96" s="14" t="s">
        <v>53</v>
      </c>
      <c r="G96" s="14"/>
      <c r="H96" s="249"/>
      <c r="I96" s="4" t="s">
        <v>37</v>
      </c>
      <c r="J96" s="28">
        <f>L96+M96+N96+O96+P96+Q96+R96+S96</f>
        <v>0</v>
      </c>
      <c r="K96" s="41">
        <f>J96*36</f>
        <v>0</v>
      </c>
      <c r="L96" s="29"/>
      <c r="M96" s="29"/>
      <c r="N96" s="29"/>
      <c r="O96" s="29"/>
      <c r="P96" s="68"/>
      <c r="Q96" s="68"/>
      <c r="R96" s="68"/>
      <c r="S96" s="144"/>
      <c r="T96" s="67"/>
      <c r="U96" s="66"/>
      <c r="V96" s="66"/>
      <c r="W96" s="65"/>
      <c r="X96" s="155">
        <f>Y96+Y96*0.1</f>
        <v>0</v>
      </c>
      <c r="Y96" s="31">
        <f>SUM(Z96:AB96)</f>
        <v>0</v>
      </c>
      <c r="Z96" s="31">
        <f t="shared" si="17"/>
        <v>0</v>
      </c>
      <c r="AA96" s="31">
        <f t="shared" si="17"/>
        <v>0</v>
      </c>
      <c r="AB96" s="31">
        <f t="shared" si="17"/>
        <v>0</v>
      </c>
      <c r="AC96" s="42">
        <f>K96-X96</f>
        <v>0</v>
      </c>
      <c r="AD96" s="63"/>
      <c r="AE96" s="63"/>
      <c r="AF96" s="63"/>
      <c r="AG96" s="64"/>
      <c r="AH96" s="64"/>
      <c r="AI96" s="64"/>
      <c r="AJ96" s="63"/>
      <c r="AK96" s="63"/>
      <c r="AL96" s="63"/>
      <c r="AM96" s="64"/>
      <c r="AN96" s="64"/>
      <c r="AO96" s="64"/>
      <c r="AP96" s="63"/>
      <c r="AQ96" s="63"/>
      <c r="AR96" s="63"/>
      <c r="AS96" s="64"/>
      <c r="AT96" s="64"/>
      <c r="AU96" s="64"/>
      <c r="AV96" s="63"/>
      <c r="AW96" s="63"/>
      <c r="AX96" s="63"/>
      <c r="AY96" s="64"/>
      <c r="AZ96" s="64"/>
      <c r="BA96" s="64"/>
      <c r="BB96" s="69"/>
      <c r="BC96" s="69"/>
      <c r="BD96" s="69"/>
      <c r="BE96" s="64"/>
      <c r="BF96" s="64"/>
      <c r="BG96" s="64"/>
      <c r="BH96" s="69"/>
      <c r="BI96" s="69"/>
      <c r="BJ96" s="69"/>
      <c r="BK96" s="64"/>
      <c r="BL96" s="64"/>
      <c r="BM96" s="64"/>
      <c r="BN96" s="114"/>
      <c r="BO96" s="34" t="e">
        <f>Y96/K96*100</f>
        <v>#DIV/0!</v>
      </c>
    </row>
    <row r="97" spans="1:67" ht="15.75" x14ac:dyDescent="0.25">
      <c r="A97" s="68">
        <v>30</v>
      </c>
      <c r="B97" s="68"/>
      <c r="C97" s="14"/>
      <c r="D97" s="14"/>
      <c r="E97" s="14"/>
      <c r="F97" s="14" t="s">
        <v>53</v>
      </c>
      <c r="G97" s="14"/>
      <c r="H97" s="249"/>
      <c r="I97" s="4" t="s">
        <v>37</v>
      </c>
      <c r="J97" s="28">
        <f>L97+M97+N97+O97+P97+Q97+R97+S97</f>
        <v>0</v>
      </c>
      <c r="K97" s="41">
        <f t="shared" si="16"/>
        <v>0</v>
      </c>
      <c r="L97" s="29"/>
      <c r="M97" s="29"/>
      <c r="N97" s="29"/>
      <c r="O97" s="29"/>
      <c r="P97" s="68"/>
      <c r="Q97" s="68"/>
      <c r="R97" s="68"/>
      <c r="S97" s="144"/>
      <c r="T97" s="67"/>
      <c r="U97" s="66"/>
      <c r="V97" s="66"/>
      <c r="W97" s="65"/>
      <c r="X97" s="155">
        <f>Y97+Y97*0.1</f>
        <v>0</v>
      </c>
      <c r="Y97" s="31">
        <f>SUM(Z97:AB97)</f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42">
        <f>K97-X97</f>
        <v>0</v>
      </c>
      <c r="AD97" s="63"/>
      <c r="AE97" s="63"/>
      <c r="AF97" s="63"/>
      <c r="AG97" s="64"/>
      <c r="AH97" s="64"/>
      <c r="AI97" s="64"/>
      <c r="AJ97" s="63"/>
      <c r="AK97" s="63"/>
      <c r="AL97" s="63"/>
      <c r="AM97" s="64"/>
      <c r="AN97" s="64"/>
      <c r="AO97" s="64"/>
      <c r="AP97" s="63"/>
      <c r="AQ97" s="63"/>
      <c r="AR97" s="63"/>
      <c r="AS97" s="64"/>
      <c r="AT97" s="64"/>
      <c r="AU97" s="64"/>
      <c r="AV97" s="63"/>
      <c r="AW97" s="63"/>
      <c r="AX97" s="63"/>
      <c r="AY97" s="64"/>
      <c r="AZ97" s="64"/>
      <c r="BA97" s="64"/>
      <c r="BB97" s="69"/>
      <c r="BC97" s="69"/>
      <c r="BD97" s="69"/>
      <c r="BE97" s="64"/>
      <c r="BF97" s="64"/>
      <c r="BG97" s="64"/>
      <c r="BH97" s="69"/>
      <c r="BI97" s="69"/>
      <c r="BJ97" s="69"/>
      <c r="BK97" s="64"/>
      <c r="BL97" s="64"/>
      <c r="BM97" s="64"/>
      <c r="BN97" s="114"/>
      <c r="BO97" s="34" t="e">
        <f>Y97/K97*100</f>
        <v>#DIV/0!</v>
      </c>
    </row>
    <row r="98" spans="1:67" ht="31.5" x14ac:dyDescent="0.25">
      <c r="A98" s="75"/>
      <c r="B98" s="75"/>
      <c r="C98" s="74"/>
      <c r="D98" s="74"/>
      <c r="E98" s="74"/>
      <c r="F98" s="74" t="s">
        <v>53</v>
      </c>
      <c r="G98" s="188" t="s">
        <v>99</v>
      </c>
      <c r="H98" s="188"/>
      <c r="I98" s="94" t="s">
        <v>58</v>
      </c>
      <c r="J98" s="73">
        <f>SUM(J100:J104)</f>
        <v>0</v>
      </c>
      <c r="K98" s="115"/>
      <c r="L98" s="74"/>
      <c r="M98" s="74"/>
      <c r="N98" s="74"/>
      <c r="O98" s="74"/>
      <c r="P98" s="75"/>
      <c r="Q98" s="75"/>
      <c r="R98" s="75"/>
      <c r="S98" s="145"/>
      <c r="T98" s="76"/>
      <c r="U98" s="77"/>
      <c r="V98" s="77"/>
      <c r="W98" s="78"/>
      <c r="X98" s="156"/>
      <c r="Y98" s="79"/>
      <c r="Z98" s="79"/>
      <c r="AA98" s="79"/>
      <c r="AB98" s="79"/>
      <c r="AC98" s="116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75"/>
      <c r="BO98" s="81"/>
    </row>
    <row r="99" spans="1:67" ht="15.75" x14ac:dyDescent="0.25">
      <c r="A99" s="75"/>
      <c r="B99" s="75"/>
      <c r="C99" s="74"/>
      <c r="D99" s="74"/>
      <c r="E99" s="74"/>
      <c r="F99" s="74" t="s">
        <v>137</v>
      </c>
      <c r="G99" s="74"/>
      <c r="H99" s="74"/>
      <c r="I99" s="72" t="s">
        <v>108</v>
      </c>
      <c r="J99" s="73"/>
      <c r="K99" s="115"/>
      <c r="L99" s="74"/>
      <c r="M99" s="74"/>
      <c r="N99" s="74"/>
      <c r="O99" s="74"/>
      <c r="P99" s="75"/>
      <c r="Q99" s="75"/>
      <c r="R99" s="75"/>
      <c r="S99" s="145"/>
      <c r="T99" s="76"/>
      <c r="U99" s="77"/>
      <c r="V99" s="77"/>
      <c r="W99" s="78"/>
      <c r="X99" s="156"/>
      <c r="Y99" s="79"/>
      <c r="Z99" s="79"/>
      <c r="AA99" s="79"/>
      <c r="AB99" s="79"/>
      <c r="AC99" s="116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75"/>
      <c r="BO99" s="81"/>
    </row>
    <row r="100" spans="1:67" ht="15.75" x14ac:dyDescent="0.25">
      <c r="A100" s="68">
        <v>31</v>
      </c>
      <c r="B100" s="68"/>
      <c r="C100" s="14"/>
      <c r="D100" s="14"/>
      <c r="E100" s="14"/>
      <c r="F100" s="14" t="s">
        <v>53</v>
      </c>
      <c r="G100" s="14"/>
      <c r="H100" s="249"/>
      <c r="I100" s="4" t="s">
        <v>37</v>
      </c>
      <c r="J100" s="28">
        <f>L100+M100+N100+O100+P100+Q100+R100+S100</f>
        <v>0</v>
      </c>
      <c r="K100" s="41">
        <f>J100*36</f>
        <v>0</v>
      </c>
      <c r="L100" s="29"/>
      <c r="M100" s="29"/>
      <c r="N100" s="29"/>
      <c r="O100" s="29"/>
      <c r="P100" s="68"/>
      <c r="Q100" s="68"/>
      <c r="R100" s="68"/>
      <c r="S100" s="144"/>
      <c r="T100" s="67"/>
      <c r="U100" s="66"/>
      <c r="V100" s="66"/>
      <c r="W100" s="65"/>
      <c r="X100" s="155">
        <f>Y100+Y100*0.1</f>
        <v>0</v>
      </c>
      <c r="Y100" s="31">
        <f>SUM(Z100:AB100)</f>
        <v>0</v>
      </c>
      <c r="Z100" s="31">
        <f t="shared" ref="Z100:AB104" si="18">AD100+AG100+AJ100+AM100+AP100+AS100+AV100+AY100+BB100+BE100+BH100+BK100</f>
        <v>0</v>
      </c>
      <c r="AA100" s="31">
        <f t="shared" si="18"/>
        <v>0</v>
      </c>
      <c r="AB100" s="31">
        <f t="shared" si="18"/>
        <v>0</v>
      </c>
      <c r="AC100" s="42">
        <f>K100-X100</f>
        <v>0</v>
      </c>
      <c r="AD100" s="63"/>
      <c r="AE100" s="63"/>
      <c r="AF100" s="63"/>
      <c r="AG100" s="64"/>
      <c r="AH100" s="64"/>
      <c r="AI100" s="64"/>
      <c r="AJ100" s="63"/>
      <c r="AK100" s="63"/>
      <c r="AL100" s="63"/>
      <c r="AM100" s="64"/>
      <c r="AN100" s="64"/>
      <c r="AO100" s="64"/>
      <c r="AP100" s="63"/>
      <c r="AQ100" s="63"/>
      <c r="AR100" s="63"/>
      <c r="AS100" s="64"/>
      <c r="AT100" s="64"/>
      <c r="AU100" s="64"/>
      <c r="AV100" s="63"/>
      <c r="AW100" s="63"/>
      <c r="AX100" s="63"/>
      <c r="AY100" s="64"/>
      <c r="AZ100" s="64"/>
      <c r="BA100" s="64"/>
      <c r="BB100" s="69"/>
      <c r="BC100" s="69"/>
      <c r="BD100" s="69"/>
      <c r="BE100" s="64"/>
      <c r="BF100" s="64"/>
      <c r="BG100" s="64"/>
      <c r="BH100" s="69"/>
      <c r="BI100" s="69"/>
      <c r="BJ100" s="69"/>
      <c r="BK100" s="64"/>
      <c r="BL100" s="64"/>
      <c r="BM100" s="64"/>
      <c r="BN100" s="114"/>
      <c r="BO100" s="34" t="e">
        <f>Y100/K100*100</f>
        <v>#DIV/0!</v>
      </c>
    </row>
    <row r="101" spans="1:67" ht="15.75" x14ac:dyDescent="0.25">
      <c r="A101" s="68">
        <v>32</v>
      </c>
      <c r="B101" s="68"/>
      <c r="C101" s="14"/>
      <c r="D101" s="14"/>
      <c r="E101" s="14"/>
      <c r="F101" s="14" t="s">
        <v>53</v>
      </c>
      <c r="G101" s="14"/>
      <c r="H101" s="249"/>
      <c r="I101" s="4" t="s">
        <v>37</v>
      </c>
      <c r="J101" s="28">
        <f>L101+M101+N101+O101+P101+Q101+R101+S101</f>
        <v>0</v>
      </c>
      <c r="K101" s="41">
        <f>J101*36</f>
        <v>0</v>
      </c>
      <c r="L101" s="29"/>
      <c r="M101" s="29"/>
      <c r="N101" s="29"/>
      <c r="O101" s="29"/>
      <c r="P101" s="68"/>
      <c r="Q101" s="68"/>
      <c r="R101" s="68"/>
      <c r="S101" s="144"/>
      <c r="T101" s="67"/>
      <c r="U101" s="66"/>
      <c r="V101" s="66"/>
      <c r="W101" s="65"/>
      <c r="X101" s="155">
        <f>Y101+Y101*0.1</f>
        <v>0</v>
      </c>
      <c r="Y101" s="31">
        <f>SUM(Z101:AB101)</f>
        <v>0</v>
      </c>
      <c r="Z101" s="31">
        <f t="shared" si="18"/>
        <v>0</v>
      </c>
      <c r="AA101" s="31">
        <f t="shared" si="18"/>
        <v>0</v>
      </c>
      <c r="AB101" s="31">
        <f t="shared" si="18"/>
        <v>0</v>
      </c>
      <c r="AC101" s="42">
        <f>K101-X101</f>
        <v>0</v>
      </c>
      <c r="AD101" s="63"/>
      <c r="AE101" s="63"/>
      <c r="AF101" s="63"/>
      <c r="AG101" s="64"/>
      <c r="AH101" s="64"/>
      <c r="AI101" s="64"/>
      <c r="AJ101" s="63"/>
      <c r="AK101" s="63"/>
      <c r="AL101" s="63"/>
      <c r="AM101" s="64"/>
      <c r="AN101" s="64"/>
      <c r="AO101" s="64"/>
      <c r="AP101" s="63"/>
      <c r="AQ101" s="63"/>
      <c r="AR101" s="63"/>
      <c r="AS101" s="64"/>
      <c r="AT101" s="64"/>
      <c r="AU101" s="64"/>
      <c r="AV101" s="63"/>
      <c r="AW101" s="63"/>
      <c r="AX101" s="63"/>
      <c r="AY101" s="64"/>
      <c r="AZ101" s="64"/>
      <c r="BA101" s="64"/>
      <c r="BB101" s="69"/>
      <c r="BC101" s="69"/>
      <c r="BD101" s="69"/>
      <c r="BE101" s="64"/>
      <c r="BF101" s="64"/>
      <c r="BG101" s="64"/>
      <c r="BH101" s="69"/>
      <c r="BI101" s="69"/>
      <c r="BJ101" s="69"/>
      <c r="BK101" s="64"/>
      <c r="BL101" s="64"/>
      <c r="BM101" s="64"/>
      <c r="BN101" s="114"/>
      <c r="BO101" s="34" t="e">
        <f>Y101/K101*100</f>
        <v>#DIV/0!</v>
      </c>
    </row>
    <row r="102" spans="1:67" ht="15.75" x14ac:dyDescent="0.25">
      <c r="A102" s="68">
        <v>33</v>
      </c>
      <c r="B102" s="68"/>
      <c r="C102" s="14"/>
      <c r="D102" s="14"/>
      <c r="E102" s="14"/>
      <c r="F102" s="14" t="s">
        <v>53</v>
      </c>
      <c r="G102" s="14"/>
      <c r="H102" s="249"/>
      <c r="I102" s="4" t="s">
        <v>37</v>
      </c>
      <c r="J102" s="28">
        <f>L102+M102+N102+O102+P102+Q102+R102+S102</f>
        <v>0</v>
      </c>
      <c r="K102" s="41">
        <f>J102*36</f>
        <v>0</v>
      </c>
      <c r="L102" s="29"/>
      <c r="M102" s="29"/>
      <c r="N102" s="29"/>
      <c r="O102" s="29"/>
      <c r="P102" s="68"/>
      <c r="Q102" s="68"/>
      <c r="R102" s="68"/>
      <c r="S102" s="144"/>
      <c r="T102" s="67"/>
      <c r="U102" s="66"/>
      <c r="V102" s="66"/>
      <c r="W102" s="65"/>
      <c r="X102" s="155">
        <f>Y102+Y102*0.1</f>
        <v>0</v>
      </c>
      <c r="Y102" s="31">
        <f>SUM(Z102:AB102)</f>
        <v>0</v>
      </c>
      <c r="Z102" s="31">
        <f t="shared" si="18"/>
        <v>0</v>
      </c>
      <c r="AA102" s="31">
        <f t="shared" si="18"/>
        <v>0</v>
      </c>
      <c r="AB102" s="31">
        <f t="shared" si="18"/>
        <v>0</v>
      </c>
      <c r="AC102" s="42">
        <f>K102-X102</f>
        <v>0</v>
      </c>
      <c r="AD102" s="63"/>
      <c r="AE102" s="63"/>
      <c r="AF102" s="63"/>
      <c r="AG102" s="64"/>
      <c r="AH102" s="64"/>
      <c r="AI102" s="64"/>
      <c r="AJ102" s="63"/>
      <c r="AK102" s="63"/>
      <c r="AL102" s="63"/>
      <c r="AM102" s="64"/>
      <c r="AN102" s="64"/>
      <c r="AO102" s="64"/>
      <c r="AP102" s="63"/>
      <c r="AQ102" s="63"/>
      <c r="AR102" s="63"/>
      <c r="AS102" s="64"/>
      <c r="AT102" s="64"/>
      <c r="AU102" s="64"/>
      <c r="AV102" s="63"/>
      <c r="AW102" s="63"/>
      <c r="AX102" s="63"/>
      <c r="AY102" s="64"/>
      <c r="AZ102" s="64"/>
      <c r="BA102" s="64"/>
      <c r="BB102" s="69"/>
      <c r="BC102" s="69"/>
      <c r="BD102" s="69"/>
      <c r="BE102" s="64"/>
      <c r="BF102" s="64"/>
      <c r="BG102" s="64"/>
      <c r="BH102" s="69"/>
      <c r="BI102" s="69"/>
      <c r="BJ102" s="69"/>
      <c r="BK102" s="64"/>
      <c r="BL102" s="64"/>
      <c r="BM102" s="64"/>
      <c r="BN102" s="114"/>
      <c r="BO102" s="34" t="e">
        <f>Y102/K102*100</f>
        <v>#DIV/0!</v>
      </c>
    </row>
    <row r="103" spans="1:67" ht="15.75" x14ac:dyDescent="0.25">
      <c r="A103" s="68">
        <v>34</v>
      </c>
      <c r="B103" s="68"/>
      <c r="C103" s="14"/>
      <c r="D103" s="14"/>
      <c r="E103" s="14"/>
      <c r="F103" s="14" t="s">
        <v>53</v>
      </c>
      <c r="G103" s="14"/>
      <c r="H103" s="249"/>
      <c r="I103" s="4" t="s">
        <v>37</v>
      </c>
      <c r="J103" s="28">
        <f>L103+M103+N103+O103+P103+Q103+R103+S103</f>
        <v>0</v>
      </c>
      <c r="K103" s="41">
        <f>J103*36</f>
        <v>0</v>
      </c>
      <c r="L103" s="29"/>
      <c r="M103" s="29"/>
      <c r="N103" s="29"/>
      <c r="O103" s="29"/>
      <c r="P103" s="68"/>
      <c r="Q103" s="68"/>
      <c r="R103" s="68"/>
      <c r="S103" s="144"/>
      <c r="T103" s="67"/>
      <c r="U103" s="66"/>
      <c r="V103" s="66"/>
      <c r="W103" s="65"/>
      <c r="X103" s="155">
        <f>Y103+Y103*0.1</f>
        <v>0</v>
      </c>
      <c r="Y103" s="31">
        <f>SUM(Z103:AB103)</f>
        <v>0</v>
      </c>
      <c r="Z103" s="31">
        <f t="shared" si="18"/>
        <v>0</v>
      </c>
      <c r="AA103" s="31">
        <f t="shared" si="18"/>
        <v>0</v>
      </c>
      <c r="AB103" s="31">
        <f t="shared" si="18"/>
        <v>0</v>
      </c>
      <c r="AC103" s="42">
        <f>K103-X103</f>
        <v>0</v>
      </c>
      <c r="AD103" s="63"/>
      <c r="AE103" s="63"/>
      <c r="AF103" s="63"/>
      <c r="AG103" s="64"/>
      <c r="AH103" s="64"/>
      <c r="AI103" s="64"/>
      <c r="AJ103" s="63"/>
      <c r="AK103" s="63"/>
      <c r="AL103" s="63"/>
      <c r="AM103" s="64"/>
      <c r="AN103" s="64"/>
      <c r="AO103" s="64"/>
      <c r="AP103" s="63"/>
      <c r="AQ103" s="63"/>
      <c r="AR103" s="63"/>
      <c r="AS103" s="64"/>
      <c r="AT103" s="64"/>
      <c r="AU103" s="64"/>
      <c r="AV103" s="63"/>
      <c r="AW103" s="63"/>
      <c r="AX103" s="63"/>
      <c r="AY103" s="64"/>
      <c r="AZ103" s="64"/>
      <c r="BA103" s="64"/>
      <c r="BB103" s="69"/>
      <c r="BC103" s="69"/>
      <c r="BD103" s="69"/>
      <c r="BE103" s="64"/>
      <c r="BF103" s="64"/>
      <c r="BG103" s="64"/>
      <c r="BH103" s="69"/>
      <c r="BI103" s="69"/>
      <c r="BJ103" s="69"/>
      <c r="BK103" s="64"/>
      <c r="BL103" s="64"/>
      <c r="BM103" s="64"/>
      <c r="BN103" s="114"/>
      <c r="BO103" s="34" t="e">
        <f>Y103/K103*100</f>
        <v>#DIV/0!</v>
      </c>
    </row>
    <row r="104" spans="1:67" ht="15.75" x14ac:dyDescent="0.25">
      <c r="A104" s="68">
        <v>35</v>
      </c>
      <c r="B104" s="68"/>
      <c r="C104" s="14"/>
      <c r="D104" s="14"/>
      <c r="E104" s="14"/>
      <c r="F104" s="14" t="s">
        <v>53</v>
      </c>
      <c r="G104" s="14"/>
      <c r="H104" s="249"/>
      <c r="I104" s="4" t="s">
        <v>37</v>
      </c>
      <c r="J104" s="28">
        <f>L104+M104+N104+O104+P104+Q104+R104+S104</f>
        <v>0</v>
      </c>
      <c r="K104" s="41">
        <f>J104*36</f>
        <v>0</v>
      </c>
      <c r="L104" s="29"/>
      <c r="M104" s="29"/>
      <c r="N104" s="29"/>
      <c r="O104" s="29"/>
      <c r="P104" s="68"/>
      <c r="Q104" s="68"/>
      <c r="R104" s="68"/>
      <c r="S104" s="144"/>
      <c r="T104" s="67"/>
      <c r="U104" s="66"/>
      <c r="V104" s="66"/>
      <c r="W104" s="65"/>
      <c r="X104" s="155">
        <f>Y104+Y104*0.1</f>
        <v>0</v>
      </c>
      <c r="Y104" s="31">
        <f>SUM(Z104:AB104)</f>
        <v>0</v>
      </c>
      <c r="Z104" s="31">
        <f t="shared" si="18"/>
        <v>0</v>
      </c>
      <c r="AA104" s="31">
        <f t="shared" si="18"/>
        <v>0</v>
      </c>
      <c r="AB104" s="31">
        <f t="shared" si="18"/>
        <v>0</v>
      </c>
      <c r="AC104" s="42">
        <f>K104-X104</f>
        <v>0</v>
      </c>
      <c r="AD104" s="63"/>
      <c r="AE104" s="63"/>
      <c r="AF104" s="63"/>
      <c r="AG104" s="64"/>
      <c r="AH104" s="64"/>
      <c r="AI104" s="64"/>
      <c r="AJ104" s="63"/>
      <c r="AK104" s="63"/>
      <c r="AL104" s="63"/>
      <c r="AM104" s="64"/>
      <c r="AN104" s="64"/>
      <c r="AO104" s="64"/>
      <c r="AP104" s="63"/>
      <c r="AQ104" s="63"/>
      <c r="AR104" s="63"/>
      <c r="AS104" s="64"/>
      <c r="AT104" s="64"/>
      <c r="AU104" s="64"/>
      <c r="AV104" s="63"/>
      <c r="AW104" s="63"/>
      <c r="AX104" s="63"/>
      <c r="AY104" s="64"/>
      <c r="AZ104" s="64"/>
      <c r="BA104" s="64"/>
      <c r="BB104" s="69"/>
      <c r="BC104" s="69"/>
      <c r="BD104" s="69"/>
      <c r="BE104" s="64"/>
      <c r="BF104" s="64"/>
      <c r="BG104" s="64"/>
      <c r="BH104" s="69"/>
      <c r="BI104" s="69"/>
      <c r="BJ104" s="69"/>
      <c r="BK104" s="64"/>
      <c r="BL104" s="64"/>
      <c r="BM104" s="64"/>
      <c r="BN104" s="114"/>
      <c r="BO104" s="34" t="e">
        <f>Y104/K104*100</f>
        <v>#DIV/0!</v>
      </c>
    </row>
    <row r="105" spans="1:67" ht="15.75" x14ac:dyDescent="0.25">
      <c r="A105" s="75"/>
      <c r="B105" s="75"/>
      <c r="C105" s="74"/>
      <c r="D105" s="74"/>
      <c r="E105" s="74"/>
      <c r="F105" s="74" t="s">
        <v>131</v>
      </c>
      <c r="G105" s="74"/>
      <c r="H105" s="74"/>
      <c r="I105" s="72" t="s">
        <v>59</v>
      </c>
      <c r="J105" s="73">
        <f>SUM(J106:J110)</f>
        <v>0</v>
      </c>
      <c r="K105" s="115"/>
      <c r="L105" s="74"/>
      <c r="M105" s="74"/>
      <c r="N105" s="74"/>
      <c r="O105" s="74"/>
      <c r="P105" s="75"/>
      <c r="Q105" s="75"/>
      <c r="R105" s="75"/>
      <c r="S105" s="145"/>
      <c r="T105" s="76"/>
      <c r="U105" s="77"/>
      <c r="V105" s="77"/>
      <c r="W105" s="78"/>
      <c r="X105" s="156"/>
      <c r="Y105" s="79"/>
      <c r="Z105" s="79"/>
      <c r="AA105" s="79"/>
      <c r="AB105" s="79"/>
      <c r="AC105" s="116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75"/>
      <c r="BO105" s="81"/>
    </row>
    <row r="106" spans="1:67" ht="15.75" x14ac:dyDescent="0.25">
      <c r="A106" s="68">
        <v>36</v>
      </c>
      <c r="B106" s="68"/>
      <c r="C106" s="14"/>
      <c r="D106" s="14"/>
      <c r="E106" s="14"/>
      <c r="F106" s="14" t="s">
        <v>53</v>
      </c>
      <c r="G106" s="14"/>
      <c r="H106" s="249"/>
      <c r="I106" s="4" t="s">
        <v>37</v>
      </c>
      <c r="J106" s="28">
        <f>L106+M106+N106+O106+P106+Q106+R106+S106</f>
        <v>0</v>
      </c>
      <c r="K106" s="41">
        <f>J106*36</f>
        <v>0</v>
      </c>
      <c r="L106" s="29"/>
      <c r="M106" s="29"/>
      <c r="N106" s="29"/>
      <c r="O106" s="29"/>
      <c r="P106" s="68"/>
      <c r="Q106" s="68"/>
      <c r="R106" s="68"/>
      <c r="S106" s="144"/>
      <c r="T106" s="67"/>
      <c r="U106" s="66"/>
      <c r="V106" s="66"/>
      <c r="W106" s="65"/>
      <c r="X106" s="155">
        <f>Y106+Y106*0.1</f>
        <v>0</v>
      </c>
      <c r="Y106" s="31">
        <f>SUM(Z106:AB106)</f>
        <v>0</v>
      </c>
      <c r="Z106" s="31">
        <f t="shared" ref="Z106:AB110" si="19">AD106+AG106+AJ106+AM106+AP106+AS106+AV106+AY106+BB106+BE106+BH106+BK106</f>
        <v>0</v>
      </c>
      <c r="AA106" s="31">
        <f t="shared" si="19"/>
        <v>0</v>
      </c>
      <c r="AB106" s="31">
        <f t="shared" si="19"/>
        <v>0</v>
      </c>
      <c r="AC106" s="42">
        <f>K106-X106</f>
        <v>0</v>
      </c>
      <c r="AD106" s="63"/>
      <c r="AE106" s="63"/>
      <c r="AF106" s="63"/>
      <c r="AG106" s="64"/>
      <c r="AH106" s="64"/>
      <c r="AI106" s="64"/>
      <c r="AJ106" s="63"/>
      <c r="AK106" s="63"/>
      <c r="AL106" s="63"/>
      <c r="AM106" s="64"/>
      <c r="AN106" s="64"/>
      <c r="AO106" s="64"/>
      <c r="AP106" s="63"/>
      <c r="AQ106" s="63"/>
      <c r="AR106" s="63"/>
      <c r="AS106" s="64"/>
      <c r="AT106" s="64"/>
      <c r="AU106" s="64"/>
      <c r="AV106" s="63"/>
      <c r="AW106" s="63"/>
      <c r="AX106" s="63"/>
      <c r="AY106" s="64"/>
      <c r="AZ106" s="64"/>
      <c r="BA106" s="64"/>
      <c r="BB106" s="69"/>
      <c r="BC106" s="69"/>
      <c r="BD106" s="69"/>
      <c r="BE106" s="64"/>
      <c r="BF106" s="64"/>
      <c r="BG106" s="64"/>
      <c r="BH106" s="69"/>
      <c r="BI106" s="69"/>
      <c r="BJ106" s="69"/>
      <c r="BK106" s="64"/>
      <c r="BL106" s="64"/>
      <c r="BM106" s="64"/>
      <c r="BN106" s="114"/>
      <c r="BO106" s="34" t="e">
        <f>Y106/K106*100</f>
        <v>#DIV/0!</v>
      </c>
    </row>
    <row r="107" spans="1:67" ht="15.75" x14ac:dyDescent="0.25">
      <c r="A107" s="68">
        <v>37</v>
      </c>
      <c r="B107" s="68"/>
      <c r="C107" s="14"/>
      <c r="D107" s="14"/>
      <c r="E107" s="14"/>
      <c r="F107" s="14" t="s">
        <v>53</v>
      </c>
      <c r="G107" s="14"/>
      <c r="H107" s="249"/>
      <c r="I107" s="4" t="s">
        <v>37</v>
      </c>
      <c r="J107" s="28">
        <f>L107+M107+N107+O107+P107+Q107+R107+S107</f>
        <v>0</v>
      </c>
      <c r="K107" s="41">
        <f>J107*36</f>
        <v>0</v>
      </c>
      <c r="L107" s="68"/>
      <c r="M107" s="68"/>
      <c r="N107" s="68"/>
      <c r="O107" s="68"/>
      <c r="P107" s="68"/>
      <c r="Q107" s="68"/>
      <c r="R107" s="68"/>
      <c r="S107" s="144"/>
      <c r="T107" s="67"/>
      <c r="U107" s="66"/>
      <c r="V107" s="66"/>
      <c r="W107" s="65"/>
      <c r="X107" s="155">
        <f>Y107+Y107*0.1</f>
        <v>0</v>
      </c>
      <c r="Y107" s="31">
        <f>SUM(Z107:AB107)</f>
        <v>0</v>
      </c>
      <c r="Z107" s="31">
        <f t="shared" si="19"/>
        <v>0</v>
      </c>
      <c r="AA107" s="31">
        <f t="shared" si="19"/>
        <v>0</v>
      </c>
      <c r="AB107" s="31">
        <f t="shared" si="19"/>
        <v>0</v>
      </c>
      <c r="AC107" s="42">
        <f>K107-X107</f>
        <v>0</v>
      </c>
      <c r="AD107" s="63"/>
      <c r="AE107" s="63"/>
      <c r="AF107" s="63"/>
      <c r="AG107" s="64"/>
      <c r="AH107" s="64"/>
      <c r="AI107" s="64"/>
      <c r="AJ107" s="63"/>
      <c r="AK107" s="63"/>
      <c r="AL107" s="63"/>
      <c r="AM107" s="64"/>
      <c r="AN107" s="64"/>
      <c r="AO107" s="64"/>
      <c r="AP107" s="63"/>
      <c r="AQ107" s="63"/>
      <c r="AR107" s="63"/>
      <c r="AS107" s="64"/>
      <c r="AT107" s="64"/>
      <c r="AU107" s="64"/>
      <c r="AV107" s="63"/>
      <c r="AW107" s="63"/>
      <c r="AX107" s="63"/>
      <c r="AY107" s="64"/>
      <c r="AZ107" s="64"/>
      <c r="BA107" s="64"/>
      <c r="BB107" s="69"/>
      <c r="BC107" s="69"/>
      <c r="BD107" s="69"/>
      <c r="BE107" s="64"/>
      <c r="BF107" s="64"/>
      <c r="BG107" s="64"/>
      <c r="BH107" s="69"/>
      <c r="BI107" s="69"/>
      <c r="BJ107" s="69"/>
      <c r="BK107" s="64"/>
      <c r="BL107" s="64"/>
      <c r="BM107" s="64"/>
      <c r="BN107" s="114"/>
      <c r="BO107" s="34" t="e">
        <f>Y107/K107*100</f>
        <v>#DIV/0!</v>
      </c>
    </row>
    <row r="108" spans="1:67" ht="15.75" x14ac:dyDescent="0.25">
      <c r="A108" s="68">
        <v>38</v>
      </c>
      <c r="B108" s="68"/>
      <c r="C108" s="14"/>
      <c r="D108" s="14"/>
      <c r="E108" s="14"/>
      <c r="F108" s="14" t="s">
        <v>53</v>
      </c>
      <c r="G108" s="14"/>
      <c r="H108" s="249"/>
      <c r="I108" s="4" t="s">
        <v>37</v>
      </c>
      <c r="J108" s="28">
        <f>L108+M108+N108+O108+P108+Q108+R108+S108</f>
        <v>0</v>
      </c>
      <c r="K108" s="41">
        <f>J108*36</f>
        <v>0</v>
      </c>
      <c r="L108" s="29"/>
      <c r="M108" s="29"/>
      <c r="N108" s="29"/>
      <c r="O108" s="29"/>
      <c r="P108" s="68"/>
      <c r="Q108" s="68"/>
      <c r="R108" s="68"/>
      <c r="S108" s="144"/>
      <c r="T108" s="67"/>
      <c r="U108" s="66"/>
      <c r="V108" s="66"/>
      <c r="W108" s="65"/>
      <c r="X108" s="155">
        <f>Y108+Y108*0.1</f>
        <v>0</v>
      </c>
      <c r="Y108" s="31">
        <f>SUM(Z108:AB108)</f>
        <v>0</v>
      </c>
      <c r="Z108" s="31">
        <f t="shared" si="19"/>
        <v>0</v>
      </c>
      <c r="AA108" s="31">
        <f t="shared" si="19"/>
        <v>0</v>
      </c>
      <c r="AB108" s="31">
        <f t="shared" si="19"/>
        <v>0</v>
      </c>
      <c r="AC108" s="42">
        <f>K108-X108</f>
        <v>0</v>
      </c>
      <c r="AD108" s="63"/>
      <c r="AE108" s="63"/>
      <c r="AF108" s="63"/>
      <c r="AG108" s="64"/>
      <c r="AH108" s="64"/>
      <c r="AI108" s="64"/>
      <c r="AJ108" s="63"/>
      <c r="AK108" s="63"/>
      <c r="AL108" s="63"/>
      <c r="AM108" s="64"/>
      <c r="AN108" s="64"/>
      <c r="AO108" s="64"/>
      <c r="AP108" s="63"/>
      <c r="AQ108" s="63"/>
      <c r="AR108" s="63"/>
      <c r="AS108" s="64"/>
      <c r="AT108" s="64"/>
      <c r="AU108" s="64"/>
      <c r="AV108" s="63"/>
      <c r="AW108" s="63"/>
      <c r="AX108" s="63"/>
      <c r="AY108" s="64"/>
      <c r="AZ108" s="64"/>
      <c r="BA108" s="64"/>
      <c r="BB108" s="69"/>
      <c r="BC108" s="69"/>
      <c r="BD108" s="69"/>
      <c r="BE108" s="64"/>
      <c r="BF108" s="64"/>
      <c r="BG108" s="64"/>
      <c r="BH108" s="69"/>
      <c r="BI108" s="69"/>
      <c r="BJ108" s="69"/>
      <c r="BK108" s="64"/>
      <c r="BL108" s="64"/>
      <c r="BM108" s="64"/>
      <c r="BN108" s="114"/>
      <c r="BO108" s="34" t="e">
        <f>Y108/K108*100</f>
        <v>#DIV/0!</v>
      </c>
    </row>
    <row r="109" spans="1:67" ht="15.75" x14ac:dyDescent="0.25">
      <c r="A109" s="68">
        <v>39</v>
      </c>
      <c r="B109" s="68"/>
      <c r="C109" s="14"/>
      <c r="D109" s="14"/>
      <c r="E109" s="14"/>
      <c r="F109" s="14" t="s">
        <v>53</v>
      </c>
      <c r="G109" s="14"/>
      <c r="H109" s="249"/>
      <c r="I109" s="4" t="s">
        <v>37</v>
      </c>
      <c r="J109" s="28">
        <f>L109+M109+N109+O109+P109+Q109+R109+S109</f>
        <v>0</v>
      </c>
      <c r="K109" s="41">
        <f>J109*36</f>
        <v>0</v>
      </c>
      <c r="L109" s="29"/>
      <c r="M109" s="29"/>
      <c r="N109" s="29"/>
      <c r="O109" s="29"/>
      <c r="P109" s="68"/>
      <c r="Q109" s="68"/>
      <c r="R109" s="68"/>
      <c r="S109" s="144"/>
      <c r="T109" s="67"/>
      <c r="U109" s="66"/>
      <c r="V109" s="66"/>
      <c r="W109" s="65"/>
      <c r="X109" s="155">
        <f>Y109+Y109*0.1</f>
        <v>0</v>
      </c>
      <c r="Y109" s="31">
        <f>SUM(Z109:AB109)</f>
        <v>0</v>
      </c>
      <c r="Z109" s="31">
        <f t="shared" si="19"/>
        <v>0</v>
      </c>
      <c r="AA109" s="31">
        <f t="shared" si="19"/>
        <v>0</v>
      </c>
      <c r="AB109" s="31">
        <f t="shared" si="19"/>
        <v>0</v>
      </c>
      <c r="AC109" s="42">
        <f>K109-X109</f>
        <v>0</v>
      </c>
      <c r="AD109" s="63"/>
      <c r="AE109" s="63"/>
      <c r="AF109" s="63"/>
      <c r="AG109" s="64"/>
      <c r="AH109" s="64"/>
      <c r="AI109" s="64"/>
      <c r="AJ109" s="63"/>
      <c r="AK109" s="63"/>
      <c r="AL109" s="63"/>
      <c r="AM109" s="64"/>
      <c r="AN109" s="64"/>
      <c r="AO109" s="64"/>
      <c r="AP109" s="63"/>
      <c r="AQ109" s="63"/>
      <c r="AR109" s="63"/>
      <c r="AS109" s="64"/>
      <c r="AT109" s="64"/>
      <c r="AU109" s="64"/>
      <c r="AV109" s="63"/>
      <c r="AW109" s="63"/>
      <c r="AX109" s="63"/>
      <c r="AY109" s="64"/>
      <c r="AZ109" s="64"/>
      <c r="BA109" s="64"/>
      <c r="BB109" s="69"/>
      <c r="BC109" s="69"/>
      <c r="BD109" s="69"/>
      <c r="BE109" s="64"/>
      <c r="BF109" s="64"/>
      <c r="BG109" s="64"/>
      <c r="BH109" s="69"/>
      <c r="BI109" s="69"/>
      <c r="BJ109" s="69"/>
      <c r="BK109" s="64"/>
      <c r="BL109" s="64"/>
      <c r="BM109" s="64"/>
      <c r="BN109" s="114"/>
      <c r="BO109" s="34" t="e">
        <f>Y109/K109*100</f>
        <v>#DIV/0!</v>
      </c>
    </row>
    <row r="110" spans="1:67" ht="15.75" x14ac:dyDescent="0.25">
      <c r="A110" s="68">
        <v>40</v>
      </c>
      <c r="B110" s="68"/>
      <c r="C110" s="14"/>
      <c r="D110" s="14"/>
      <c r="E110" s="14"/>
      <c r="F110" s="14" t="s">
        <v>53</v>
      </c>
      <c r="G110" s="14"/>
      <c r="H110" s="249"/>
      <c r="I110" s="4" t="s">
        <v>37</v>
      </c>
      <c r="J110" s="28">
        <f>L110+M110+N110+O110+P110+Q110+R110+S110</f>
        <v>0</v>
      </c>
      <c r="K110" s="41">
        <f>J110*36</f>
        <v>0</v>
      </c>
      <c r="L110" s="29"/>
      <c r="M110" s="29"/>
      <c r="N110" s="29"/>
      <c r="O110" s="29"/>
      <c r="P110" s="68"/>
      <c r="Q110" s="68"/>
      <c r="R110" s="68"/>
      <c r="S110" s="144"/>
      <c r="T110" s="67"/>
      <c r="U110" s="66"/>
      <c r="V110" s="66"/>
      <c r="W110" s="65"/>
      <c r="X110" s="155">
        <f>Y110+Y110*0.1</f>
        <v>0</v>
      </c>
      <c r="Y110" s="31">
        <f>SUM(Z110:AB110)</f>
        <v>0</v>
      </c>
      <c r="Z110" s="31">
        <f t="shared" si="19"/>
        <v>0</v>
      </c>
      <c r="AA110" s="31">
        <f t="shared" si="19"/>
        <v>0</v>
      </c>
      <c r="AB110" s="31">
        <f t="shared" si="19"/>
        <v>0</v>
      </c>
      <c r="AC110" s="42">
        <f>K110-X110</f>
        <v>0</v>
      </c>
      <c r="AD110" s="63"/>
      <c r="AE110" s="63"/>
      <c r="AF110" s="63"/>
      <c r="AG110" s="64"/>
      <c r="AH110" s="64"/>
      <c r="AI110" s="64"/>
      <c r="AJ110" s="63"/>
      <c r="AK110" s="63"/>
      <c r="AL110" s="63"/>
      <c r="AM110" s="64"/>
      <c r="AN110" s="64"/>
      <c r="AO110" s="64"/>
      <c r="AP110" s="63"/>
      <c r="AQ110" s="63"/>
      <c r="AR110" s="63"/>
      <c r="AS110" s="64"/>
      <c r="AT110" s="64"/>
      <c r="AU110" s="64"/>
      <c r="AV110" s="63"/>
      <c r="AW110" s="63"/>
      <c r="AX110" s="63"/>
      <c r="AY110" s="64"/>
      <c r="AZ110" s="64"/>
      <c r="BA110" s="64"/>
      <c r="BB110" s="69"/>
      <c r="BC110" s="69"/>
      <c r="BD110" s="69"/>
      <c r="BE110" s="64"/>
      <c r="BF110" s="64"/>
      <c r="BG110" s="64"/>
      <c r="BH110" s="69"/>
      <c r="BI110" s="69"/>
      <c r="BJ110" s="69"/>
      <c r="BK110" s="64"/>
      <c r="BL110" s="64"/>
      <c r="BM110" s="64"/>
      <c r="BN110" s="114"/>
      <c r="BO110" s="34" t="e">
        <f>Y110/K110*100</f>
        <v>#DIV/0!</v>
      </c>
    </row>
    <row r="111" spans="1:67" ht="31.5" x14ac:dyDescent="0.25">
      <c r="A111" s="117"/>
      <c r="B111" s="117"/>
      <c r="C111" s="117"/>
      <c r="D111" s="117"/>
      <c r="E111" s="117"/>
      <c r="F111" s="224" t="s">
        <v>138</v>
      </c>
      <c r="G111" s="189" t="s">
        <v>106</v>
      </c>
      <c r="H111" s="189"/>
      <c r="I111" s="190" t="s">
        <v>107</v>
      </c>
      <c r="J111" s="15"/>
      <c r="K111" s="118"/>
      <c r="L111" s="119"/>
      <c r="M111" s="119"/>
      <c r="N111" s="119"/>
      <c r="O111" s="119"/>
      <c r="P111" s="120"/>
      <c r="Q111" s="120"/>
      <c r="R111" s="120"/>
      <c r="S111" s="146"/>
      <c r="T111" s="172"/>
      <c r="U111" s="121"/>
      <c r="V111" s="121"/>
      <c r="W111" s="173"/>
      <c r="X111" s="157"/>
      <c r="Y111" s="123"/>
      <c r="Z111" s="123"/>
      <c r="AA111" s="123"/>
      <c r="AB111" s="123"/>
      <c r="AC111" s="12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120"/>
      <c r="BO111" s="124"/>
    </row>
    <row r="112" spans="1:67" ht="15.75" x14ac:dyDescent="0.25">
      <c r="A112" s="117"/>
      <c r="B112" s="117"/>
      <c r="C112" s="117"/>
      <c r="D112" s="117"/>
      <c r="E112" s="117"/>
      <c r="F112" s="224" t="s">
        <v>139</v>
      </c>
      <c r="G112" s="117"/>
      <c r="H112" s="117"/>
      <c r="I112" s="117" t="s">
        <v>35</v>
      </c>
      <c r="J112" s="15">
        <f>SUM(J113:J125)</f>
        <v>0</v>
      </c>
      <c r="K112" s="118">
        <f>J112*36</f>
        <v>0</v>
      </c>
      <c r="L112" s="119"/>
      <c r="M112" s="119"/>
      <c r="N112" s="119"/>
      <c r="O112" s="119"/>
      <c r="P112" s="120"/>
      <c r="Q112" s="120"/>
      <c r="R112" s="120"/>
      <c r="S112" s="146"/>
      <c r="T112" s="172"/>
      <c r="U112" s="121"/>
      <c r="V112" s="121"/>
      <c r="W112" s="173"/>
      <c r="X112" s="157"/>
      <c r="Y112" s="123"/>
      <c r="Z112" s="123"/>
      <c r="AA112" s="123"/>
      <c r="AB112" s="123"/>
      <c r="AC112" s="122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0"/>
      <c r="BO112" s="124"/>
    </row>
    <row r="113" spans="1:67" ht="15.75" x14ac:dyDescent="0.25">
      <c r="A113" s="68">
        <v>41</v>
      </c>
      <c r="B113" s="68"/>
      <c r="C113" s="14"/>
      <c r="D113" s="14"/>
      <c r="E113" s="14"/>
      <c r="F113" s="14" t="s">
        <v>36</v>
      </c>
      <c r="G113" s="14"/>
      <c r="H113" s="249"/>
      <c r="I113" s="4" t="s">
        <v>37</v>
      </c>
      <c r="J113" s="28">
        <f t="shared" ref="J113:J125" si="20">L113+M113+N113+O113+P113+Q113+R113+S113</f>
        <v>0</v>
      </c>
      <c r="K113" s="41">
        <f t="shared" ref="K113:K125" si="21">J113*36</f>
        <v>0</v>
      </c>
      <c r="L113" s="87"/>
      <c r="M113" s="87"/>
      <c r="N113" s="87"/>
      <c r="O113" s="87"/>
      <c r="P113" s="87"/>
      <c r="Q113" s="87"/>
      <c r="R113" s="87"/>
      <c r="S113" s="147"/>
      <c r="T113" s="88"/>
      <c r="U113" s="89"/>
      <c r="V113" s="89"/>
      <c r="W113" s="90"/>
      <c r="X113" s="155">
        <f t="shared" ref="X113:X125" si="22">Y113+Y113*0.1</f>
        <v>0</v>
      </c>
      <c r="Y113" s="31">
        <f t="shared" ref="Y113:Y125" si="23">SUM(Z113:AB113)</f>
        <v>0</v>
      </c>
      <c r="Z113" s="31">
        <f t="shared" ref="Z113:AB125" si="24">AD113+AG113+AJ113+AM113+AP113+AS113+AV113+AY113+BB113+BE113+BH113+BK113</f>
        <v>0</v>
      </c>
      <c r="AA113" s="31">
        <f t="shared" si="24"/>
        <v>0</v>
      </c>
      <c r="AB113" s="31">
        <f t="shared" si="24"/>
        <v>0</v>
      </c>
      <c r="AC113" s="42">
        <f t="shared" ref="AC113:AC125" si="25">K113-X113</f>
        <v>0</v>
      </c>
      <c r="AD113" s="63"/>
      <c r="AE113" s="63"/>
      <c r="AF113" s="63"/>
      <c r="AG113" s="64"/>
      <c r="AH113" s="64"/>
      <c r="AI113" s="64"/>
      <c r="AJ113" s="63"/>
      <c r="AK113" s="63"/>
      <c r="AL113" s="63"/>
      <c r="AM113" s="64"/>
      <c r="AN113" s="64"/>
      <c r="AO113" s="64"/>
      <c r="AP113" s="63"/>
      <c r="AQ113" s="63"/>
      <c r="AR113" s="63"/>
      <c r="AS113" s="64"/>
      <c r="AT113" s="64"/>
      <c r="AU113" s="64"/>
      <c r="AV113" s="63"/>
      <c r="AW113" s="63"/>
      <c r="AX113" s="63"/>
      <c r="AY113" s="64"/>
      <c r="AZ113" s="64"/>
      <c r="BA113" s="64"/>
      <c r="BB113" s="69"/>
      <c r="BC113" s="69"/>
      <c r="BD113" s="69"/>
      <c r="BE113" s="64"/>
      <c r="BF113" s="64"/>
      <c r="BG113" s="64"/>
      <c r="BH113" s="69"/>
      <c r="BI113" s="69"/>
      <c r="BJ113" s="69"/>
      <c r="BK113" s="64"/>
      <c r="BL113" s="64"/>
      <c r="BM113" s="64"/>
      <c r="BN113" s="114"/>
      <c r="BO113" s="34" t="e">
        <f t="shared" ref="BO113:BO125" si="26">Y113/K113*100</f>
        <v>#DIV/0!</v>
      </c>
    </row>
    <row r="114" spans="1:67" ht="15.75" x14ac:dyDescent="0.25">
      <c r="A114" s="68">
        <v>42</v>
      </c>
      <c r="B114" s="68"/>
      <c r="C114" s="14"/>
      <c r="D114" s="14"/>
      <c r="E114" s="14"/>
      <c r="F114" s="14" t="s">
        <v>36</v>
      </c>
      <c r="G114" s="14"/>
      <c r="H114" s="249"/>
      <c r="I114" s="4" t="s">
        <v>37</v>
      </c>
      <c r="J114" s="28">
        <f t="shared" si="20"/>
        <v>0</v>
      </c>
      <c r="K114" s="41">
        <f t="shared" si="21"/>
        <v>0</v>
      </c>
      <c r="L114" s="87"/>
      <c r="M114" s="87"/>
      <c r="N114" s="87"/>
      <c r="O114" s="87"/>
      <c r="P114" s="87"/>
      <c r="Q114" s="87"/>
      <c r="R114" s="87"/>
      <c r="S114" s="147"/>
      <c r="T114" s="88"/>
      <c r="U114" s="89"/>
      <c r="V114" s="89"/>
      <c r="W114" s="90"/>
      <c r="X114" s="155">
        <f t="shared" si="22"/>
        <v>0</v>
      </c>
      <c r="Y114" s="31">
        <f t="shared" si="23"/>
        <v>0</v>
      </c>
      <c r="Z114" s="31">
        <f t="shared" si="24"/>
        <v>0</v>
      </c>
      <c r="AA114" s="31">
        <f t="shared" si="24"/>
        <v>0</v>
      </c>
      <c r="AB114" s="31">
        <f t="shared" si="24"/>
        <v>0</v>
      </c>
      <c r="AC114" s="42">
        <f t="shared" si="25"/>
        <v>0</v>
      </c>
      <c r="AD114" s="63"/>
      <c r="AE114" s="63"/>
      <c r="AF114" s="63"/>
      <c r="AG114" s="64"/>
      <c r="AH114" s="64"/>
      <c r="AI114" s="64"/>
      <c r="AJ114" s="63"/>
      <c r="AK114" s="63"/>
      <c r="AL114" s="63"/>
      <c r="AM114" s="64"/>
      <c r="AN114" s="64"/>
      <c r="AO114" s="64"/>
      <c r="AP114" s="63"/>
      <c r="AQ114" s="63"/>
      <c r="AR114" s="63"/>
      <c r="AS114" s="64"/>
      <c r="AT114" s="64"/>
      <c r="AU114" s="64"/>
      <c r="AV114" s="63"/>
      <c r="AW114" s="63"/>
      <c r="AX114" s="63"/>
      <c r="AY114" s="64"/>
      <c r="AZ114" s="64"/>
      <c r="BA114" s="64"/>
      <c r="BB114" s="69"/>
      <c r="BC114" s="69"/>
      <c r="BD114" s="69"/>
      <c r="BE114" s="64"/>
      <c r="BF114" s="64"/>
      <c r="BG114" s="64"/>
      <c r="BH114" s="69"/>
      <c r="BI114" s="69"/>
      <c r="BJ114" s="69"/>
      <c r="BK114" s="64"/>
      <c r="BL114" s="64"/>
      <c r="BM114" s="64"/>
      <c r="BN114" s="114"/>
      <c r="BO114" s="34" t="e">
        <f t="shared" si="26"/>
        <v>#DIV/0!</v>
      </c>
    </row>
    <row r="115" spans="1:67" ht="15.75" x14ac:dyDescent="0.25">
      <c r="A115" s="68">
        <v>43</v>
      </c>
      <c r="B115" s="68"/>
      <c r="C115" s="14"/>
      <c r="D115" s="14"/>
      <c r="E115" s="14"/>
      <c r="F115" s="14" t="s">
        <v>36</v>
      </c>
      <c r="G115" s="14"/>
      <c r="H115" s="249"/>
      <c r="I115" s="4" t="s">
        <v>37</v>
      </c>
      <c r="J115" s="28">
        <f t="shared" si="20"/>
        <v>0</v>
      </c>
      <c r="K115" s="41">
        <f t="shared" si="21"/>
        <v>0</v>
      </c>
      <c r="L115" s="87"/>
      <c r="M115" s="87"/>
      <c r="N115" s="87"/>
      <c r="O115" s="87"/>
      <c r="P115" s="87"/>
      <c r="Q115" s="87"/>
      <c r="R115" s="87"/>
      <c r="S115" s="147"/>
      <c r="T115" s="88"/>
      <c r="U115" s="89"/>
      <c r="V115" s="89"/>
      <c r="W115" s="90"/>
      <c r="X115" s="155">
        <f t="shared" si="22"/>
        <v>0</v>
      </c>
      <c r="Y115" s="31">
        <f t="shared" si="23"/>
        <v>0</v>
      </c>
      <c r="Z115" s="31">
        <f t="shared" si="24"/>
        <v>0</v>
      </c>
      <c r="AA115" s="31">
        <f t="shared" si="24"/>
        <v>0</v>
      </c>
      <c r="AB115" s="31">
        <f t="shared" si="24"/>
        <v>0</v>
      </c>
      <c r="AC115" s="42">
        <f t="shared" si="25"/>
        <v>0</v>
      </c>
      <c r="AD115" s="63"/>
      <c r="AE115" s="63"/>
      <c r="AF115" s="63"/>
      <c r="AG115" s="64"/>
      <c r="AH115" s="64"/>
      <c r="AI115" s="64"/>
      <c r="AJ115" s="63"/>
      <c r="AK115" s="63"/>
      <c r="AL115" s="63"/>
      <c r="AM115" s="64"/>
      <c r="AN115" s="64"/>
      <c r="AO115" s="64"/>
      <c r="AP115" s="63"/>
      <c r="AQ115" s="63"/>
      <c r="AR115" s="63"/>
      <c r="AS115" s="64"/>
      <c r="AT115" s="64"/>
      <c r="AU115" s="64"/>
      <c r="AV115" s="63"/>
      <c r="AW115" s="63"/>
      <c r="AX115" s="63"/>
      <c r="AY115" s="64"/>
      <c r="AZ115" s="64"/>
      <c r="BA115" s="64"/>
      <c r="BB115" s="69"/>
      <c r="BC115" s="69"/>
      <c r="BD115" s="69"/>
      <c r="BE115" s="64"/>
      <c r="BF115" s="64"/>
      <c r="BG115" s="64"/>
      <c r="BH115" s="69"/>
      <c r="BI115" s="69"/>
      <c r="BJ115" s="69"/>
      <c r="BK115" s="64"/>
      <c r="BL115" s="64"/>
      <c r="BM115" s="64"/>
      <c r="BN115" s="114"/>
      <c r="BO115" s="34" t="e">
        <f t="shared" si="26"/>
        <v>#DIV/0!</v>
      </c>
    </row>
    <row r="116" spans="1:67" ht="15.75" x14ac:dyDescent="0.25">
      <c r="A116" s="68">
        <v>44</v>
      </c>
      <c r="B116" s="68"/>
      <c r="C116" s="14"/>
      <c r="D116" s="14"/>
      <c r="E116" s="14"/>
      <c r="F116" s="14" t="s">
        <v>36</v>
      </c>
      <c r="G116" s="14"/>
      <c r="H116" s="249"/>
      <c r="I116" s="4" t="s">
        <v>37</v>
      </c>
      <c r="J116" s="28">
        <f t="shared" si="20"/>
        <v>0</v>
      </c>
      <c r="K116" s="41">
        <f t="shared" si="21"/>
        <v>0</v>
      </c>
      <c r="L116" s="87"/>
      <c r="M116" s="87"/>
      <c r="N116" s="87"/>
      <c r="O116" s="87"/>
      <c r="P116" s="87"/>
      <c r="Q116" s="87"/>
      <c r="R116" s="87"/>
      <c r="S116" s="147"/>
      <c r="T116" s="88"/>
      <c r="U116" s="89"/>
      <c r="V116" s="89"/>
      <c r="W116" s="90"/>
      <c r="X116" s="155">
        <f t="shared" si="22"/>
        <v>0</v>
      </c>
      <c r="Y116" s="31">
        <f t="shared" si="23"/>
        <v>0</v>
      </c>
      <c r="Z116" s="31">
        <f t="shared" si="24"/>
        <v>0</v>
      </c>
      <c r="AA116" s="31">
        <f t="shared" si="24"/>
        <v>0</v>
      </c>
      <c r="AB116" s="31">
        <f t="shared" si="24"/>
        <v>0</v>
      </c>
      <c r="AC116" s="42">
        <f t="shared" si="25"/>
        <v>0</v>
      </c>
      <c r="AD116" s="63"/>
      <c r="AE116" s="63"/>
      <c r="AF116" s="63"/>
      <c r="AG116" s="64"/>
      <c r="AH116" s="64"/>
      <c r="AI116" s="64"/>
      <c r="AJ116" s="63"/>
      <c r="AK116" s="63"/>
      <c r="AL116" s="63"/>
      <c r="AM116" s="64"/>
      <c r="AN116" s="64"/>
      <c r="AO116" s="64"/>
      <c r="AP116" s="63"/>
      <c r="AQ116" s="63"/>
      <c r="AR116" s="63"/>
      <c r="AS116" s="64"/>
      <c r="AT116" s="64"/>
      <c r="AU116" s="64"/>
      <c r="AV116" s="63"/>
      <c r="AW116" s="63"/>
      <c r="AX116" s="63"/>
      <c r="AY116" s="64"/>
      <c r="AZ116" s="64"/>
      <c r="BA116" s="64"/>
      <c r="BB116" s="69"/>
      <c r="BC116" s="69"/>
      <c r="BD116" s="69"/>
      <c r="BE116" s="64"/>
      <c r="BF116" s="64"/>
      <c r="BG116" s="64"/>
      <c r="BH116" s="69"/>
      <c r="BI116" s="69"/>
      <c r="BJ116" s="69"/>
      <c r="BK116" s="64"/>
      <c r="BL116" s="64"/>
      <c r="BM116" s="64"/>
      <c r="BN116" s="114"/>
      <c r="BO116" s="34" t="e">
        <f t="shared" si="26"/>
        <v>#DIV/0!</v>
      </c>
    </row>
    <row r="117" spans="1:67" ht="15.75" x14ac:dyDescent="0.25">
      <c r="A117" s="68">
        <v>45</v>
      </c>
      <c r="B117" s="68"/>
      <c r="C117" s="14"/>
      <c r="D117" s="14"/>
      <c r="E117" s="14"/>
      <c r="F117" s="14" t="s">
        <v>36</v>
      </c>
      <c r="G117" s="14"/>
      <c r="H117" s="249"/>
      <c r="I117" s="4" t="s">
        <v>37</v>
      </c>
      <c r="J117" s="28">
        <f t="shared" si="20"/>
        <v>0</v>
      </c>
      <c r="K117" s="41">
        <f t="shared" si="21"/>
        <v>0</v>
      </c>
      <c r="L117" s="87"/>
      <c r="M117" s="87"/>
      <c r="N117" s="87"/>
      <c r="O117" s="87"/>
      <c r="P117" s="87"/>
      <c r="Q117" s="87"/>
      <c r="R117" s="87"/>
      <c r="S117" s="147"/>
      <c r="T117" s="88"/>
      <c r="U117" s="89"/>
      <c r="V117" s="89"/>
      <c r="W117" s="90"/>
      <c r="X117" s="155">
        <f t="shared" si="22"/>
        <v>0</v>
      </c>
      <c r="Y117" s="31">
        <f t="shared" si="23"/>
        <v>0</v>
      </c>
      <c r="Z117" s="31">
        <f t="shared" si="24"/>
        <v>0</v>
      </c>
      <c r="AA117" s="31">
        <f t="shared" si="24"/>
        <v>0</v>
      </c>
      <c r="AB117" s="31">
        <f t="shared" si="24"/>
        <v>0</v>
      </c>
      <c r="AC117" s="42">
        <f t="shared" si="25"/>
        <v>0</v>
      </c>
      <c r="AD117" s="63"/>
      <c r="AE117" s="63"/>
      <c r="AF117" s="63"/>
      <c r="AG117" s="64"/>
      <c r="AH117" s="64"/>
      <c r="AI117" s="64"/>
      <c r="AJ117" s="63"/>
      <c r="AK117" s="63"/>
      <c r="AL117" s="63"/>
      <c r="AM117" s="64"/>
      <c r="AN117" s="64"/>
      <c r="AO117" s="64"/>
      <c r="AP117" s="63"/>
      <c r="AQ117" s="63"/>
      <c r="AR117" s="63"/>
      <c r="AS117" s="64"/>
      <c r="AT117" s="64"/>
      <c r="AU117" s="64"/>
      <c r="AV117" s="63"/>
      <c r="AW117" s="63"/>
      <c r="AX117" s="63"/>
      <c r="AY117" s="64"/>
      <c r="AZ117" s="64"/>
      <c r="BA117" s="64"/>
      <c r="BB117" s="69"/>
      <c r="BC117" s="69"/>
      <c r="BD117" s="69"/>
      <c r="BE117" s="64"/>
      <c r="BF117" s="64"/>
      <c r="BG117" s="64"/>
      <c r="BH117" s="69"/>
      <c r="BI117" s="69"/>
      <c r="BJ117" s="69"/>
      <c r="BK117" s="64"/>
      <c r="BL117" s="64"/>
      <c r="BM117" s="64"/>
      <c r="BN117" s="114"/>
      <c r="BO117" s="34" t="e">
        <f t="shared" si="26"/>
        <v>#DIV/0!</v>
      </c>
    </row>
    <row r="118" spans="1:67" ht="15.75" x14ac:dyDescent="0.25">
      <c r="A118" s="68">
        <v>46</v>
      </c>
      <c r="B118" s="68"/>
      <c r="C118" s="14"/>
      <c r="D118" s="14"/>
      <c r="E118" s="14"/>
      <c r="F118" s="14" t="s">
        <v>36</v>
      </c>
      <c r="G118" s="14"/>
      <c r="H118" s="249"/>
      <c r="I118" s="4" t="s">
        <v>37</v>
      </c>
      <c r="J118" s="28">
        <f t="shared" si="20"/>
        <v>0</v>
      </c>
      <c r="K118" s="41">
        <f t="shared" si="21"/>
        <v>0</v>
      </c>
      <c r="L118" s="87"/>
      <c r="M118" s="87"/>
      <c r="N118" s="87"/>
      <c r="O118" s="87"/>
      <c r="P118" s="87"/>
      <c r="Q118" s="87"/>
      <c r="R118" s="87"/>
      <c r="S118" s="147"/>
      <c r="T118" s="88"/>
      <c r="U118" s="89"/>
      <c r="V118" s="89"/>
      <c r="W118" s="90"/>
      <c r="X118" s="155">
        <f t="shared" si="22"/>
        <v>0</v>
      </c>
      <c r="Y118" s="31">
        <f t="shared" si="23"/>
        <v>0</v>
      </c>
      <c r="Z118" s="31">
        <f t="shared" si="24"/>
        <v>0</v>
      </c>
      <c r="AA118" s="31">
        <f t="shared" si="24"/>
        <v>0</v>
      </c>
      <c r="AB118" s="31">
        <f t="shared" si="24"/>
        <v>0</v>
      </c>
      <c r="AC118" s="42">
        <f t="shared" si="25"/>
        <v>0</v>
      </c>
      <c r="AD118" s="63"/>
      <c r="AE118" s="63"/>
      <c r="AF118" s="63"/>
      <c r="AG118" s="64"/>
      <c r="AH118" s="64"/>
      <c r="AI118" s="64"/>
      <c r="AJ118" s="63"/>
      <c r="AK118" s="63"/>
      <c r="AL118" s="63"/>
      <c r="AM118" s="64"/>
      <c r="AN118" s="64"/>
      <c r="AO118" s="64"/>
      <c r="AP118" s="63"/>
      <c r="AQ118" s="63"/>
      <c r="AR118" s="63"/>
      <c r="AS118" s="64"/>
      <c r="AT118" s="64"/>
      <c r="AU118" s="64"/>
      <c r="AV118" s="63"/>
      <c r="AW118" s="63"/>
      <c r="AX118" s="63"/>
      <c r="AY118" s="64"/>
      <c r="AZ118" s="64"/>
      <c r="BA118" s="64"/>
      <c r="BB118" s="69"/>
      <c r="BC118" s="69"/>
      <c r="BD118" s="69"/>
      <c r="BE118" s="64"/>
      <c r="BF118" s="64"/>
      <c r="BG118" s="64"/>
      <c r="BH118" s="69"/>
      <c r="BI118" s="69"/>
      <c r="BJ118" s="69"/>
      <c r="BK118" s="64"/>
      <c r="BL118" s="64"/>
      <c r="BM118" s="64"/>
      <c r="BN118" s="114"/>
      <c r="BO118" s="34" t="e">
        <f t="shared" si="26"/>
        <v>#DIV/0!</v>
      </c>
    </row>
    <row r="119" spans="1:67" ht="15.75" x14ac:dyDescent="0.25">
      <c r="A119" s="68">
        <v>47</v>
      </c>
      <c r="B119" s="68"/>
      <c r="C119" s="14"/>
      <c r="D119" s="14"/>
      <c r="E119" s="14"/>
      <c r="F119" s="14" t="s">
        <v>36</v>
      </c>
      <c r="G119" s="14"/>
      <c r="H119" s="249"/>
      <c r="I119" s="4" t="s">
        <v>37</v>
      </c>
      <c r="J119" s="28">
        <f t="shared" si="20"/>
        <v>0</v>
      </c>
      <c r="K119" s="41">
        <f t="shared" si="21"/>
        <v>0</v>
      </c>
      <c r="L119" s="87"/>
      <c r="M119" s="87"/>
      <c r="N119" s="87"/>
      <c r="O119" s="87"/>
      <c r="P119" s="87"/>
      <c r="Q119" s="87"/>
      <c r="R119" s="87"/>
      <c r="S119" s="147"/>
      <c r="T119" s="88"/>
      <c r="U119" s="89"/>
      <c r="V119" s="89"/>
      <c r="W119" s="90"/>
      <c r="X119" s="155">
        <f t="shared" si="22"/>
        <v>0</v>
      </c>
      <c r="Y119" s="31">
        <f t="shared" si="23"/>
        <v>0</v>
      </c>
      <c r="Z119" s="31">
        <f t="shared" si="24"/>
        <v>0</v>
      </c>
      <c r="AA119" s="31">
        <f t="shared" si="24"/>
        <v>0</v>
      </c>
      <c r="AB119" s="31">
        <f t="shared" si="24"/>
        <v>0</v>
      </c>
      <c r="AC119" s="42">
        <f t="shared" si="25"/>
        <v>0</v>
      </c>
      <c r="AD119" s="63"/>
      <c r="AE119" s="63"/>
      <c r="AF119" s="63"/>
      <c r="AG119" s="64"/>
      <c r="AH119" s="64"/>
      <c r="AI119" s="64"/>
      <c r="AJ119" s="63"/>
      <c r="AK119" s="63"/>
      <c r="AL119" s="63"/>
      <c r="AM119" s="64"/>
      <c r="AN119" s="64"/>
      <c r="AO119" s="64"/>
      <c r="AP119" s="63"/>
      <c r="AQ119" s="63"/>
      <c r="AR119" s="63"/>
      <c r="AS119" s="64"/>
      <c r="AT119" s="64"/>
      <c r="AU119" s="64"/>
      <c r="AV119" s="63"/>
      <c r="AW119" s="63"/>
      <c r="AX119" s="63"/>
      <c r="AY119" s="64"/>
      <c r="AZ119" s="64"/>
      <c r="BA119" s="64"/>
      <c r="BB119" s="69"/>
      <c r="BC119" s="69"/>
      <c r="BD119" s="69"/>
      <c r="BE119" s="64"/>
      <c r="BF119" s="64"/>
      <c r="BG119" s="64"/>
      <c r="BH119" s="69"/>
      <c r="BI119" s="69"/>
      <c r="BJ119" s="69"/>
      <c r="BK119" s="64"/>
      <c r="BL119" s="64"/>
      <c r="BM119" s="64"/>
      <c r="BN119" s="114"/>
      <c r="BO119" s="34" t="e">
        <f t="shared" si="26"/>
        <v>#DIV/0!</v>
      </c>
    </row>
    <row r="120" spans="1:67" ht="15.75" x14ac:dyDescent="0.25">
      <c r="A120" s="68">
        <v>48</v>
      </c>
      <c r="B120" s="68"/>
      <c r="C120" s="14"/>
      <c r="D120" s="14"/>
      <c r="E120" s="14"/>
      <c r="F120" s="14" t="s">
        <v>36</v>
      </c>
      <c r="G120" s="14"/>
      <c r="H120" s="249"/>
      <c r="I120" s="4" t="s">
        <v>37</v>
      </c>
      <c r="J120" s="28">
        <f t="shared" si="20"/>
        <v>0</v>
      </c>
      <c r="K120" s="41">
        <f t="shared" si="21"/>
        <v>0</v>
      </c>
      <c r="L120" s="87"/>
      <c r="M120" s="87"/>
      <c r="N120" s="87"/>
      <c r="O120" s="87"/>
      <c r="P120" s="87"/>
      <c r="Q120" s="87"/>
      <c r="R120" s="87"/>
      <c r="S120" s="147"/>
      <c r="T120" s="88"/>
      <c r="U120" s="89"/>
      <c r="V120" s="89"/>
      <c r="W120" s="90"/>
      <c r="X120" s="155">
        <f t="shared" si="22"/>
        <v>0</v>
      </c>
      <c r="Y120" s="31">
        <f t="shared" si="23"/>
        <v>0</v>
      </c>
      <c r="Z120" s="31">
        <f t="shared" si="24"/>
        <v>0</v>
      </c>
      <c r="AA120" s="31">
        <f t="shared" si="24"/>
        <v>0</v>
      </c>
      <c r="AB120" s="31">
        <f t="shared" si="24"/>
        <v>0</v>
      </c>
      <c r="AC120" s="42">
        <f t="shared" si="25"/>
        <v>0</v>
      </c>
      <c r="AD120" s="63"/>
      <c r="AE120" s="63"/>
      <c r="AF120" s="63"/>
      <c r="AG120" s="64"/>
      <c r="AH120" s="64"/>
      <c r="AI120" s="64"/>
      <c r="AJ120" s="63"/>
      <c r="AK120" s="63"/>
      <c r="AL120" s="63"/>
      <c r="AM120" s="64"/>
      <c r="AN120" s="64"/>
      <c r="AO120" s="64"/>
      <c r="AP120" s="63"/>
      <c r="AQ120" s="63"/>
      <c r="AR120" s="63"/>
      <c r="AS120" s="64"/>
      <c r="AT120" s="64"/>
      <c r="AU120" s="64"/>
      <c r="AV120" s="63"/>
      <c r="AW120" s="63"/>
      <c r="AX120" s="63"/>
      <c r="AY120" s="64"/>
      <c r="AZ120" s="64"/>
      <c r="BA120" s="64"/>
      <c r="BB120" s="69"/>
      <c r="BC120" s="69"/>
      <c r="BD120" s="69"/>
      <c r="BE120" s="64"/>
      <c r="BF120" s="64"/>
      <c r="BG120" s="64"/>
      <c r="BH120" s="69"/>
      <c r="BI120" s="69"/>
      <c r="BJ120" s="69"/>
      <c r="BK120" s="64"/>
      <c r="BL120" s="64"/>
      <c r="BM120" s="64"/>
      <c r="BN120" s="114"/>
      <c r="BO120" s="34" t="e">
        <f t="shared" si="26"/>
        <v>#DIV/0!</v>
      </c>
    </row>
    <row r="121" spans="1:67" ht="15.75" x14ac:dyDescent="0.25">
      <c r="A121" s="68">
        <v>49</v>
      </c>
      <c r="B121" s="68"/>
      <c r="C121" s="14"/>
      <c r="D121" s="14"/>
      <c r="E121" s="14"/>
      <c r="F121" s="14" t="s">
        <v>36</v>
      </c>
      <c r="G121" s="14"/>
      <c r="H121" s="249"/>
      <c r="I121" s="4" t="s">
        <v>37</v>
      </c>
      <c r="J121" s="28">
        <f t="shared" si="20"/>
        <v>0</v>
      </c>
      <c r="K121" s="41">
        <f t="shared" si="21"/>
        <v>0</v>
      </c>
      <c r="L121" s="87"/>
      <c r="M121" s="87"/>
      <c r="N121" s="87"/>
      <c r="O121" s="87"/>
      <c r="P121" s="87"/>
      <c r="Q121" s="87"/>
      <c r="R121" s="87"/>
      <c r="S121" s="147"/>
      <c r="T121" s="88"/>
      <c r="U121" s="89"/>
      <c r="V121" s="89"/>
      <c r="W121" s="90"/>
      <c r="X121" s="155">
        <f t="shared" si="22"/>
        <v>0</v>
      </c>
      <c r="Y121" s="31">
        <f t="shared" si="23"/>
        <v>0</v>
      </c>
      <c r="Z121" s="31">
        <f t="shared" si="24"/>
        <v>0</v>
      </c>
      <c r="AA121" s="31">
        <f t="shared" si="24"/>
        <v>0</v>
      </c>
      <c r="AB121" s="31">
        <f t="shared" si="24"/>
        <v>0</v>
      </c>
      <c r="AC121" s="42">
        <f t="shared" si="25"/>
        <v>0</v>
      </c>
      <c r="AD121" s="63"/>
      <c r="AE121" s="63"/>
      <c r="AF121" s="63"/>
      <c r="AG121" s="64"/>
      <c r="AH121" s="64"/>
      <c r="AI121" s="64"/>
      <c r="AJ121" s="63"/>
      <c r="AK121" s="63"/>
      <c r="AL121" s="63"/>
      <c r="AM121" s="64"/>
      <c r="AN121" s="64"/>
      <c r="AO121" s="64"/>
      <c r="AP121" s="63"/>
      <c r="AQ121" s="63"/>
      <c r="AR121" s="63"/>
      <c r="AS121" s="64"/>
      <c r="AT121" s="64"/>
      <c r="AU121" s="64"/>
      <c r="AV121" s="63"/>
      <c r="AW121" s="63"/>
      <c r="AX121" s="63"/>
      <c r="AY121" s="64"/>
      <c r="AZ121" s="64"/>
      <c r="BA121" s="64"/>
      <c r="BB121" s="69"/>
      <c r="BC121" s="69"/>
      <c r="BD121" s="69"/>
      <c r="BE121" s="64"/>
      <c r="BF121" s="64"/>
      <c r="BG121" s="64"/>
      <c r="BH121" s="69"/>
      <c r="BI121" s="69"/>
      <c r="BJ121" s="69"/>
      <c r="BK121" s="64"/>
      <c r="BL121" s="64"/>
      <c r="BM121" s="64"/>
      <c r="BN121" s="114"/>
      <c r="BO121" s="34" t="e">
        <f t="shared" si="26"/>
        <v>#DIV/0!</v>
      </c>
    </row>
    <row r="122" spans="1:67" ht="15.75" x14ac:dyDescent="0.25">
      <c r="A122" s="68">
        <v>50</v>
      </c>
      <c r="B122" s="68"/>
      <c r="C122" s="14"/>
      <c r="D122" s="14"/>
      <c r="E122" s="14"/>
      <c r="F122" s="14" t="s">
        <v>36</v>
      </c>
      <c r="G122" s="14"/>
      <c r="H122" s="249"/>
      <c r="I122" s="4" t="s">
        <v>37</v>
      </c>
      <c r="J122" s="28">
        <f t="shared" si="20"/>
        <v>0</v>
      </c>
      <c r="K122" s="41">
        <f t="shared" si="21"/>
        <v>0</v>
      </c>
      <c r="L122" s="87"/>
      <c r="M122" s="87"/>
      <c r="N122" s="87"/>
      <c r="O122" s="87"/>
      <c r="P122" s="87"/>
      <c r="Q122" s="87"/>
      <c r="R122" s="87"/>
      <c r="S122" s="147"/>
      <c r="T122" s="88"/>
      <c r="U122" s="89"/>
      <c r="V122" s="89"/>
      <c r="W122" s="90"/>
      <c r="X122" s="155">
        <f t="shared" si="22"/>
        <v>0</v>
      </c>
      <c r="Y122" s="31">
        <f t="shared" si="23"/>
        <v>0</v>
      </c>
      <c r="Z122" s="31">
        <f t="shared" si="24"/>
        <v>0</v>
      </c>
      <c r="AA122" s="31">
        <f t="shared" si="24"/>
        <v>0</v>
      </c>
      <c r="AB122" s="31">
        <f t="shared" si="24"/>
        <v>0</v>
      </c>
      <c r="AC122" s="42">
        <f t="shared" si="25"/>
        <v>0</v>
      </c>
      <c r="AD122" s="63"/>
      <c r="AE122" s="63"/>
      <c r="AF122" s="63"/>
      <c r="AG122" s="64"/>
      <c r="AH122" s="64"/>
      <c r="AI122" s="64"/>
      <c r="AJ122" s="63"/>
      <c r="AK122" s="63"/>
      <c r="AL122" s="63"/>
      <c r="AM122" s="64"/>
      <c r="AN122" s="64"/>
      <c r="AO122" s="64"/>
      <c r="AP122" s="63"/>
      <c r="AQ122" s="63"/>
      <c r="AR122" s="63"/>
      <c r="AS122" s="64"/>
      <c r="AT122" s="64"/>
      <c r="AU122" s="64"/>
      <c r="AV122" s="63"/>
      <c r="AW122" s="63"/>
      <c r="AX122" s="63"/>
      <c r="AY122" s="64"/>
      <c r="AZ122" s="64"/>
      <c r="BA122" s="64"/>
      <c r="BB122" s="69"/>
      <c r="BC122" s="69"/>
      <c r="BD122" s="69"/>
      <c r="BE122" s="64"/>
      <c r="BF122" s="64"/>
      <c r="BG122" s="64"/>
      <c r="BH122" s="69"/>
      <c r="BI122" s="69"/>
      <c r="BJ122" s="69"/>
      <c r="BK122" s="64"/>
      <c r="BL122" s="64"/>
      <c r="BM122" s="64"/>
      <c r="BN122" s="114"/>
      <c r="BO122" s="34" t="e">
        <f t="shared" si="26"/>
        <v>#DIV/0!</v>
      </c>
    </row>
    <row r="123" spans="1:67" ht="15.75" x14ac:dyDescent="0.25">
      <c r="A123" s="68">
        <v>51</v>
      </c>
      <c r="B123" s="68"/>
      <c r="C123" s="14"/>
      <c r="D123" s="14"/>
      <c r="E123" s="14"/>
      <c r="F123" s="14" t="s">
        <v>36</v>
      </c>
      <c r="G123" s="14"/>
      <c r="H123" s="249"/>
      <c r="I123" s="4" t="s">
        <v>37</v>
      </c>
      <c r="J123" s="28">
        <f t="shared" si="20"/>
        <v>0</v>
      </c>
      <c r="K123" s="41">
        <f t="shared" si="21"/>
        <v>0</v>
      </c>
      <c r="L123" s="87"/>
      <c r="M123" s="87"/>
      <c r="N123" s="87"/>
      <c r="O123" s="87"/>
      <c r="P123" s="87"/>
      <c r="Q123" s="87"/>
      <c r="R123" s="87"/>
      <c r="S123" s="147"/>
      <c r="T123" s="88"/>
      <c r="U123" s="89"/>
      <c r="V123" s="89"/>
      <c r="W123" s="90"/>
      <c r="X123" s="155">
        <f t="shared" si="22"/>
        <v>0</v>
      </c>
      <c r="Y123" s="31">
        <f t="shared" si="23"/>
        <v>0</v>
      </c>
      <c r="Z123" s="31">
        <f t="shared" si="24"/>
        <v>0</v>
      </c>
      <c r="AA123" s="31">
        <f t="shared" si="24"/>
        <v>0</v>
      </c>
      <c r="AB123" s="31">
        <f t="shared" si="24"/>
        <v>0</v>
      </c>
      <c r="AC123" s="42">
        <f t="shared" si="25"/>
        <v>0</v>
      </c>
      <c r="AD123" s="63"/>
      <c r="AE123" s="63"/>
      <c r="AF123" s="63"/>
      <c r="AG123" s="64"/>
      <c r="AH123" s="64"/>
      <c r="AI123" s="64"/>
      <c r="AJ123" s="63"/>
      <c r="AK123" s="63"/>
      <c r="AL123" s="63"/>
      <c r="AM123" s="64"/>
      <c r="AN123" s="64"/>
      <c r="AO123" s="64"/>
      <c r="AP123" s="63"/>
      <c r="AQ123" s="63"/>
      <c r="AR123" s="63"/>
      <c r="AS123" s="64"/>
      <c r="AT123" s="64"/>
      <c r="AU123" s="64"/>
      <c r="AV123" s="63"/>
      <c r="AW123" s="63"/>
      <c r="AX123" s="63"/>
      <c r="AY123" s="64"/>
      <c r="AZ123" s="64"/>
      <c r="BA123" s="64"/>
      <c r="BB123" s="69"/>
      <c r="BC123" s="69"/>
      <c r="BD123" s="69"/>
      <c r="BE123" s="64"/>
      <c r="BF123" s="64"/>
      <c r="BG123" s="64"/>
      <c r="BH123" s="69"/>
      <c r="BI123" s="69"/>
      <c r="BJ123" s="69"/>
      <c r="BK123" s="64"/>
      <c r="BL123" s="64"/>
      <c r="BM123" s="64"/>
      <c r="BN123" s="114"/>
      <c r="BO123" s="34" t="e">
        <f t="shared" si="26"/>
        <v>#DIV/0!</v>
      </c>
    </row>
    <row r="124" spans="1:67" ht="15.75" x14ac:dyDescent="0.25">
      <c r="A124" s="68">
        <v>52</v>
      </c>
      <c r="B124" s="68"/>
      <c r="C124" s="14"/>
      <c r="D124" s="14"/>
      <c r="E124" s="14"/>
      <c r="F124" s="14" t="s">
        <v>36</v>
      </c>
      <c r="G124" s="14"/>
      <c r="H124" s="249"/>
      <c r="I124" s="4" t="s">
        <v>37</v>
      </c>
      <c r="J124" s="28">
        <f t="shared" si="20"/>
        <v>0</v>
      </c>
      <c r="K124" s="41">
        <f t="shared" si="21"/>
        <v>0</v>
      </c>
      <c r="L124" s="107"/>
      <c r="M124" s="107"/>
      <c r="N124" s="107"/>
      <c r="O124" s="107"/>
      <c r="P124" s="87"/>
      <c r="Q124" s="87"/>
      <c r="R124" s="87"/>
      <c r="S124" s="147"/>
      <c r="T124" s="88"/>
      <c r="U124" s="89"/>
      <c r="V124" s="89"/>
      <c r="W124" s="90"/>
      <c r="X124" s="155">
        <f t="shared" si="22"/>
        <v>0</v>
      </c>
      <c r="Y124" s="31">
        <f t="shared" si="23"/>
        <v>0</v>
      </c>
      <c r="Z124" s="31">
        <f t="shared" si="24"/>
        <v>0</v>
      </c>
      <c r="AA124" s="31">
        <f t="shared" si="24"/>
        <v>0</v>
      </c>
      <c r="AB124" s="31">
        <f t="shared" si="24"/>
        <v>0</v>
      </c>
      <c r="AC124" s="42">
        <f t="shared" si="25"/>
        <v>0</v>
      </c>
      <c r="AD124" s="63"/>
      <c r="AE124" s="63"/>
      <c r="AF124" s="63"/>
      <c r="AG124" s="64"/>
      <c r="AH124" s="64"/>
      <c r="AI124" s="64"/>
      <c r="AJ124" s="63"/>
      <c r="AK124" s="63"/>
      <c r="AL124" s="63"/>
      <c r="AM124" s="64"/>
      <c r="AN124" s="64"/>
      <c r="AO124" s="64"/>
      <c r="AP124" s="63"/>
      <c r="AQ124" s="63"/>
      <c r="AR124" s="63"/>
      <c r="AS124" s="64"/>
      <c r="AT124" s="64"/>
      <c r="AU124" s="64"/>
      <c r="AV124" s="63"/>
      <c r="AW124" s="63"/>
      <c r="AX124" s="63"/>
      <c r="AY124" s="64"/>
      <c r="AZ124" s="64"/>
      <c r="BA124" s="64"/>
      <c r="BB124" s="69"/>
      <c r="BC124" s="69"/>
      <c r="BD124" s="69"/>
      <c r="BE124" s="64"/>
      <c r="BF124" s="64"/>
      <c r="BG124" s="64"/>
      <c r="BH124" s="69"/>
      <c r="BI124" s="69"/>
      <c r="BJ124" s="69"/>
      <c r="BK124" s="64"/>
      <c r="BL124" s="64"/>
      <c r="BM124" s="64"/>
      <c r="BN124" s="114"/>
      <c r="BO124" s="34" t="e">
        <f t="shared" si="26"/>
        <v>#DIV/0!</v>
      </c>
    </row>
    <row r="125" spans="1:67" ht="15.75" x14ac:dyDescent="0.25">
      <c r="A125" s="68">
        <v>53</v>
      </c>
      <c r="B125" s="68"/>
      <c r="C125" s="14"/>
      <c r="D125" s="14"/>
      <c r="E125" s="14"/>
      <c r="F125" s="14" t="s">
        <v>36</v>
      </c>
      <c r="G125" s="14"/>
      <c r="H125" s="249"/>
      <c r="I125" s="4" t="s">
        <v>37</v>
      </c>
      <c r="J125" s="28">
        <f t="shared" si="20"/>
        <v>0</v>
      </c>
      <c r="K125" s="41">
        <f t="shared" si="21"/>
        <v>0</v>
      </c>
      <c r="L125" s="107"/>
      <c r="M125" s="107"/>
      <c r="N125" s="107"/>
      <c r="O125" s="107"/>
      <c r="P125" s="87"/>
      <c r="Q125" s="87"/>
      <c r="R125" s="87"/>
      <c r="S125" s="147"/>
      <c r="T125" s="88"/>
      <c r="U125" s="89"/>
      <c r="V125" s="89"/>
      <c r="W125" s="90"/>
      <c r="X125" s="155">
        <f t="shared" si="22"/>
        <v>0</v>
      </c>
      <c r="Y125" s="31">
        <f t="shared" si="23"/>
        <v>0</v>
      </c>
      <c r="Z125" s="31">
        <f t="shared" si="24"/>
        <v>0</v>
      </c>
      <c r="AA125" s="31">
        <f t="shared" si="24"/>
        <v>0</v>
      </c>
      <c r="AB125" s="31">
        <f t="shared" si="24"/>
        <v>0</v>
      </c>
      <c r="AC125" s="42">
        <f t="shared" si="25"/>
        <v>0</v>
      </c>
      <c r="AD125" s="63"/>
      <c r="AE125" s="63"/>
      <c r="AF125" s="63"/>
      <c r="AG125" s="64"/>
      <c r="AH125" s="64"/>
      <c r="AI125" s="64"/>
      <c r="AJ125" s="63"/>
      <c r="AK125" s="63"/>
      <c r="AL125" s="63"/>
      <c r="AM125" s="64"/>
      <c r="AN125" s="64"/>
      <c r="AO125" s="64"/>
      <c r="AP125" s="63"/>
      <c r="AQ125" s="63"/>
      <c r="AR125" s="63"/>
      <c r="AS125" s="64"/>
      <c r="AT125" s="64"/>
      <c r="AU125" s="64"/>
      <c r="AV125" s="63"/>
      <c r="AW125" s="63"/>
      <c r="AX125" s="63"/>
      <c r="AY125" s="64"/>
      <c r="AZ125" s="64"/>
      <c r="BA125" s="64"/>
      <c r="BB125" s="69"/>
      <c r="BC125" s="69"/>
      <c r="BD125" s="69"/>
      <c r="BE125" s="64"/>
      <c r="BF125" s="64"/>
      <c r="BG125" s="64"/>
      <c r="BH125" s="69"/>
      <c r="BI125" s="69"/>
      <c r="BJ125" s="69"/>
      <c r="BK125" s="64"/>
      <c r="BL125" s="64"/>
      <c r="BM125" s="64"/>
      <c r="BN125" s="114"/>
      <c r="BO125" s="34" t="e">
        <f t="shared" si="26"/>
        <v>#DIV/0!</v>
      </c>
    </row>
    <row r="126" spans="1:67" ht="15.75" x14ac:dyDescent="0.25">
      <c r="A126" s="117"/>
      <c r="B126" s="117"/>
      <c r="C126" s="117"/>
      <c r="D126" s="117"/>
      <c r="E126" s="117"/>
      <c r="F126" s="224" t="s">
        <v>140</v>
      </c>
      <c r="G126" s="117"/>
      <c r="H126" s="117"/>
      <c r="I126" s="117" t="s">
        <v>38</v>
      </c>
      <c r="J126" s="85">
        <f>SUM(J127:J139)</f>
        <v>0</v>
      </c>
      <c r="K126" s="105">
        <f>J126*36</f>
        <v>0</v>
      </c>
      <c r="L126" s="106"/>
      <c r="M126" s="106"/>
      <c r="N126" s="106"/>
      <c r="O126" s="106"/>
      <c r="P126" s="125"/>
      <c r="Q126" s="125"/>
      <c r="R126" s="125"/>
      <c r="S126" s="148"/>
      <c r="T126" s="174"/>
      <c r="U126" s="126"/>
      <c r="V126" s="126"/>
      <c r="W126" s="175"/>
      <c r="X126" s="155"/>
      <c r="Y126" s="31"/>
      <c r="Z126" s="31"/>
      <c r="AA126" s="31"/>
      <c r="AB126" s="31"/>
      <c r="AC126" s="4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125"/>
      <c r="BO126" s="86"/>
    </row>
    <row r="127" spans="1:67" ht="15.75" x14ac:dyDescent="0.25">
      <c r="A127" s="68">
        <v>41</v>
      </c>
      <c r="B127" s="68"/>
      <c r="C127" s="14"/>
      <c r="D127" s="14"/>
      <c r="E127" s="14"/>
      <c r="F127" s="192" t="s">
        <v>36</v>
      </c>
      <c r="G127" s="14"/>
      <c r="H127" s="249"/>
      <c r="I127" s="4" t="s">
        <v>37</v>
      </c>
      <c r="J127" s="28">
        <f t="shared" ref="J127:J139" si="27">L127+M127+N127+O127+P127+Q127+R127+S127</f>
        <v>0</v>
      </c>
      <c r="K127" s="41">
        <f t="shared" ref="K127:K139" si="28">J127*36</f>
        <v>0</v>
      </c>
      <c r="L127" s="68"/>
      <c r="M127" s="68"/>
      <c r="N127" s="68"/>
      <c r="O127" s="68"/>
      <c r="P127" s="68"/>
      <c r="Q127" s="68"/>
      <c r="R127" s="68"/>
      <c r="S127" s="144"/>
      <c r="T127" s="67"/>
      <c r="U127" s="66"/>
      <c r="V127" s="66"/>
      <c r="W127" s="65"/>
      <c r="X127" s="155">
        <f t="shared" ref="X127:X139" si="29">Y127+Y127*0.1</f>
        <v>0</v>
      </c>
      <c r="Y127" s="31">
        <f t="shared" ref="Y127:Y139" si="30">SUM(Z127:AB127)</f>
        <v>0</v>
      </c>
      <c r="Z127" s="31">
        <f t="shared" ref="Z127:AB139" si="31">AD127+AG127+AJ127+AM127+AP127+AS127+AV127+AY127+BB127+BE127+BH127+BK127</f>
        <v>0</v>
      </c>
      <c r="AA127" s="31">
        <f t="shared" si="31"/>
        <v>0</v>
      </c>
      <c r="AB127" s="31">
        <f t="shared" si="31"/>
        <v>0</v>
      </c>
      <c r="AC127" s="42">
        <f t="shared" ref="AC127:AC139" si="32">K127-X127</f>
        <v>0</v>
      </c>
      <c r="AD127" s="63"/>
      <c r="AE127" s="63"/>
      <c r="AF127" s="63"/>
      <c r="AG127" s="64"/>
      <c r="AH127" s="64"/>
      <c r="AI127" s="64"/>
      <c r="AJ127" s="63"/>
      <c r="AK127" s="63"/>
      <c r="AL127" s="63"/>
      <c r="AM127" s="64"/>
      <c r="AN127" s="64"/>
      <c r="AO127" s="64"/>
      <c r="AP127" s="63"/>
      <c r="AQ127" s="63"/>
      <c r="AR127" s="63"/>
      <c r="AS127" s="64"/>
      <c r="AT127" s="64"/>
      <c r="AU127" s="64"/>
      <c r="AV127" s="63"/>
      <c r="AW127" s="63"/>
      <c r="AX127" s="63"/>
      <c r="AY127" s="64"/>
      <c r="AZ127" s="64"/>
      <c r="BA127" s="64"/>
      <c r="BB127" s="69"/>
      <c r="BC127" s="69"/>
      <c r="BD127" s="69"/>
      <c r="BE127" s="64"/>
      <c r="BF127" s="64"/>
      <c r="BG127" s="64"/>
      <c r="BH127" s="69"/>
      <c r="BI127" s="69"/>
      <c r="BJ127" s="69"/>
      <c r="BK127" s="64"/>
      <c r="BL127" s="64"/>
      <c r="BM127" s="64"/>
      <c r="BN127" s="114"/>
      <c r="BO127" s="34" t="e">
        <f t="shared" ref="BO127:BO139" si="33">Y127/K127*100</f>
        <v>#DIV/0!</v>
      </c>
    </row>
    <row r="128" spans="1:67" ht="15.75" x14ac:dyDescent="0.25">
      <c r="A128" s="68">
        <v>42</v>
      </c>
      <c r="B128" s="68"/>
      <c r="C128" s="14"/>
      <c r="D128" s="14"/>
      <c r="E128" s="14"/>
      <c r="F128" s="192" t="s">
        <v>36</v>
      </c>
      <c r="G128" s="14"/>
      <c r="H128" s="249"/>
      <c r="I128" s="4" t="s">
        <v>37</v>
      </c>
      <c r="J128" s="28">
        <f t="shared" si="27"/>
        <v>0</v>
      </c>
      <c r="K128" s="41">
        <f t="shared" si="28"/>
        <v>0</v>
      </c>
      <c r="L128" s="68"/>
      <c r="M128" s="68"/>
      <c r="N128" s="68"/>
      <c r="O128" s="68"/>
      <c r="P128" s="68"/>
      <c r="Q128" s="68"/>
      <c r="R128" s="68"/>
      <c r="S128" s="144"/>
      <c r="T128" s="67"/>
      <c r="U128" s="66"/>
      <c r="V128" s="66"/>
      <c r="W128" s="65"/>
      <c r="X128" s="155">
        <f t="shared" si="29"/>
        <v>0</v>
      </c>
      <c r="Y128" s="31">
        <f t="shared" si="30"/>
        <v>0</v>
      </c>
      <c r="Z128" s="31">
        <f t="shared" si="31"/>
        <v>0</v>
      </c>
      <c r="AA128" s="31">
        <f t="shared" si="31"/>
        <v>0</v>
      </c>
      <c r="AB128" s="31">
        <f t="shared" si="31"/>
        <v>0</v>
      </c>
      <c r="AC128" s="42">
        <f t="shared" si="32"/>
        <v>0</v>
      </c>
      <c r="AD128" s="63"/>
      <c r="AE128" s="63"/>
      <c r="AF128" s="63"/>
      <c r="AG128" s="64"/>
      <c r="AH128" s="64"/>
      <c r="AI128" s="64"/>
      <c r="AJ128" s="63"/>
      <c r="AK128" s="63"/>
      <c r="AL128" s="63"/>
      <c r="AM128" s="64"/>
      <c r="AN128" s="64"/>
      <c r="AO128" s="64"/>
      <c r="AP128" s="63"/>
      <c r="AQ128" s="63"/>
      <c r="AR128" s="63"/>
      <c r="AS128" s="64"/>
      <c r="AT128" s="64"/>
      <c r="AU128" s="64"/>
      <c r="AV128" s="63"/>
      <c r="AW128" s="63"/>
      <c r="AX128" s="63"/>
      <c r="AY128" s="64"/>
      <c r="AZ128" s="64"/>
      <c r="BA128" s="64"/>
      <c r="BB128" s="69"/>
      <c r="BC128" s="69"/>
      <c r="BD128" s="69"/>
      <c r="BE128" s="64"/>
      <c r="BF128" s="64"/>
      <c r="BG128" s="64"/>
      <c r="BH128" s="69"/>
      <c r="BI128" s="69"/>
      <c r="BJ128" s="69"/>
      <c r="BK128" s="64"/>
      <c r="BL128" s="64"/>
      <c r="BM128" s="64"/>
      <c r="BN128" s="114"/>
      <c r="BO128" s="34" t="e">
        <f t="shared" si="33"/>
        <v>#DIV/0!</v>
      </c>
    </row>
    <row r="129" spans="1:67" ht="15.75" x14ac:dyDescent="0.25">
      <c r="A129" s="68">
        <v>43</v>
      </c>
      <c r="B129" s="68"/>
      <c r="C129" s="14"/>
      <c r="D129" s="14"/>
      <c r="E129" s="14"/>
      <c r="F129" s="192" t="s">
        <v>36</v>
      </c>
      <c r="G129" s="14"/>
      <c r="H129" s="249"/>
      <c r="I129" s="4" t="s">
        <v>37</v>
      </c>
      <c r="J129" s="28">
        <f t="shared" si="27"/>
        <v>0</v>
      </c>
      <c r="K129" s="41">
        <f t="shared" si="28"/>
        <v>0</v>
      </c>
      <c r="L129" s="68"/>
      <c r="M129" s="68"/>
      <c r="N129" s="68"/>
      <c r="O129" s="68"/>
      <c r="P129" s="68"/>
      <c r="Q129" s="68"/>
      <c r="R129" s="68"/>
      <c r="S129" s="144"/>
      <c r="T129" s="67"/>
      <c r="U129" s="66"/>
      <c r="V129" s="66"/>
      <c r="W129" s="65"/>
      <c r="X129" s="155">
        <f t="shared" si="29"/>
        <v>0</v>
      </c>
      <c r="Y129" s="31">
        <f t="shared" si="30"/>
        <v>0</v>
      </c>
      <c r="Z129" s="31">
        <f t="shared" si="31"/>
        <v>0</v>
      </c>
      <c r="AA129" s="31">
        <f t="shared" si="31"/>
        <v>0</v>
      </c>
      <c r="AB129" s="31">
        <f t="shared" si="31"/>
        <v>0</v>
      </c>
      <c r="AC129" s="42">
        <f t="shared" si="32"/>
        <v>0</v>
      </c>
      <c r="AD129" s="63"/>
      <c r="AE129" s="63"/>
      <c r="AF129" s="63"/>
      <c r="AG129" s="64"/>
      <c r="AH129" s="64"/>
      <c r="AI129" s="64"/>
      <c r="AJ129" s="63"/>
      <c r="AK129" s="63"/>
      <c r="AL129" s="63"/>
      <c r="AM129" s="64"/>
      <c r="AN129" s="64"/>
      <c r="AO129" s="64"/>
      <c r="AP129" s="63"/>
      <c r="AQ129" s="63"/>
      <c r="AR129" s="63"/>
      <c r="AS129" s="64"/>
      <c r="AT129" s="64"/>
      <c r="AU129" s="64"/>
      <c r="AV129" s="63"/>
      <c r="AW129" s="63"/>
      <c r="AX129" s="63"/>
      <c r="AY129" s="64"/>
      <c r="AZ129" s="64"/>
      <c r="BA129" s="64"/>
      <c r="BB129" s="69"/>
      <c r="BC129" s="69"/>
      <c r="BD129" s="69"/>
      <c r="BE129" s="64"/>
      <c r="BF129" s="64"/>
      <c r="BG129" s="64"/>
      <c r="BH129" s="69"/>
      <c r="BI129" s="69"/>
      <c r="BJ129" s="69"/>
      <c r="BK129" s="64"/>
      <c r="BL129" s="64"/>
      <c r="BM129" s="64"/>
      <c r="BN129" s="114"/>
      <c r="BO129" s="34" t="e">
        <f t="shared" si="33"/>
        <v>#DIV/0!</v>
      </c>
    </row>
    <row r="130" spans="1:67" ht="15.75" x14ac:dyDescent="0.25">
      <c r="A130" s="68">
        <v>44</v>
      </c>
      <c r="B130" s="68"/>
      <c r="C130" s="14"/>
      <c r="D130" s="14"/>
      <c r="E130" s="14"/>
      <c r="F130" s="192" t="s">
        <v>36</v>
      </c>
      <c r="G130" s="14"/>
      <c r="H130" s="249"/>
      <c r="I130" s="4" t="s">
        <v>37</v>
      </c>
      <c r="J130" s="28">
        <f t="shared" si="27"/>
        <v>0</v>
      </c>
      <c r="K130" s="41">
        <f t="shared" si="28"/>
        <v>0</v>
      </c>
      <c r="L130" s="68"/>
      <c r="M130" s="68"/>
      <c r="N130" s="68"/>
      <c r="O130" s="68"/>
      <c r="P130" s="68"/>
      <c r="Q130" s="68"/>
      <c r="R130" s="68"/>
      <c r="S130" s="144"/>
      <c r="T130" s="67"/>
      <c r="U130" s="66"/>
      <c r="V130" s="66"/>
      <c r="W130" s="65"/>
      <c r="X130" s="155">
        <f t="shared" si="29"/>
        <v>0</v>
      </c>
      <c r="Y130" s="31">
        <f t="shared" si="30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42">
        <f t="shared" si="32"/>
        <v>0</v>
      </c>
      <c r="AD130" s="63"/>
      <c r="AE130" s="63"/>
      <c r="AF130" s="63"/>
      <c r="AG130" s="64"/>
      <c r="AH130" s="64"/>
      <c r="AI130" s="64"/>
      <c r="AJ130" s="63"/>
      <c r="AK130" s="63"/>
      <c r="AL130" s="63"/>
      <c r="AM130" s="64"/>
      <c r="AN130" s="64"/>
      <c r="AO130" s="64"/>
      <c r="AP130" s="63"/>
      <c r="AQ130" s="63"/>
      <c r="AR130" s="63"/>
      <c r="AS130" s="64"/>
      <c r="AT130" s="64"/>
      <c r="AU130" s="64"/>
      <c r="AV130" s="63"/>
      <c r="AW130" s="63"/>
      <c r="AX130" s="63"/>
      <c r="AY130" s="64"/>
      <c r="AZ130" s="64"/>
      <c r="BA130" s="64"/>
      <c r="BB130" s="69"/>
      <c r="BC130" s="69"/>
      <c r="BD130" s="69"/>
      <c r="BE130" s="64"/>
      <c r="BF130" s="64"/>
      <c r="BG130" s="64"/>
      <c r="BH130" s="69"/>
      <c r="BI130" s="69"/>
      <c r="BJ130" s="69"/>
      <c r="BK130" s="64"/>
      <c r="BL130" s="64"/>
      <c r="BM130" s="64"/>
      <c r="BN130" s="114"/>
      <c r="BO130" s="34" t="e">
        <f t="shared" si="33"/>
        <v>#DIV/0!</v>
      </c>
    </row>
    <row r="131" spans="1:67" ht="15.75" x14ac:dyDescent="0.25">
      <c r="A131" s="68">
        <v>45</v>
      </c>
      <c r="B131" s="68"/>
      <c r="C131" s="14"/>
      <c r="D131" s="14"/>
      <c r="E131" s="14"/>
      <c r="F131" s="192" t="s">
        <v>36</v>
      </c>
      <c r="G131" s="14"/>
      <c r="H131" s="249"/>
      <c r="I131" s="4" t="s">
        <v>37</v>
      </c>
      <c r="J131" s="28">
        <f t="shared" si="27"/>
        <v>0</v>
      </c>
      <c r="K131" s="41">
        <f t="shared" si="28"/>
        <v>0</v>
      </c>
      <c r="L131" s="68"/>
      <c r="M131" s="68"/>
      <c r="N131" s="68"/>
      <c r="O131" s="68"/>
      <c r="P131" s="68"/>
      <c r="Q131" s="68"/>
      <c r="R131" s="68"/>
      <c r="S131" s="144"/>
      <c r="T131" s="67"/>
      <c r="U131" s="66"/>
      <c r="V131" s="66"/>
      <c r="W131" s="65"/>
      <c r="X131" s="155">
        <f t="shared" si="29"/>
        <v>0</v>
      </c>
      <c r="Y131" s="31">
        <f t="shared" si="30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42">
        <f t="shared" si="32"/>
        <v>0</v>
      </c>
      <c r="AD131" s="63"/>
      <c r="AE131" s="63"/>
      <c r="AF131" s="63"/>
      <c r="AG131" s="64"/>
      <c r="AH131" s="64"/>
      <c r="AI131" s="64"/>
      <c r="AJ131" s="63"/>
      <c r="AK131" s="63"/>
      <c r="AL131" s="63"/>
      <c r="AM131" s="64"/>
      <c r="AN131" s="64"/>
      <c r="AO131" s="64"/>
      <c r="AP131" s="63"/>
      <c r="AQ131" s="63"/>
      <c r="AR131" s="63"/>
      <c r="AS131" s="64"/>
      <c r="AT131" s="64"/>
      <c r="AU131" s="64"/>
      <c r="AV131" s="63"/>
      <c r="AW131" s="63"/>
      <c r="AX131" s="63"/>
      <c r="AY131" s="64"/>
      <c r="AZ131" s="64"/>
      <c r="BA131" s="64"/>
      <c r="BB131" s="69"/>
      <c r="BC131" s="69"/>
      <c r="BD131" s="69"/>
      <c r="BE131" s="64"/>
      <c r="BF131" s="64"/>
      <c r="BG131" s="64"/>
      <c r="BH131" s="69"/>
      <c r="BI131" s="69"/>
      <c r="BJ131" s="69"/>
      <c r="BK131" s="64"/>
      <c r="BL131" s="64"/>
      <c r="BM131" s="64"/>
      <c r="BN131" s="114"/>
      <c r="BO131" s="34" t="e">
        <f t="shared" si="33"/>
        <v>#DIV/0!</v>
      </c>
    </row>
    <row r="132" spans="1:67" ht="15.75" x14ac:dyDescent="0.25">
      <c r="A132" s="68">
        <v>46</v>
      </c>
      <c r="B132" s="68"/>
      <c r="C132" s="14"/>
      <c r="D132" s="14"/>
      <c r="E132" s="14"/>
      <c r="F132" s="192" t="s">
        <v>36</v>
      </c>
      <c r="G132" s="14"/>
      <c r="H132" s="249"/>
      <c r="I132" s="4" t="s">
        <v>37</v>
      </c>
      <c r="J132" s="28">
        <f t="shared" si="27"/>
        <v>0</v>
      </c>
      <c r="K132" s="41">
        <f t="shared" si="28"/>
        <v>0</v>
      </c>
      <c r="L132" s="68"/>
      <c r="M132" s="68"/>
      <c r="N132" s="68"/>
      <c r="O132" s="68"/>
      <c r="P132" s="68"/>
      <c r="Q132" s="68"/>
      <c r="R132" s="68"/>
      <c r="S132" s="144"/>
      <c r="T132" s="67"/>
      <c r="U132" s="66"/>
      <c r="V132" s="66"/>
      <c r="W132" s="65"/>
      <c r="X132" s="155">
        <f t="shared" si="29"/>
        <v>0</v>
      </c>
      <c r="Y132" s="31">
        <f t="shared" si="30"/>
        <v>0</v>
      </c>
      <c r="Z132" s="31">
        <f t="shared" si="31"/>
        <v>0</v>
      </c>
      <c r="AA132" s="31">
        <f t="shared" si="31"/>
        <v>0</v>
      </c>
      <c r="AB132" s="31">
        <f t="shared" si="31"/>
        <v>0</v>
      </c>
      <c r="AC132" s="42">
        <f t="shared" si="32"/>
        <v>0</v>
      </c>
      <c r="AD132" s="63"/>
      <c r="AE132" s="63"/>
      <c r="AF132" s="63"/>
      <c r="AG132" s="64"/>
      <c r="AH132" s="64"/>
      <c r="AI132" s="64"/>
      <c r="AJ132" s="63"/>
      <c r="AK132" s="63"/>
      <c r="AL132" s="63"/>
      <c r="AM132" s="64"/>
      <c r="AN132" s="64"/>
      <c r="AO132" s="64"/>
      <c r="AP132" s="63"/>
      <c r="AQ132" s="63"/>
      <c r="AR132" s="63"/>
      <c r="AS132" s="64"/>
      <c r="AT132" s="64"/>
      <c r="AU132" s="64"/>
      <c r="AV132" s="63"/>
      <c r="AW132" s="63"/>
      <c r="AX132" s="63"/>
      <c r="AY132" s="64"/>
      <c r="AZ132" s="64"/>
      <c r="BA132" s="64"/>
      <c r="BB132" s="69"/>
      <c r="BC132" s="69"/>
      <c r="BD132" s="69"/>
      <c r="BE132" s="64"/>
      <c r="BF132" s="64"/>
      <c r="BG132" s="64"/>
      <c r="BH132" s="69"/>
      <c r="BI132" s="69"/>
      <c r="BJ132" s="69"/>
      <c r="BK132" s="64"/>
      <c r="BL132" s="64"/>
      <c r="BM132" s="64"/>
      <c r="BN132" s="114"/>
      <c r="BO132" s="34" t="e">
        <f t="shared" si="33"/>
        <v>#DIV/0!</v>
      </c>
    </row>
    <row r="133" spans="1:67" ht="15.75" x14ac:dyDescent="0.25">
      <c r="A133" s="68">
        <v>47</v>
      </c>
      <c r="B133" s="68"/>
      <c r="C133" s="14"/>
      <c r="D133" s="14"/>
      <c r="E133" s="14"/>
      <c r="F133" s="192" t="s">
        <v>36</v>
      </c>
      <c r="G133" s="14"/>
      <c r="H133" s="249"/>
      <c r="I133" s="4" t="s">
        <v>37</v>
      </c>
      <c r="J133" s="28">
        <f t="shared" si="27"/>
        <v>0</v>
      </c>
      <c r="K133" s="41">
        <f t="shared" si="28"/>
        <v>0</v>
      </c>
      <c r="L133" s="68"/>
      <c r="M133" s="68"/>
      <c r="N133" s="68"/>
      <c r="O133" s="68"/>
      <c r="P133" s="68"/>
      <c r="Q133" s="68"/>
      <c r="R133" s="68"/>
      <c r="S133" s="144"/>
      <c r="T133" s="67"/>
      <c r="U133" s="66"/>
      <c r="V133" s="66"/>
      <c r="W133" s="65"/>
      <c r="X133" s="155">
        <f t="shared" si="29"/>
        <v>0</v>
      </c>
      <c r="Y133" s="31">
        <f t="shared" si="30"/>
        <v>0</v>
      </c>
      <c r="Z133" s="31">
        <f t="shared" si="31"/>
        <v>0</v>
      </c>
      <c r="AA133" s="31">
        <f t="shared" si="31"/>
        <v>0</v>
      </c>
      <c r="AB133" s="31">
        <f t="shared" si="31"/>
        <v>0</v>
      </c>
      <c r="AC133" s="42">
        <f t="shared" si="32"/>
        <v>0</v>
      </c>
      <c r="AD133" s="63"/>
      <c r="AE133" s="63"/>
      <c r="AF133" s="63"/>
      <c r="AG133" s="64"/>
      <c r="AH133" s="64"/>
      <c r="AI133" s="64"/>
      <c r="AJ133" s="63"/>
      <c r="AK133" s="63"/>
      <c r="AL133" s="63"/>
      <c r="AM133" s="64"/>
      <c r="AN133" s="64"/>
      <c r="AO133" s="64"/>
      <c r="AP133" s="63"/>
      <c r="AQ133" s="63"/>
      <c r="AR133" s="63"/>
      <c r="AS133" s="64"/>
      <c r="AT133" s="64"/>
      <c r="AU133" s="64"/>
      <c r="AV133" s="63"/>
      <c r="AW133" s="63"/>
      <c r="AX133" s="63"/>
      <c r="AY133" s="64"/>
      <c r="AZ133" s="64"/>
      <c r="BA133" s="64"/>
      <c r="BB133" s="69"/>
      <c r="BC133" s="69"/>
      <c r="BD133" s="69"/>
      <c r="BE133" s="64"/>
      <c r="BF133" s="64"/>
      <c r="BG133" s="64"/>
      <c r="BH133" s="69"/>
      <c r="BI133" s="69"/>
      <c r="BJ133" s="69"/>
      <c r="BK133" s="64"/>
      <c r="BL133" s="64"/>
      <c r="BM133" s="64"/>
      <c r="BN133" s="114"/>
      <c r="BO133" s="34" t="e">
        <f t="shared" si="33"/>
        <v>#DIV/0!</v>
      </c>
    </row>
    <row r="134" spans="1:67" ht="15.75" x14ac:dyDescent="0.25">
      <c r="A134" s="68">
        <v>48</v>
      </c>
      <c r="B134" s="68"/>
      <c r="C134" s="14"/>
      <c r="D134" s="14"/>
      <c r="E134" s="14"/>
      <c r="F134" s="192" t="s">
        <v>36</v>
      </c>
      <c r="G134" s="14"/>
      <c r="H134" s="249"/>
      <c r="I134" s="4" t="s">
        <v>37</v>
      </c>
      <c r="J134" s="28">
        <f t="shared" si="27"/>
        <v>0</v>
      </c>
      <c r="K134" s="41">
        <f t="shared" si="28"/>
        <v>0</v>
      </c>
      <c r="L134" s="68"/>
      <c r="M134" s="68"/>
      <c r="N134" s="68"/>
      <c r="O134" s="68"/>
      <c r="P134" s="68"/>
      <c r="Q134" s="68"/>
      <c r="R134" s="68"/>
      <c r="S134" s="144"/>
      <c r="T134" s="67"/>
      <c r="U134" s="66"/>
      <c r="V134" s="66"/>
      <c r="W134" s="65"/>
      <c r="X134" s="155">
        <f t="shared" si="29"/>
        <v>0</v>
      </c>
      <c r="Y134" s="31">
        <f t="shared" si="30"/>
        <v>0</v>
      </c>
      <c r="Z134" s="31">
        <f t="shared" si="31"/>
        <v>0</v>
      </c>
      <c r="AA134" s="31">
        <f t="shared" si="31"/>
        <v>0</v>
      </c>
      <c r="AB134" s="31">
        <f t="shared" si="31"/>
        <v>0</v>
      </c>
      <c r="AC134" s="42">
        <f t="shared" si="32"/>
        <v>0</v>
      </c>
      <c r="AD134" s="63"/>
      <c r="AE134" s="63"/>
      <c r="AF134" s="63"/>
      <c r="AG134" s="64"/>
      <c r="AH134" s="64"/>
      <c r="AI134" s="64"/>
      <c r="AJ134" s="63"/>
      <c r="AK134" s="63"/>
      <c r="AL134" s="63"/>
      <c r="AM134" s="64"/>
      <c r="AN134" s="64"/>
      <c r="AO134" s="64"/>
      <c r="AP134" s="63"/>
      <c r="AQ134" s="63"/>
      <c r="AR134" s="63"/>
      <c r="AS134" s="64"/>
      <c r="AT134" s="64"/>
      <c r="AU134" s="64"/>
      <c r="AV134" s="63"/>
      <c r="AW134" s="63"/>
      <c r="AX134" s="63"/>
      <c r="AY134" s="64"/>
      <c r="AZ134" s="64"/>
      <c r="BA134" s="64"/>
      <c r="BB134" s="69"/>
      <c r="BC134" s="69"/>
      <c r="BD134" s="69"/>
      <c r="BE134" s="64"/>
      <c r="BF134" s="64"/>
      <c r="BG134" s="64"/>
      <c r="BH134" s="69"/>
      <c r="BI134" s="69"/>
      <c r="BJ134" s="69"/>
      <c r="BK134" s="64"/>
      <c r="BL134" s="64"/>
      <c r="BM134" s="64"/>
      <c r="BN134" s="114"/>
      <c r="BO134" s="34" t="e">
        <f t="shared" si="33"/>
        <v>#DIV/0!</v>
      </c>
    </row>
    <row r="135" spans="1:67" ht="15.75" x14ac:dyDescent="0.25">
      <c r="A135" s="68">
        <v>49</v>
      </c>
      <c r="B135" s="68"/>
      <c r="C135" s="14"/>
      <c r="D135" s="14"/>
      <c r="E135" s="14"/>
      <c r="F135" s="192" t="s">
        <v>36</v>
      </c>
      <c r="G135" s="14"/>
      <c r="H135" s="249"/>
      <c r="I135" s="4" t="s">
        <v>37</v>
      </c>
      <c r="J135" s="28">
        <f t="shared" si="27"/>
        <v>0</v>
      </c>
      <c r="K135" s="41">
        <f t="shared" si="28"/>
        <v>0</v>
      </c>
      <c r="L135" s="68"/>
      <c r="M135" s="68"/>
      <c r="N135" s="68"/>
      <c r="O135" s="68"/>
      <c r="P135" s="68"/>
      <c r="Q135" s="68"/>
      <c r="R135" s="68"/>
      <c r="S135" s="144"/>
      <c r="T135" s="67"/>
      <c r="U135" s="66"/>
      <c r="V135" s="66"/>
      <c r="W135" s="65"/>
      <c r="X135" s="155">
        <f t="shared" si="29"/>
        <v>0</v>
      </c>
      <c r="Y135" s="31">
        <f t="shared" si="30"/>
        <v>0</v>
      </c>
      <c r="Z135" s="31">
        <f t="shared" si="31"/>
        <v>0</v>
      </c>
      <c r="AA135" s="31">
        <f t="shared" si="31"/>
        <v>0</v>
      </c>
      <c r="AB135" s="31">
        <f t="shared" si="31"/>
        <v>0</v>
      </c>
      <c r="AC135" s="42">
        <f t="shared" si="32"/>
        <v>0</v>
      </c>
      <c r="AD135" s="63"/>
      <c r="AE135" s="63"/>
      <c r="AF135" s="63"/>
      <c r="AG135" s="64"/>
      <c r="AH135" s="64"/>
      <c r="AI135" s="64"/>
      <c r="AJ135" s="63"/>
      <c r="AK135" s="63"/>
      <c r="AL135" s="63"/>
      <c r="AM135" s="64"/>
      <c r="AN135" s="64"/>
      <c r="AO135" s="64"/>
      <c r="AP135" s="63"/>
      <c r="AQ135" s="63"/>
      <c r="AR135" s="63"/>
      <c r="AS135" s="64"/>
      <c r="AT135" s="64"/>
      <c r="AU135" s="64"/>
      <c r="AV135" s="63"/>
      <c r="AW135" s="63"/>
      <c r="AX135" s="63"/>
      <c r="AY135" s="64"/>
      <c r="AZ135" s="64"/>
      <c r="BA135" s="64"/>
      <c r="BB135" s="69"/>
      <c r="BC135" s="69"/>
      <c r="BD135" s="69"/>
      <c r="BE135" s="64"/>
      <c r="BF135" s="64"/>
      <c r="BG135" s="64"/>
      <c r="BH135" s="69"/>
      <c r="BI135" s="69"/>
      <c r="BJ135" s="69"/>
      <c r="BK135" s="64"/>
      <c r="BL135" s="64"/>
      <c r="BM135" s="64"/>
      <c r="BN135" s="114"/>
      <c r="BO135" s="34" t="e">
        <f t="shared" si="33"/>
        <v>#DIV/0!</v>
      </c>
    </row>
    <row r="136" spans="1:67" ht="15.75" x14ac:dyDescent="0.25">
      <c r="A136" s="68">
        <v>50</v>
      </c>
      <c r="B136" s="68"/>
      <c r="C136" s="14"/>
      <c r="D136" s="14"/>
      <c r="E136" s="14"/>
      <c r="F136" s="192" t="s">
        <v>36</v>
      </c>
      <c r="G136" s="14"/>
      <c r="H136" s="249"/>
      <c r="I136" s="4" t="s">
        <v>37</v>
      </c>
      <c r="J136" s="28">
        <f t="shared" si="27"/>
        <v>0</v>
      </c>
      <c r="K136" s="41">
        <f t="shared" si="28"/>
        <v>0</v>
      </c>
      <c r="L136" s="68"/>
      <c r="M136" s="68"/>
      <c r="N136" s="68"/>
      <c r="O136" s="68"/>
      <c r="P136" s="68"/>
      <c r="Q136" s="68"/>
      <c r="R136" s="68"/>
      <c r="S136" s="144"/>
      <c r="T136" s="67"/>
      <c r="U136" s="66"/>
      <c r="V136" s="66"/>
      <c r="W136" s="65"/>
      <c r="X136" s="155">
        <f t="shared" si="29"/>
        <v>0</v>
      </c>
      <c r="Y136" s="31">
        <f t="shared" si="30"/>
        <v>0</v>
      </c>
      <c r="Z136" s="31">
        <f t="shared" si="31"/>
        <v>0</v>
      </c>
      <c r="AA136" s="31">
        <f t="shared" si="31"/>
        <v>0</v>
      </c>
      <c r="AB136" s="31">
        <f t="shared" si="31"/>
        <v>0</v>
      </c>
      <c r="AC136" s="42">
        <f t="shared" si="32"/>
        <v>0</v>
      </c>
      <c r="AD136" s="63"/>
      <c r="AE136" s="63"/>
      <c r="AF136" s="63"/>
      <c r="AG136" s="64"/>
      <c r="AH136" s="64"/>
      <c r="AI136" s="64"/>
      <c r="AJ136" s="63"/>
      <c r="AK136" s="63"/>
      <c r="AL136" s="63"/>
      <c r="AM136" s="64"/>
      <c r="AN136" s="64"/>
      <c r="AO136" s="64"/>
      <c r="AP136" s="63"/>
      <c r="AQ136" s="63"/>
      <c r="AR136" s="63"/>
      <c r="AS136" s="64"/>
      <c r="AT136" s="64"/>
      <c r="AU136" s="64"/>
      <c r="AV136" s="63"/>
      <c r="AW136" s="63"/>
      <c r="AX136" s="63"/>
      <c r="AY136" s="64"/>
      <c r="AZ136" s="64"/>
      <c r="BA136" s="64"/>
      <c r="BB136" s="69"/>
      <c r="BC136" s="69"/>
      <c r="BD136" s="69"/>
      <c r="BE136" s="64"/>
      <c r="BF136" s="64"/>
      <c r="BG136" s="64"/>
      <c r="BH136" s="69"/>
      <c r="BI136" s="69"/>
      <c r="BJ136" s="69"/>
      <c r="BK136" s="64"/>
      <c r="BL136" s="64"/>
      <c r="BM136" s="64"/>
      <c r="BN136" s="114"/>
      <c r="BO136" s="34" t="e">
        <f t="shared" si="33"/>
        <v>#DIV/0!</v>
      </c>
    </row>
    <row r="137" spans="1:67" ht="15.75" x14ac:dyDescent="0.25">
      <c r="A137" s="68">
        <v>51</v>
      </c>
      <c r="B137" s="68"/>
      <c r="C137" s="14"/>
      <c r="D137" s="14"/>
      <c r="E137" s="14"/>
      <c r="F137" s="192" t="s">
        <v>36</v>
      </c>
      <c r="G137" s="14"/>
      <c r="H137" s="249"/>
      <c r="I137" s="4" t="s">
        <v>37</v>
      </c>
      <c r="J137" s="28">
        <f t="shared" si="27"/>
        <v>0</v>
      </c>
      <c r="K137" s="41">
        <f t="shared" si="28"/>
        <v>0</v>
      </c>
      <c r="L137" s="68"/>
      <c r="M137" s="68"/>
      <c r="N137" s="68"/>
      <c r="O137" s="68"/>
      <c r="P137" s="68"/>
      <c r="Q137" s="68"/>
      <c r="R137" s="68"/>
      <c r="S137" s="144"/>
      <c r="T137" s="67"/>
      <c r="U137" s="66"/>
      <c r="V137" s="66"/>
      <c r="W137" s="65"/>
      <c r="X137" s="155">
        <f t="shared" si="29"/>
        <v>0</v>
      </c>
      <c r="Y137" s="31">
        <f t="shared" si="30"/>
        <v>0</v>
      </c>
      <c r="Z137" s="31">
        <f t="shared" si="31"/>
        <v>0</v>
      </c>
      <c r="AA137" s="31">
        <f t="shared" si="31"/>
        <v>0</v>
      </c>
      <c r="AB137" s="31">
        <f t="shared" si="31"/>
        <v>0</v>
      </c>
      <c r="AC137" s="42">
        <f t="shared" si="32"/>
        <v>0</v>
      </c>
      <c r="AD137" s="63"/>
      <c r="AE137" s="63"/>
      <c r="AF137" s="63"/>
      <c r="AG137" s="64"/>
      <c r="AH137" s="64"/>
      <c r="AI137" s="64"/>
      <c r="AJ137" s="63"/>
      <c r="AK137" s="63"/>
      <c r="AL137" s="63"/>
      <c r="AM137" s="64"/>
      <c r="AN137" s="64"/>
      <c r="AO137" s="64"/>
      <c r="AP137" s="63"/>
      <c r="AQ137" s="63"/>
      <c r="AR137" s="63"/>
      <c r="AS137" s="64"/>
      <c r="AT137" s="64"/>
      <c r="AU137" s="64"/>
      <c r="AV137" s="63"/>
      <c r="AW137" s="63"/>
      <c r="AX137" s="63"/>
      <c r="AY137" s="64"/>
      <c r="AZ137" s="64"/>
      <c r="BA137" s="64"/>
      <c r="BB137" s="69"/>
      <c r="BC137" s="69"/>
      <c r="BD137" s="69"/>
      <c r="BE137" s="64"/>
      <c r="BF137" s="64"/>
      <c r="BG137" s="64"/>
      <c r="BH137" s="69"/>
      <c r="BI137" s="69"/>
      <c r="BJ137" s="69"/>
      <c r="BK137" s="64"/>
      <c r="BL137" s="64"/>
      <c r="BM137" s="64"/>
      <c r="BN137" s="114"/>
      <c r="BO137" s="34" t="e">
        <f t="shared" si="33"/>
        <v>#DIV/0!</v>
      </c>
    </row>
    <row r="138" spans="1:67" ht="15.75" x14ac:dyDescent="0.25">
      <c r="A138" s="68">
        <v>52</v>
      </c>
      <c r="B138" s="68"/>
      <c r="C138" s="14"/>
      <c r="D138" s="14"/>
      <c r="E138" s="14"/>
      <c r="F138" s="192" t="s">
        <v>36</v>
      </c>
      <c r="G138" s="14"/>
      <c r="H138" s="249"/>
      <c r="I138" s="4" t="s">
        <v>37</v>
      </c>
      <c r="J138" s="28">
        <f t="shared" si="27"/>
        <v>0</v>
      </c>
      <c r="K138" s="41">
        <f t="shared" si="28"/>
        <v>0</v>
      </c>
      <c r="L138" s="29"/>
      <c r="M138" s="29"/>
      <c r="N138" s="29"/>
      <c r="O138" s="29"/>
      <c r="P138" s="68"/>
      <c r="Q138" s="68"/>
      <c r="R138" s="68"/>
      <c r="S138" s="144"/>
      <c r="T138" s="67"/>
      <c r="U138" s="66"/>
      <c r="V138" s="66"/>
      <c r="W138" s="65"/>
      <c r="X138" s="155">
        <f t="shared" si="29"/>
        <v>0</v>
      </c>
      <c r="Y138" s="31">
        <f t="shared" si="30"/>
        <v>0</v>
      </c>
      <c r="Z138" s="31">
        <f t="shared" si="31"/>
        <v>0</v>
      </c>
      <c r="AA138" s="31">
        <f t="shared" si="31"/>
        <v>0</v>
      </c>
      <c r="AB138" s="31">
        <f t="shared" si="31"/>
        <v>0</v>
      </c>
      <c r="AC138" s="42">
        <f t="shared" si="32"/>
        <v>0</v>
      </c>
      <c r="AD138" s="63"/>
      <c r="AE138" s="63"/>
      <c r="AF138" s="63"/>
      <c r="AG138" s="64"/>
      <c r="AH138" s="64"/>
      <c r="AI138" s="64"/>
      <c r="AJ138" s="63"/>
      <c r="AK138" s="63"/>
      <c r="AL138" s="63"/>
      <c r="AM138" s="64"/>
      <c r="AN138" s="64"/>
      <c r="AO138" s="64"/>
      <c r="AP138" s="63"/>
      <c r="AQ138" s="63"/>
      <c r="AR138" s="63"/>
      <c r="AS138" s="64"/>
      <c r="AT138" s="64"/>
      <c r="AU138" s="64"/>
      <c r="AV138" s="63"/>
      <c r="AW138" s="63"/>
      <c r="AX138" s="63"/>
      <c r="AY138" s="64"/>
      <c r="AZ138" s="64"/>
      <c r="BA138" s="64"/>
      <c r="BB138" s="69"/>
      <c r="BC138" s="69"/>
      <c r="BD138" s="69"/>
      <c r="BE138" s="64"/>
      <c r="BF138" s="64"/>
      <c r="BG138" s="64"/>
      <c r="BH138" s="69"/>
      <c r="BI138" s="69"/>
      <c r="BJ138" s="69"/>
      <c r="BK138" s="64"/>
      <c r="BL138" s="64"/>
      <c r="BM138" s="64"/>
      <c r="BN138" s="114"/>
      <c r="BO138" s="34" t="e">
        <f t="shared" si="33"/>
        <v>#DIV/0!</v>
      </c>
    </row>
    <row r="139" spans="1:67" ht="15.75" x14ac:dyDescent="0.25">
      <c r="A139" s="68">
        <v>53</v>
      </c>
      <c r="B139" s="68"/>
      <c r="C139" s="14"/>
      <c r="D139" s="14"/>
      <c r="E139" s="14"/>
      <c r="F139" s="192" t="s">
        <v>36</v>
      </c>
      <c r="G139" s="14"/>
      <c r="H139" s="249"/>
      <c r="I139" s="4" t="s">
        <v>37</v>
      </c>
      <c r="J139" s="28">
        <f t="shared" si="27"/>
        <v>0</v>
      </c>
      <c r="K139" s="41">
        <f t="shared" si="28"/>
        <v>0</v>
      </c>
      <c r="L139" s="29"/>
      <c r="M139" s="29"/>
      <c r="N139" s="29"/>
      <c r="O139" s="29"/>
      <c r="P139" s="68"/>
      <c r="Q139" s="68"/>
      <c r="R139" s="68"/>
      <c r="S139" s="144"/>
      <c r="T139" s="67"/>
      <c r="U139" s="66"/>
      <c r="V139" s="66"/>
      <c r="W139" s="65"/>
      <c r="X139" s="155">
        <f t="shared" si="29"/>
        <v>0</v>
      </c>
      <c r="Y139" s="31">
        <f t="shared" si="30"/>
        <v>0</v>
      </c>
      <c r="Z139" s="31">
        <f t="shared" si="31"/>
        <v>0</v>
      </c>
      <c r="AA139" s="31">
        <f t="shared" si="31"/>
        <v>0</v>
      </c>
      <c r="AB139" s="31">
        <f t="shared" si="31"/>
        <v>0</v>
      </c>
      <c r="AC139" s="42">
        <f t="shared" si="32"/>
        <v>0</v>
      </c>
      <c r="AD139" s="63"/>
      <c r="AE139" s="63"/>
      <c r="AF139" s="63"/>
      <c r="AG139" s="64"/>
      <c r="AH139" s="64"/>
      <c r="AI139" s="64"/>
      <c r="AJ139" s="63"/>
      <c r="AK139" s="63"/>
      <c r="AL139" s="63"/>
      <c r="AM139" s="64"/>
      <c r="AN139" s="64"/>
      <c r="AO139" s="64"/>
      <c r="AP139" s="63"/>
      <c r="AQ139" s="63"/>
      <c r="AR139" s="63"/>
      <c r="AS139" s="64"/>
      <c r="AT139" s="64"/>
      <c r="AU139" s="64"/>
      <c r="AV139" s="63"/>
      <c r="AW139" s="63"/>
      <c r="AX139" s="63"/>
      <c r="AY139" s="64"/>
      <c r="AZ139" s="64"/>
      <c r="BA139" s="64"/>
      <c r="BB139" s="69"/>
      <c r="BC139" s="69"/>
      <c r="BD139" s="69"/>
      <c r="BE139" s="64"/>
      <c r="BF139" s="64"/>
      <c r="BG139" s="64"/>
      <c r="BH139" s="69"/>
      <c r="BI139" s="69"/>
      <c r="BJ139" s="69"/>
      <c r="BK139" s="64"/>
      <c r="BL139" s="64"/>
      <c r="BM139" s="64"/>
      <c r="BN139" s="114"/>
      <c r="BO139" s="34" t="e">
        <f t="shared" si="33"/>
        <v>#DIV/0!</v>
      </c>
    </row>
    <row r="140" spans="1:67" ht="15.75" hidden="1" x14ac:dyDescent="0.25">
      <c r="A140" s="68">
        <v>54</v>
      </c>
      <c r="B140" s="68"/>
      <c r="C140" s="68"/>
      <c r="D140" s="14"/>
      <c r="E140" s="14"/>
      <c r="F140" s="14"/>
      <c r="G140" s="14"/>
      <c r="H140" s="249"/>
      <c r="I140" s="117" t="s">
        <v>39</v>
      </c>
      <c r="J140" s="85">
        <f>SUM(J141:J153)</f>
        <v>0</v>
      </c>
      <c r="K140" s="105">
        <f>J140*36</f>
        <v>0</v>
      </c>
      <c r="L140" s="106"/>
      <c r="M140" s="106"/>
      <c r="N140" s="106"/>
      <c r="O140" s="106"/>
      <c r="P140" s="125"/>
      <c r="Q140" s="125"/>
      <c r="R140" s="125"/>
      <c r="S140" s="148"/>
      <c r="T140" s="174"/>
      <c r="U140" s="126"/>
      <c r="V140" s="126"/>
      <c r="W140" s="175"/>
      <c r="X140" s="155"/>
      <c r="Y140" s="31"/>
      <c r="Z140" s="31"/>
      <c r="AA140" s="31"/>
      <c r="AB140" s="31"/>
      <c r="AC140" s="4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125"/>
      <c r="BO140" s="86"/>
    </row>
    <row r="141" spans="1:67" ht="15.75" hidden="1" x14ac:dyDescent="0.25">
      <c r="A141" s="68">
        <v>55</v>
      </c>
      <c r="B141" s="68"/>
      <c r="C141" s="68"/>
      <c r="D141" s="14"/>
      <c r="E141" s="14"/>
      <c r="F141" s="14"/>
      <c r="G141" s="14"/>
      <c r="H141" s="249"/>
      <c r="I141" s="4" t="s">
        <v>37</v>
      </c>
      <c r="J141" s="28">
        <f t="shared" ref="J141:J153" si="34">L141+M141+N141+O141+P141+Q141+R141+S141</f>
        <v>0</v>
      </c>
      <c r="K141" s="41">
        <f t="shared" ref="K141:K153" si="35">J141*36</f>
        <v>0</v>
      </c>
      <c r="L141" s="29"/>
      <c r="M141" s="29"/>
      <c r="N141" s="29"/>
      <c r="O141" s="29"/>
      <c r="P141" s="68"/>
      <c r="Q141" s="68"/>
      <c r="R141" s="68"/>
      <c r="S141" s="144"/>
      <c r="T141" s="67"/>
      <c r="U141" s="66"/>
      <c r="V141" s="66"/>
      <c r="W141" s="65"/>
      <c r="X141" s="155">
        <f t="shared" ref="X141:X153" si="36">Y141+Y141*0.1</f>
        <v>0</v>
      </c>
      <c r="Y141" s="31">
        <f t="shared" ref="Y141:Y153" si="37">SUM(Z141:AB141)</f>
        <v>0</v>
      </c>
      <c r="Z141" s="31">
        <f t="shared" ref="Z141:AB153" si="38">AD141+AG141+AJ141+AM141+AP141+AS141+AV141+AY141+BB141+BE141+BH141+BK141</f>
        <v>0</v>
      </c>
      <c r="AA141" s="31">
        <f t="shared" si="38"/>
        <v>0</v>
      </c>
      <c r="AB141" s="31">
        <f t="shared" si="38"/>
        <v>0</v>
      </c>
      <c r="AC141" s="42">
        <f t="shared" ref="AC141:AC153" si="39">K141-X141</f>
        <v>0</v>
      </c>
      <c r="AD141" s="63"/>
      <c r="AE141" s="63"/>
      <c r="AF141" s="63"/>
      <c r="AG141" s="64"/>
      <c r="AH141" s="64"/>
      <c r="AI141" s="64"/>
      <c r="AJ141" s="63"/>
      <c r="AK141" s="63"/>
      <c r="AL141" s="63"/>
      <c r="AM141" s="64"/>
      <c r="AN141" s="64"/>
      <c r="AO141" s="64"/>
      <c r="AP141" s="63"/>
      <c r="AQ141" s="63"/>
      <c r="AR141" s="63"/>
      <c r="AS141" s="64"/>
      <c r="AT141" s="64"/>
      <c r="AU141" s="64"/>
      <c r="AV141" s="63"/>
      <c r="AW141" s="63"/>
      <c r="AX141" s="63"/>
      <c r="AY141" s="64"/>
      <c r="AZ141" s="64"/>
      <c r="BA141" s="64"/>
      <c r="BB141" s="69"/>
      <c r="BC141" s="69"/>
      <c r="BD141" s="69"/>
      <c r="BE141" s="64"/>
      <c r="BF141" s="64"/>
      <c r="BG141" s="64"/>
      <c r="BH141" s="69"/>
      <c r="BI141" s="69"/>
      <c r="BJ141" s="69"/>
      <c r="BK141" s="64"/>
      <c r="BL141" s="64"/>
      <c r="BM141" s="64"/>
      <c r="BN141" s="114"/>
      <c r="BO141" s="34" t="e">
        <f t="shared" ref="BO141:BO153" si="40">Y141/K141*100</f>
        <v>#DIV/0!</v>
      </c>
    </row>
    <row r="142" spans="1:67" ht="15.75" hidden="1" x14ac:dyDescent="0.25">
      <c r="A142" s="68">
        <v>56</v>
      </c>
      <c r="B142" s="68"/>
      <c r="C142" s="14"/>
      <c r="D142" s="14"/>
      <c r="E142" s="14"/>
      <c r="F142" s="14"/>
      <c r="G142" s="14"/>
      <c r="H142" s="249"/>
      <c r="I142" s="4" t="s">
        <v>37</v>
      </c>
      <c r="J142" s="28">
        <f t="shared" si="34"/>
        <v>0</v>
      </c>
      <c r="K142" s="41">
        <f t="shared" si="35"/>
        <v>0</v>
      </c>
      <c r="L142" s="29"/>
      <c r="M142" s="29"/>
      <c r="N142" s="29"/>
      <c r="O142" s="29"/>
      <c r="P142" s="68"/>
      <c r="Q142" s="68"/>
      <c r="R142" s="68"/>
      <c r="S142" s="144"/>
      <c r="T142" s="67"/>
      <c r="U142" s="66"/>
      <c r="V142" s="66"/>
      <c r="W142" s="65"/>
      <c r="X142" s="155">
        <f t="shared" si="36"/>
        <v>0</v>
      </c>
      <c r="Y142" s="31">
        <f t="shared" si="37"/>
        <v>0</v>
      </c>
      <c r="Z142" s="31">
        <f t="shared" si="38"/>
        <v>0</v>
      </c>
      <c r="AA142" s="31">
        <f t="shared" si="38"/>
        <v>0</v>
      </c>
      <c r="AB142" s="31">
        <f t="shared" si="38"/>
        <v>0</v>
      </c>
      <c r="AC142" s="42">
        <f t="shared" si="39"/>
        <v>0</v>
      </c>
      <c r="AD142" s="63"/>
      <c r="AE142" s="63"/>
      <c r="AF142" s="63"/>
      <c r="AG142" s="64"/>
      <c r="AH142" s="64"/>
      <c r="AI142" s="64"/>
      <c r="AJ142" s="63"/>
      <c r="AK142" s="63"/>
      <c r="AL142" s="63"/>
      <c r="AM142" s="64"/>
      <c r="AN142" s="64"/>
      <c r="AO142" s="64"/>
      <c r="AP142" s="63"/>
      <c r="AQ142" s="63"/>
      <c r="AR142" s="63"/>
      <c r="AS142" s="64"/>
      <c r="AT142" s="64"/>
      <c r="AU142" s="64"/>
      <c r="AV142" s="63"/>
      <c r="AW142" s="63"/>
      <c r="AX142" s="63"/>
      <c r="AY142" s="64"/>
      <c r="AZ142" s="64"/>
      <c r="BA142" s="64"/>
      <c r="BB142" s="69"/>
      <c r="BC142" s="69"/>
      <c r="BD142" s="69"/>
      <c r="BE142" s="64"/>
      <c r="BF142" s="64"/>
      <c r="BG142" s="64"/>
      <c r="BH142" s="69"/>
      <c r="BI142" s="69"/>
      <c r="BJ142" s="69"/>
      <c r="BK142" s="64"/>
      <c r="BL142" s="64"/>
      <c r="BM142" s="64"/>
      <c r="BN142" s="114"/>
      <c r="BO142" s="34" t="e">
        <f t="shared" si="40"/>
        <v>#DIV/0!</v>
      </c>
    </row>
    <row r="143" spans="1:67" ht="15.75" hidden="1" x14ac:dyDescent="0.25">
      <c r="A143" s="68">
        <v>57</v>
      </c>
      <c r="B143" s="68"/>
      <c r="C143" s="14"/>
      <c r="D143" s="14"/>
      <c r="E143" s="14"/>
      <c r="F143" s="14"/>
      <c r="G143" s="14"/>
      <c r="H143" s="249"/>
      <c r="I143" s="4" t="s">
        <v>37</v>
      </c>
      <c r="J143" s="28">
        <f t="shared" si="34"/>
        <v>0</v>
      </c>
      <c r="K143" s="41">
        <f t="shared" si="35"/>
        <v>0</v>
      </c>
      <c r="L143" s="29"/>
      <c r="M143" s="29"/>
      <c r="N143" s="29"/>
      <c r="O143" s="29"/>
      <c r="P143" s="68"/>
      <c r="Q143" s="68"/>
      <c r="R143" s="68"/>
      <c r="S143" s="144"/>
      <c r="T143" s="67"/>
      <c r="U143" s="66"/>
      <c r="V143" s="66"/>
      <c r="W143" s="65"/>
      <c r="X143" s="155">
        <f t="shared" si="36"/>
        <v>0</v>
      </c>
      <c r="Y143" s="31">
        <f t="shared" si="37"/>
        <v>0</v>
      </c>
      <c r="Z143" s="31">
        <f t="shared" si="38"/>
        <v>0</v>
      </c>
      <c r="AA143" s="31">
        <f t="shared" si="38"/>
        <v>0</v>
      </c>
      <c r="AB143" s="31">
        <f t="shared" si="38"/>
        <v>0</v>
      </c>
      <c r="AC143" s="42">
        <f t="shared" si="39"/>
        <v>0</v>
      </c>
      <c r="AD143" s="63"/>
      <c r="AE143" s="63"/>
      <c r="AF143" s="63"/>
      <c r="AG143" s="64"/>
      <c r="AH143" s="64"/>
      <c r="AI143" s="64"/>
      <c r="AJ143" s="63"/>
      <c r="AK143" s="63"/>
      <c r="AL143" s="63"/>
      <c r="AM143" s="64"/>
      <c r="AN143" s="64"/>
      <c r="AO143" s="64"/>
      <c r="AP143" s="63"/>
      <c r="AQ143" s="63"/>
      <c r="AR143" s="63"/>
      <c r="AS143" s="64"/>
      <c r="AT143" s="64"/>
      <c r="AU143" s="64"/>
      <c r="AV143" s="63"/>
      <c r="AW143" s="63"/>
      <c r="AX143" s="63"/>
      <c r="AY143" s="64"/>
      <c r="AZ143" s="64"/>
      <c r="BA143" s="64"/>
      <c r="BB143" s="69"/>
      <c r="BC143" s="69"/>
      <c r="BD143" s="69"/>
      <c r="BE143" s="64"/>
      <c r="BF143" s="64"/>
      <c r="BG143" s="64"/>
      <c r="BH143" s="69"/>
      <c r="BI143" s="69"/>
      <c r="BJ143" s="69"/>
      <c r="BK143" s="64"/>
      <c r="BL143" s="64"/>
      <c r="BM143" s="64"/>
      <c r="BN143" s="114"/>
      <c r="BO143" s="34" t="e">
        <f t="shared" si="40"/>
        <v>#DIV/0!</v>
      </c>
    </row>
    <row r="144" spans="1:67" ht="15.75" hidden="1" x14ac:dyDescent="0.25">
      <c r="A144" s="68">
        <v>58</v>
      </c>
      <c r="B144" s="68"/>
      <c r="C144" s="14"/>
      <c r="D144" s="14"/>
      <c r="E144" s="14"/>
      <c r="F144" s="14"/>
      <c r="G144" s="14"/>
      <c r="H144" s="249"/>
      <c r="I144" s="4" t="s">
        <v>37</v>
      </c>
      <c r="J144" s="28">
        <f t="shared" si="34"/>
        <v>0</v>
      </c>
      <c r="K144" s="41">
        <f t="shared" si="35"/>
        <v>0</v>
      </c>
      <c r="L144" s="29"/>
      <c r="M144" s="29"/>
      <c r="N144" s="29"/>
      <c r="O144" s="29"/>
      <c r="P144" s="68"/>
      <c r="Q144" s="68"/>
      <c r="R144" s="68"/>
      <c r="S144" s="144"/>
      <c r="T144" s="67"/>
      <c r="U144" s="66"/>
      <c r="V144" s="66"/>
      <c r="W144" s="65"/>
      <c r="X144" s="155">
        <f t="shared" si="36"/>
        <v>0</v>
      </c>
      <c r="Y144" s="31">
        <f t="shared" si="37"/>
        <v>0</v>
      </c>
      <c r="Z144" s="31">
        <f t="shared" si="38"/>
        <v>0</v>
      </c>
      <c r="AA144" s="31">
        <f t="shared" si="38"/>
        <v>0</v>
      </c>
      <c r="AB144" s="31">
        <f t="shared" si="38"/>
        <v>0</v>
      </c>
      <c r="AC144" s="42">
        <f t="shared" si="39"/>
        <v>0</v>
      </c>
      <c r="AD144" s="63"/>
      <c r="AE144" s="63"/>
      <c r="AF144" s="63"/>
      <c r="AG144" s="64"/>
      <c r="AH144" s="64"/>
      <c r="AI144" s="64"/>
      <c r="AJ144" s="63"/>
      <c r="AK144" s="63"/>
      <c r="AL144" s="63"/>
      <c r="AM144" s="64"/>
      <c r="AN144" s="64"/>
      <c r="AO144" s="64"/>
      <c r="AP144" s="63"/>
      <c r="AQ144" s="63"/>
      <c r="AR144" s="63"/>
      <c r="AS144" s="64"/>
      <c r="AT144" s="64"/>
      <c r="AU144" s="64"/>
      <c r="AV144" s="63"/>
      <c r="AW144" s="63"/>
      <c r="AX144" s="63"/>
      <c r="AY144" s="64"/>
      <c r="AZ144" s="64"/>
      <c r="BA144" s="64"/>
      <c r="BB144" s="69"/>
      <c r="BC144" s="69"/>
      <c r="BD144" s="69"/>
      <c r="BE144" s="64"/>
      <c r="BF144" s="64"/>
      <c r="BG144" s="64"/>
      <c r="BH144" s="69"/>
      <c r="BI144" s="69"/>
      <c r="BJ144" s="69"/>
      <c r="BK144" s="64"/>
      <c r="BL144" s="64"/>
      <c r="BM144" s="64"/>
      <c r="BN144" s="114"/>
      <c r="BO144" s="34" t="e">
        <f t="shared" si="40"/>
        <v>#DIV/0!</v>
      </c>
    </row>
    <row r="145" spans="1:67" ht="15.75" hidden="1" x14ac:dyDescent="0.25">
      <c r="A145" s="68">
        <v>59</v>
      </c>
      <c r="B145" s="68"/>
      <c r="C145" s="14"/>
      <c r="D145" s="14"/>
      <c r="E145" s="14"/>
      <c r="F145" s="14"/>
      <c r="G145" s="14"/>
      <c r="H145" s="249"/>
      <c r="I145" s="4" t="s">
        <v>37</v>
      </c>
      <c r="J145" s="28">
        <f t="shared" si="34"/>
        <v>0</v>
      </c>
      <c r="K145" s="41">
        <f t="shared" si="35"/>
        <v>0</v>
      </c>
      <c r="L145" s="29"/>
      <c r="M145" s="29"/>
      <c r="N145" s="29"/>
      <c r="O145" s="29"/>
      <c r="P145" s="68"/>
      <c r="Q145" s="68"/>
      <c r="R145" s="68"/>
      <c r="S145" s="144"/>
      <c r="T145" s="67"/>
      <c r="U145" s="66"/>
      <c r="V145" s="66"/>
      <c r="W145" s="65"/>
      <c r="X145" s="155">
        <f t="shared" si="36"/>
        <v>0</v>
      </c>
      <c r="Y145" s="31">
        <f t="shared" si="37"/>
        <v>0</v>
      </c>
      <c r="Z145" s="31">
        <f t="shared" si="38"/>
        <v>0</v>
      </c>
      <c r="AA145" s="31">
        <f t="shared" si="38"/>
        <v>0</v>
      </c>
      <c r="AB145" s="31">
        <f t="shared" si="38"/>
        <v>0</v>
      </c>
      <c r="AC145" s="42">
        <f t="shared" si="39"/>
        <v>0</v>
      </c>
      <c r="AD145" s="63"/>
      <c r="AE145" s="63"/>
      <c r="AF145" s="63"/>
      <c r="AG145" s="64"/>
      <c r="AH145" s="64"/>
      <c r="AI145" s="64"/>
      <c r="AJ145" s="63"/>
      <c r="AK145" s="63"/>
      <c r="AL145" s="63"/>
      <c r="AM145" s="64"/>
      <c r="AN145" s="64"/>
      <c r="AO145" s="64"/>
      <c r="AP145" s="63"/>
      <c r="AQ145" s="63"/>
      <c r="AR145" s="63"/>
      <c r="AS145" s="64"/>
      <c r="AT145" s="64"/>
      <c r="AU145" s="64"/>
      <c r="AV145" s="63"/>
      <c r="AW145" s="63"/>
      <c r="AX145" s="63"/>
      <c r="AY145" s="64"/>
      <c r="AZ145" s="64"/>
      <c r="BA145" s="64"/>
      <c r="BB145" s="69"/>
      <c r="BC145" s="69"/>
      <c r="BD145" s="69"/>
      <c r="BE145" s="64"/>
      <c r="BF145" s="64"/>
      <c r="BG145" s="64"/>
      <c r="BH145" s="69"/>
      <c r="BI145" s="69"/>
      <c r="BJ145" s="69"/>
      <c r="BK145" s="64"/>
      <c r="BL145" s="64"/>
      <c r="BM145" s="64"/>
      <c r="BN145" s="114"/>
      <c r="BO145" s="34" t="e">
        <f t="shared" si="40"/>
        <v>#DIV/0!</v>
      </c>
    </row>
    <row r="146" spans="1:67" ht="15.75" hidden="1" x14ac:dyDescent="0.25">
      <c r="A146" s="68">
        <v>60</v>
      </c>
      <c r="B146" s="68"/>
      <c r="C146" s="14"/>
      <c r="D146" s="14"/>
      <c r="E146" s="14"/>
      <c r="F146" s="14"/>
      <c r="G146" s="14"/>
      <c r="H146" s="249"/>
      <c r="I146" s="4" t="s">
        <v>37</v>
      </c>
      <c r="J146" s="28">
        <f t="shared" si="34"/>
        <v>0</v>
      </c>
      <c r="K146" s="41">
        <f t="shared" si="35"/>
        <v>0</v>
      </c>
      <c r="L146" s="29"/>
      <c r="M146" s="29"/>
      <c r="N146" s="29"/>
      <c r="O146" s="29"/>
      <c r="P146" s="68"/>
      <c r="Q146" s="68"/>
      <c r="R146" s="68"/>
      <c r="S146" s="144"/>
      <c r="T146" s="67"/>
      <c r="U146" s="66"/>
      <c r="V146" s="66"/>
      <c r="W146" s="65"/>
      <c r="X146" s="155">
        <f t="shared" si="36"/>
        <v>0</v>
      </c>
      <c r="Y146" s="31">
        <f t="shared" si="37"/>
        <v>0</v>
      </c>
      <c r="Z146" s="31">
        <f t="shared" si="38"/>
        <v>0</v>
      </c>
      <c r="AA146" s="31">
        <f t="shared" si="38"/>
        <v>0</v>
      </c>
      <c r="AB146" s="31">
        <f t="shared" si="38"/>
        <v>0</v>
      </c>
      <c r="AC146" s="42">
        <f t="shared" si="39"/>
        <v>0</v>
      </c>
      <c r="AD146" s="63"/>
      <c r="AE146" s="63"/>
      <c r="AF146" s="63"/>
      <c r="AG146" s="64"/>
      <c r="AH146" s="64"/>
      <c r="AI146" s="64"/>
      <c r="AJ146" s="63"/>
      <c r="AK146" s="63"/>
      <c r="AL146" s="63"/>
      <c r="AM146" s="64"/>
      <c r="AN146" s="64"/>
      <c r="AO146" s="64"/>
      <c r="AP146" s="63"/>
      <c r="AQ146" s="63"/>
      <c r="AR146" s="63"/>
      <c r="AS146" s="64"/>
      <c r="AT146" s="64"/>
      <c r="AU146" s="64"/>
      <c r="AV146" s="63"/>
      <c r="AW146" s="63"/>
      <c r="AX146" s="63"/>
      <c r="AY146" s="64"/>
      <c r="AZ146" s="64"/>
      <c r="BA146" s="64"/>
      <c r="BB146" s="69"/>
      <c r="BC146" s="69"/>
      <c r="BD146" s="69"/>
      <c r="BE146" s="64"/>
      <c r="BF146" s="64"/>
      <c r="BG146" s="64"/>
      <c r="BH146" s="69"/>
      <c r="BI146" s="69"/>
      <c r="BJ146" s="69"/>
      <c r="BK146" s="64"/>
      <c r="BL146" s="64"/>
      <c r="BM146" s="64"/>
      <c r="BN146" s="114"/>
      <c r="BO146" s="34" t="e">
        <f t="shared" si="40"/>
        <v>#DIV/0!</v>
      </c>
    </row>
    <row r="147" spans="1:67" ht="15.75" hidden="1" x14ac:dyDescent="0.25">
      <c r="A147" s="68">
        <v>61</v>
      </c>
      <c r="B147" s="68"/>
      <c r="C147" s="14"/>
      <c r="D147" s="14"/>
      <c r="E147" s="14"/>
      <c r="F147" s="14"/>
      <c r="G147" s="14"/>
      <c r="H147" s="249"/>
      <c r="I147" s="4" t="s">
        <v>37</v>
      </c>
      <c r="J147" s="28">
        <f t="shared" si="34"/>
        <v>0</v>
      </c>
      <c r="K147" s="41">
        <f t="shared" si="35"/>
        <v>0</v>
      </c>
      <c r="L147" s="29"/>
      <c r="M147" s="29"/>
      <c r="N147" s="29"/>
      <c r="O147" s="29"/>
      <c r="P147" s="68"/>
      <c r="Q147" s="68"/>
      <c r="R147" s="68"/>
      <c r="S147" s="144"/>
      <c r="T147" s="67"/>
      <c r="U147" s="66"/>
      <c r="V147" s="66"/>
      <c r="W147" s="65"/>
      <c r="X147" s="155">
        <f t="shared" si="36"/>
        <v>0</v>
      </c>
      <c r="Y147" s="31">
        <f t="shared" si="37"/>
        <v>0</v>
      </c>
      <c r="Z147" s="31">
        <f t="shared" si="38"/>
        <v>0</v>
      </c>
      <c r="AA147" s="31">
        <f t="shared" si="38"/>
        <v>0</v>
      </c>
      <c r="AB147" s="31">
        <f t="shared" si="38"/>
        <v>0</v>
      </c>
      <c r="AC147" s="42">
        <f t="shared" si="39"/>
        <v>0</v>
      </c>
      <c r="AD147" s="63"/>
      <c r="AE147" s="63"/>
      <c r="AF147" s="63"/>
      <c r="AG147" s="64"/>
      <c r="AH147" s="64"/>
      <c r="AI147" s="64"/>
      <c r="AJ147" s="63"/>
      <c r="AK147" s="63"/>
      <c r="AL147" s="63"/>
      <c r="AM147" s="64"/>
      <c r="AN147" s="64"/>
      <c r="AO147" s="64"/>
      <c r="AP147" s="63"/>
      <c r="AQ147" s="63"/>
      <c r="AR147" s="63"/>
      <c r="AS147" s="64"/>
      <c r="AT147" s="64"/>
      <c r="AU147" s="64"/>
      <c r="AV147" s="63"/>
      <c r="AW147" s="63"/>
      <c r="AX147" s="63"/>
      <c r="AY147" s="64"/>
      <c r="AZ147" s="64"/>
      <c r="BA147" s="64"/>
      <c r="BB147" s="69"/>
      <c r="BC147" s="69"/>
      <c r="BD147" s="69"/>
      <c r="BE147" s="64"/>
      <c r="BF147" s="64"/>
      <c r="BG147" s="64"/>
      <c r="BH147" s="69"/>
      <c r="BI147" s="69"/>
      <c r="BJ147" s="69"/>
      <c r="BK147" s="64"/>
      <c r="BL147" s="64"/>
      <c r="BM147" s="64"/>
      <c r="BN147" s="114"/>
      <c r="BO147" s="34" t="e">
        <f t="shared" si="40"/>
        <v>#DIV/0!</v>
      </c>
    </row>
    <row r="148" spans="1:67" ht="15.75" hidden="1" x14ac:dyDescent="0.25">
      <c r="A148" s="68">
        <v>62</v>
      </c>
      <c r="B148" s="68"/>
      <c r="C148" s="14"/>
      <c r="D148" s="14"/>
      <c r="E148" s="14"/>
      <c r="F148" s="14"/>
      <c r="G148" s="14"/>
      <c r="H148" s="249"/>
      <c r="I148" s="4" t="s">
        <v>37</v>
      </c>
      <c r="J148" s="28">
        <f t="shared" si="34"/>
        <v>0</v>
      </c>
      <c r="K148" s="41">
        <f t="shared" si="35"/>
        <v>0</v>
      </c>
      <c r="L148" s="29"/>
      <c r="M148" s="29"/>
      <c r="N148" s="29"/>
      <c r="O148" s="29"/>
      <c r="P148" s="68"/>
      <c r="Q148" s="68"/>
      <c r="R148" s="68"/>
      <c r="S148" s="144"/>
      <c r="T148" s="67"/>
      <c r="U148" s="66"/>
      <c r="V148" s="66"/>
      <c r="W148" s="65"/>
      <c r="X148" s="155">
        <f t="shared" si="36"/>
        <v>0</v>
      </c>
      <c r="Y148" s="31">
        <f t="shared" si="37"/>
        <v>0</v>
      </c>
      <c r="Z148" s="31">
        <f t="shared" si="38"/>
        <v>0</v>
      </c>
      <c r="AA148" s="31">
        <f t="shared" si="38"/>
        <v>0</v>
      </c>
      <c r="AB148" s="31">
        <f t="shared" si="38"/>
        <v>0</v>
      </c>
      <c r="AC148" s="42">
        <f t="shared" si="39"/>
        <v>0</v>
      </c>
      <c r="AD148" s="63"/>
      <c r="AE148" s="63"/>
      <c r="AF148" s="63"/>
      <c r="AG148" s="64"/>
      <c r="AH148" s="64"/>
      <c r="AI148" s="64"/>
      <c r="AJ148" s="63"/>
      <c r="AK148" s="63"/>
      <c r="AL148" s="63"/>
      <c r="AM148" s="64"/>
      <c r="AN148" s="64"/>
      <c r="AO148" s="64"/>
      <c r="AP148" s="63"/>
      <c r="AQ148" s="63"/>
      <c r="AR148" s="63"/>
      <c r="AS148" s="64"/>
      <c r="AT148" s="64"/>
      <c r="AU148" s="64"/>
      <c r="AV148" s="63"/>
      <c r="AW148" s="63"/>
      <c r="AX148" s="63"/>
      <c r="AY148" s="64"/>
      <c r="AZ148" s="64"/>
      <c r="BA148" s="64"/>
      <c r="BB148" s="69"/>
      <c r="BC148" s="69"/>
      <c r="BD148" s="69"/>
      <c r="BE148" s="64"/>
      <c r="BF148" s="64"/>
      <c r="BG148" s="64"/>
      <c r="BH148" s="69"/>
      <c r="BI148" s="69"/>
      <c r="BJ148" s="69"/>
      <c r="BK148" s="64"/>
      <c r="BL148" s="64"/>
      <c r="BM148" s="64"/>
      <c r="BN148" s="114"/>
      <c r="BO148" s="34" t="e">
        <f t="shared" si="40"/>
        <v>#DIV/0!</v>
      </c>
    </row>
    <row r="149" spans="1:67" ht="15.75" hidden="1" x14ac:dyDescent="0.25">
      <c r="A149" s="68">
        <v>63</v>
      </c>
      <c r="B149" s="68"/>
      <c r="C149" s="14"/>
      <c r="D149" s="14"/>
      <c r="E149" s="14"/>
      <c r="F149" s="14"/>
      <c r="G149" s="14"/>
      <c r="H149" s="249"/>
      <c r="I149" s="4" t="s">
        <v>37</v>
      </c>
      <c r="J149" s="28">
        <f t="shared" si="34"/>
        <v>0</v>
      </c>
      <c r="K149" s="41">
        <f t="shared" si="35"/>
        <v>0</v>
      </c>
      <c r="L149" s="29"/>
      <c r="M149" s="29"/>
      <c r="N149" s="29"/>
      <c r="O149" s="29"/>
      <c r="P149" s="68"/>
      <c r="Q149" s="68"/>
      <c r="R149" s="68"/>
      <c r="S149" s="144"/>
      <c r="T149" s="67"/>
      <c r="U149" s="66"/>
      <c r="V149" s="66"/>
      <c r="W149" s="65"/>
      <c r="X149" s="155">
        <f t="shared" si="36"/>
        <v>0</v>
      </c>
      <c r="Y149" s="31">
        <f t="shared" si="37"/>
        <v>0</v>
      </c>
      <c r="Z149" s="31">
        <f t="shared" si="38"/>
        <v>0</v>
      </c>
      <c r="AA149" s="31">
        <f t="shared" si="38"/>
        <v>0</v>
      </c>
      <c r="AB149" s="31">
        <f t="shared" si="38"/>
        <v>0</v>
      </c>
      <c r="AC149" s="42">
        <f t="shared" si="39"/>
        <v>0</v>
      </c>
      <c r="AD149" s="63"/>
      <c r="AE149" s="63"/>
      <c r="AF149" s="63"/>
      <c r="AG149" s="64"/>
      <c r="AH149" s="64"/>
      <c r="AI149" s="64"/>
      <c r="AJ149" s="63"/>
      <c r="AK149" s="63"/>
      <c r="AL149" s="63"/>
      <c r="AM149" s="64"/>
      <c r="AN149" s="64"/>
      <c r="AO149" s="64"/>
      <c r="AP149" s="63"/>
      <c r="AQ149" s="63"/>
      <c r="AR149" s="63"/>
      <c r="AS149" s="64"/>
      <c r="AT149" s="64"/>
      <c r="AU149" s="64"/>
      <c r="AV149" s="63"/>
      <c r="AW149" s="63"/>
      <c r="AX149" s="63"/>
      <c r="AY149" s="64"/>
      <c r="AZ149" s="64"/>
      <c r="BA149" s="64"/>
      <c r="BB149" s="69"/>
      <c r="BC149" s="69"/>
      <c r="BD149" s="69"/>
      <c r="BE149" s="64"/>
      <c r="BF149" s="64"/>
      <c r="BG149" s="64"/>
      <c r="BH149" s="69"/>
      <c r="BI149" s="69"/>
      <c r="BJ149" s="69"/>
      <c r="BK149" s="64"/>
      <c r="BL149" s="64"/>
      <c r="BM149" s="64"/>
      <c r="BN149" s="114"/>
      <c r="BO149" s="34" t="e">
        <f t="shared" si="40"/>
        <v>#DIV/0!</v>
      </c>
    </row>
    <row r="150" spans="1:67" ht="15.75" hidden="1" x14ac:dyDescent="0.25">
      <c r="A150" s="68">
        <v>64</v>
      </c>
      <c r="B150" s="68"/>
      <c r="C150" s="14"/>
      <c r="D150" s="14"/>
      <c r="E150" s="14"/>
      <c r="F150" s="14"/>
      <c r="G150" s="14"/>
      <c r="H150" s="249"/>
      <c r="I150" s="4" t="s">
        <v>37</v>
      </c>
      <c r="J150" s="28">
        <f t="shared" si="34"/>
        <v>0</v>
      </c>
      <c r="K150" s="41">
        <f t="shared" si="35"/>
        <v>0</v>
      </c>
      <c r="L150" s="29"/>
      <c r="M150" s="29"/>
      <c r="N150" s="29"/>
      <c r="O150" s="29"/>
      <c r="P150" s="68"/>
      <c r="Q150" s="68"/>
      <c r="R150" s="68"/>
      <c r="S150" s="144"/>
      <c r="T150" s="67"/>
      <c r="U150" s="66"/>
      <c r="V150" s="66"/>
      <c r="W150" s="65"/>
      <c r="X150" s="155">
        <f t="shared" si="36"/>
        <v>0</v>
      </c>
      <c r="Y150" s="31">
        <f t="shared" si="37"/>
        <v>0</v>
      </c>
      <c r="Z150" s="31">
        <f t="shared" si="38"/>
        <v>0</v>
      </c>
      <c r="AA150" s="31">
        <f t="shared" si="38"/>
        <v>0</v>
      </c>
      <c r="AB150" s="31">
        <f t="shared" si="38"/>
        <v>0</v>
      </c>
      <c r="AC150" s="42">
        <f t="shared" si="39"/>
        <v>0</v>
      </c>
      <c r="AD150" s="63"/>
      <c r="AE150" s="63"/>
      <c r="AF150" s="63"/>
      <c r="AG150" s="64"/>
      <c r="AH150" s="64"/>
      <c r="AI150" s="64"/>
      <c r="AJ150" s="63"/>
      <c r="AK150" s="63"/>
      <c r="AL150" s="63"/>
      <c r="AM150" s="64"/>
      <c r="AN150" s="64"/>
      <c r="AO150" s="64"/>
      <c r="AP150" s="63"/>
      <c r="AQ150" s="63"/>
      <c r="AR150" s="63"/>
      <c r="AS150" s="64"/>
      <c r="AT150" s="64"/>
      <c r="AU150" s="64"/>
      <c r="AV150" s="63"/>
      <c r="AW150" s="63"/>
      <c r="AX150" s="63"/>
      <c r="AY150" s="64"/>
      <c r="AZ150" s="64"/>
      <c r="BA150" s="64"/>
      <c r="BB150" s="69"/>
      <c r="BC150" s="69"/>
      <c r="BD150" s="69"/>
      <c r="BE150" s="64"/>
      <c r="BF150" s="64"/>
      <c r="BG150" s="64"/>
      <c r="BH150" s="69"/>
      <c r="BI150" s="69"/>
      <c r="BJ150" s="69"/>
      <c r="BK150" s="64"/>
      <c r="BL150" s="64"/>
      <c r="BM150" s="64"/>
      <c r="BN150" s="114"/>
      <c r="BO150" s="34" t="e">
        <f t="shared" si="40"/>
        <v>#DIV/0!</v>
      </c>
    </row>
    <row r="151" spans="1:67" ht="15.75" hidden="1" x14ac:dyDescent="0.25">
      <c r="A151" s="68">
        <v>65</v>
      </c>
      <c r="B151" s="68"/>
      <c r="C151" s="14"/>
      <c r="D151" s="14"/>
      <c r="E151" s="14"/>
      <c r="F151" s="14"/>
      <c r="G151" s="14"/>
      <c r="H151" s="249"/>
      <c r="I151" s="4" t="s">
        <v>37</v>
      </c>
      <c r="J151" s="28">
        <f t="shared" si="34"/>
        <v>0</v>
      </c>
      <c r="K151" s="41">
        <f t="shared" si="35"/>
        <v>0</v>
      </c>
      <c r="L151" s="29"/>
      <c r="M151" s="29"/>
      <c r="N151" s="29"/>
      <c r="O151" s="29"/>
      <c r="P151" s="68"/>
      <c r="Q151" s="68"/>
      <c r="R151" s="68"/>
      <c r="S151" s="144"/>
      <c r="T151" s="67"/>
      <c r="U151" s="66"/>
      <c r="V151" s="66"/>
      <c r="W151" s="65"/>
      <c r="X151" s="155">
        <f t="shared" si="36"/>
        <v>0</v>
      </c>
      <c r="Y151" s="31">
        <f t="shared" si="37"/>
        <v>0</v>
      </c>
      <c r="Z151" s="31">
        <f t="shared" si="38"/>
        <v>0</v>
      </c>
      <c r="AA151" s="31">
        <f t="shared" si="38"/>
        <v>0</v>
      </c>
      <c r="AB151" s="31">
        <f t="shared" si="38"/>
        <v>0</v>
      </c>
      <c r="AC151" s="42">
        <f t="shared" si="39"/>
        <v>0</v>
      </c>
      <c r="AD151" s="63"/>
      <c r="AE151" s="63"/>
      <c r="AF151" s="63"/>
      <c r="AG151" s="64"/>
      <c r="AH151" s="64"/>
      <c r="AI151" s="64"/>
      <c r="AJ151" s="63"/>
      <c r="AK151" s="63"/>
      <c r="AL151" s="63"/>
      <c r="AM151" s="64"/>
      <c r="AN151" s="64"/>
      <c r="AO151" s="64"/>
      <c r="AP151" s="63"/>
      <c r="AQ151" s="63"/>
      <c r="AR151" s="63"/>
      <c r="AS151" s="64"/>
      <c r="AT151" s="64"/>
      <c r="AU151" s="64"/>
      <c r="AV151" s="63"/>
      <c r="AW151" s="63"/>
      <c r="AX151" s="63"/>
      <c r="AY151" s="64"/>
      <c r="AZ151" s="64"/>
      <c r="BA151" s="64"/>
      <c r="BB151" s="69"/>
      <c r="BC151" s="69"/>
      <c r="BD151" s="69"/>
      <c r="BE151" s="64"/>
      <c r="BF151" s="64"/>
      <c r="BG151" s="64"/>
      <c r="BH151" s="69"/>
      <c r="BI151" s="69"/>
      <c r="BJ151" s="69"/>
      <c r="BK151" s="64"/>
      <c r="BL151" s="64"/>
      <c r="BM151" s="64"/>
      <c r="BN151" s="114"/>
      <c r="BO151" s="34" t="e">
        <f t="shared" si="40"/>
        <v>#DIV/0!</v>
      </c>
    </row>
    <row r="152" spans="1:67" ht="15.75" hidden="1" x14ac:dyDescent="0.25">
      <c r="A152" s="68">
        <v>66</v>
      </c>
      <c r="B152" s="68"/>
      <c r="C152" s="14"/>
      <c r="D152" s="14"/>
      <c r="E152" s="14"/>
      <c r="F152" s="14"/>
      <c r="G152" s="14"/>
      <c r="H152" s="249"/>
      <c r="I152" s="4" t="s">
        <v>37</v>
      </c>
      <c r="J152" s="28">
        <f t="shared" si="34"/>
        <v>0</v>
      </c>
      <c r="K152" s="41">
        <f t="shared" si="35"/>
        <v>0</v>
      </c>
      <c r="L152" s="29"/>
      <c r="M152" s="29"/>
      <c r="N152" s="29"/>
      <c r="O152" s="29"/>
      <c r="P152" s="68"/>
      <c r="Q152" s="68"/>
      <c r="R152" s="68"/>
      <c r="S152" s="144"/>
      <c r="T152" s="67"/>
      <c r="U152" s="66"/>
      <c r="V152" s="66"/>
      <c r="W152" s="65"/>
      <c r="X152" s="155">
        <f t="shared" si="36"/>
        <v>0</v>
      </c>
      <c r="Y152" s="31">
        <f t="shared" si="37"/>
        <v>0</v>
      </c>
      <c r="Z152" s="31">
        <f t="shared" si="38"/>
        <v>0</v>
      </c>
      <c r="AA152" s="31">
        <f t="shared" si="38"/>
        <v>0</v>
      </c>
      <c r="AB152" s="31">
        <f t="shared" si="38"/>
        <v>0</v>
      </c>
      <c r="AC152" s="42">
        <f t="shared" si="39"/>
        <v>0</v>
      </c>
      <c r="AD152" s="63"/>
      <c r="AE152" s="63"/>
      <c r="AF152" s="63"/>
      <c r="AG152" s="64"/>
      <c r="AH152" s="64"/>
      <c r="AI152" s="64"/>
      <c r="AJ152" s="63"/>
      <c r="AK152" s="63"/>
      <c r="AL152" s="63"/>
      <c r="AM152" s="64"/>
      <c r="AN152" s="64"/>
      <c r="AO152" s="64"/>
      <c r="AP152" s="63"/>
      <c r="AQ152" s="63"/>
      <c r="AR152" s="63"/>
      <c r="AS152" s="64"/>
      <c r="AT152" s="64"/>
      <c r="AU152" s="64"/>
      <c r="AV152" s="63"/>
      <c r="AW152" s="63"/>
      <c r="AX152" s="63"/>
      <c r="AY152" s="64"/>
      <c r="AZ152" s="64"/>
      <c r="BA152" s="64"/>
      <c r="BB152" s="69"/>
      <c r="BC152" s="69"/>
      <c r="BD152" s="69"/>
      <c r="BE152" s="64"/>
      <c r="BF152" s="64"/>
      <c r="BG152" s="64"/>
      <c r="BH152" s="69"/>
      <c r="BI152" s="69"/>
      <c r="BJ152" s="69"/>
      <c r="BK152" s="64"/>
      <c r="BL152" s="64"/>
      <c r="BM152" s="64"/>
      <c r="BN152" s="114"/>
      <c r="BO152" s="34" t="e">
        <f t="shared" si="40"/>
        <v>#DIV/0!</v>
      </c>
    </row>
    <row r="153" spans="1:67" ht="15.75" hidden="1" x14ac:dyDescent="0.25">
      <c r="A153" s="68">
        <v>67</v>
      </c>
      <c r="B153" s="68"/>
      <c r="C153" s="14"/>
      <c r="D153" s="14"/>
      <c r="E153" s="14"/>
      <c r="F153" s="14"/>
      <c r="G153" s="14"/>
      <c r="H153" s="249"/>
      <c r="I153" s="4" t="s">
        <v>37</v>
      </c>
      <c r="J153" s="28">
        <f t="shared" si="34"/>
        <v>0</v>
      </c>
      <c r="K153" s="41">
        <f t="shared" si="35"/>
        <v>0</v>
      </c>
      <c r="L153" s="29"/>
      <c r="M153" s="29"/>
      <c r="N153" s="29"/>
      <c r="O153" s="29"/>
      <c r="P153" s="68"/>
      <c r="Q153" s="68"/>
      <c r="R153" s="68"/>
      <c r="S153" s="144"/>
      <c r="T153" s="67"/>
      <c r="U153" s="66"/>
      <c r="V153" s="66"/>
      <c r="W153" s="65"/>
      <c r="X153" s="155">
        <f t="shared" si="36"/>
        <v>0</v>
      </c>
      <c r="Y153" s="31">
        <f t="shared" si="37"/>
        <v>0</v>
      </c>
      <c r="Z153" s="31">
        <f t="shared" si="38"/>
        <v>0</v>
      </c>
      <c r="AA153" s="31">
        <f t="shared" si="38"/>
        <v>0</v>
      </c>
      <c r="AB153" s="31">
        <f t="shared" si="38"/>
        <v>0</v>
      </c>
      <c r="AC153" s="42">
        <f t="shared" si="39"/>
        <v>0</v>
      </c>
      <c r="AD153" s="63"/>
      <c r="AE153" s="63"/>
      <c r="AF153" s="63"/>
      <c r="AG153" s="64"/>
      <c r="AH153" s="64"/>
      <c r="AI153" s="64"/>
      <c r="AJ153" s="63"/>
      <c r="AK153" s="63"/>
      <c r="AL153" s="63"/>
      <c r="AM153" s="64"/>
      <c r="AN153" s="64"/>
      <c r="AO153" s="64"/>
      <c r="AP153" s="63"/>
      <c r="AQ153" s="63"/>
      <c r="AR153" s="63"/>
      <c r="AS153" s="64"/>
      <c r="AT153" s="64"/>
      <c r="AU153" s="64"/>
      <c r="AV153" s="63"/>
      <c r="AW153" s="63"/>
      <c r="AX153" s="63"/>
      <c r="AY153" s="64"/>
      <c r="AZ153" s="64"/>
      <c r="BA153" s="64"/>
      <c r="BB153" s="69"/>
      <c r="BC153" s="69"/>
      <c r="BD153" s="69"/>
      <c r="BE153" s="64"/>
      <c r="BF153" s="64"/>
      <c r="BG153" s="64"/>
      <c r="BH153" s="69"/>
      <c r="BI153" s="69"/>
      <c r="BJ153" s="69"/>
      <c r="BK153" s="64"/>
      <c r="BL153" s="64"/>
      <c r="BM153" s="64"/>
      <c r="BN153" s="114"/>
      <c r="BO153" s="34" t="e">
        <f t="shared" si="40"/>
        <v>#DIV/0!</v>
      </c>
    </row>
    <row r="154" spans="1:67" ht="15.75" hidden="1" x14ac:dyDescent="0.25">
      <c r="A154" s="68">
        <v>68</v>
      </c>
      <c r="B154" s="68"/>
      <c r="C154" s="68"/>
      <c r="D154" s="14"/>
      <c r="E154" s="14"/>
      <c r="F154" s="14"/>
      <c r="G154" s="14"/>
      <c r="H154" s="249"/>
      <c r="I154" s="117" t="s">
        <v>40</v>
      </c>
      <c r="J154" s="85">
        <f>SUM(J155:J167)</f>
        <v>0</v>
      </c>
      <c r="K154" s="105">
        <f>J154*36</f>
        <v>0</v>
      </c>
      <c r="L154" s="106"/>
      <c r="M154" s="106"/>
      <c r="N154" s="106"/>
      <c r="O154" s="106"/>
      <c r="P154" s="125"/>
      <c r="Q154" s="125"/>
      <c r="R154" s="125"/>
      <c r="S154" s="148"/>
      <c r="T154" s="174"/>
      <c r="U154" s="126"/>
      <c r="V154" s="126"/>
      <c r="W154" s="175"/>
      <c r="X154" s="155"/>
      <c r="Y154" s="31"/>
      <c r="Z154" s="31"/>
      <c r="AA154" s="31"/>
      <c r="AB154" s="31"/>
      <c r="AC154" s="4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125"/>
      <c r="BO154" s="86"/>
    </row>
    <row r="155" spans="1:67" ht="15.75" hidden="1" x14ac:dyDescent="0.25">
      <c r="A155" s="68">
        <v>69</v>
      </c>
      <c r="B155" s="68"/>
      <c r="C155" s="14"/>
      <c r="D155" s="14"/>
      <c r="E155" s="14"/>
      <c r="F155" s="14"/>
      <c r="G155" s="14"/>
      <c r="H155" s="249"/>
      <c r="I155" s="4" t="s">
        <v>37</v>
      </c>
      <c r="J155" s="28">
        <f t="shared" ref="J155:J167" si="41">L155+M155+N155+O155+P155+Q155+R155+S155</f>
        <v>0</v>
      </c>
      <c r="K155" s="41">
        <f t="shared" ref="K155:K167" si="42">J155*36</f>
        <v>0</v>
      </c>
      <c r="L155" s="29"/>
      <c r="M155" s="29"/>
      <c r="N155" s="29"/>
      <c r="O155" s="29"/>
      <c r="P155" s="68"/>
      <c r="Q155" s="68"/>
      <c r="R155" s="68"/>
      <c r="S155" s="144"/>
      <c r="T155" s="67"/>
      <c r="U155" s="66"/>
      <c r="V155" s="66"/>
      <c r="W155" s="65"/>
      <c r="X155" s="155">
        <f t="shared" ref="X155:X167" si="43">Y155+Y155*0.1</f>
        <v>0</v>
      </c>
      <c r="Y155" s="31">
        <f t="shared" ref="Y155:Y167" si="44">SUM(Z155:AB155)</f>
        <v>0</v>
      </c>
      <c r="Z155" s="31">
        <f t="shared" ref="Z155:AB167" si="45">AD155+AG155+AJ155+AM155+AP155+AS155+AV155+AY155+BB155+BE155+BH155+BK155</f>
        <v>0</v>
      </c>
      <c r="AA155" s="31">
        <f t="shared" si="45"/>
        <v>0</v>
      </c>
      <c r="AB155" s="31">
        <f t="shared" si="45"/>
        <v>0</v>
      </c>
      <c r="AC155" s="42">
        <f t="shared" ref="AC155:AC167" si="46">K155-X155</f>
        <v>0</v>
      </c>
      <c r="AD155" s="63"/>
      <c r="AE155" s="63"/>
      <c r="AF155" s="63"/>
      <c r="AG155" s="64"/>
      <c r="AH155" s="64"/>
      <c r="AI155" s="64"/>
      <c r="AJ155" s="63"/>
      <c r="AK155" s="63"/>
      <c r="AL155" s="63"/>
      <c r="AM155" s="64"/>
      <c r="AN155" s="64"/>
      <c r="AO155" s="64"/>
      <c r="AP155" s="63"/>
      <c r="AQ155" s="63"/>
      <c r="AR155" s="63"/>
      <c r="AS155" s="64"/>
      <c r="AT155" s="64"/>
      <c r="AU155" s="64"/>
      <c r="AV155" s="63"/>
      <c r="AW155" s="63"/>
      <c r="AX155" s="63"/>
      <c r="AY155" s="64"/>
      <c r="AZ155" s="64"/>
      <c r="BA155" s="64"/>
      <c r="BB155" s="69"/>
      <c r="BC155" s="69"/>
      <c r="BD155" s="69"/>
      <c r="BE155" s="64"/>
      <c r="BF155" s="64"/>
      <c r="BG155" s="64"/>
      <c r="BH155" s="69"/>
      <c r="BI155" s="69"/>
      <c r="BJ155" s="69"/>
      <c r="BK155" s="64"/>
      <c r="BL155" s="64"/>
      <c r="BM155" s="64"/>
      <c r="BN155" s="114"/>
      <c r="BO155" s="34" t="e">
        <f t="shared" ref="BO155:BO167" si="47">Y155/K155*100</f>
        <v>#DIV/0!</v>
      </c>
    </row>
    <row r="156" spans="1:67" ht="15.75" hidden="1" x14ac:dyDescent="0.25">
      <c r="A156" s="68">
        <v>70</v>
      </c>
      <c r="B156" s="68"/>
      <c r="C156" s="14"/>
      <c r="D156" s="14"/>
      <c r="E156" s="14"/>
      <c r="F156" s="14"/>
      <c r="G156" s="14"/>
      <c r="H156" s="249"/>
      <c r="I156" s="4" t="s">
        <v>37</v>
      </c>
      <c r="J156" s="28">
        <f t="shared" si="41"/>
        <v>0</v>
      </c>
      <c r="K156" s="41">
        <f t="shared" si="42"/>
        <v>0</v>
      </c>
      <c r="L156" s="29"/>
      <c r="M156" s="29"/>
      <c r="N156" s="29"/>
      <c r="O156" s="29"/>
      <c r="P156" s="68"/>
      <c r="Q156" s="68"/>
      <c r="R156" s="68"/>
      <c r="S156" s="144"/>
      <c r="T156" s="67"/>
      <c r="U156" s="66"/>
      <c r="V156" s="66"/>
      <c r="W156" s="65"/>
      <c r="X156" s="155">
        <f t="shared" si="43"/>
        <v>0</v>
      </c>
      <c r="Y156" s="31">
        <f t="shared" si="44"/>
        <v>0</v>
      </c>
      <c r="Z156" s="31">
        <f t="shared" si="45"/>
        <v>0</v>
      </c>
      <c r="AA156" s="31">
        <f t="shared" si="45"/>
        <v>0</v>
      </c>
      <c r="AB156" s="31">
        <f t="shared" si="45"/>
        <v>0</v>
      </c>
      <c r="AC156" s="42">
        <f t="shared" si="46"/>
        <v>0</v>
      </c>
      <c r="AD156" s="63"/>
      <c r="AE156" s="63"/>
      <c r="AF156" s="63"/>
      <c r="AG156" s="64"/>
      <c r="AH156" s="64"/>
      <c r="AI156" s="64"/>
      <c r="AJ156" s="63"/>
      <c r="AK156" s="63"/>
      <c r="AL156" s="63"/>
      <c r="AM156" s="64"/>
      <c r="AN156" s="64"/>
      <c r="AO156" s="64"/>
      <c r="AP156" s="63"/>
      <c r="AQ156" s="63"/>
      <c r="AR156" s="63"/>
      <c r="AS156" s="64"/>
      <c r="AT156" s="64"/>
      <c r="AU156" s="64"/>
      <c r="AV156" s="63"/>
      <c r="AW156" s="63"/>
      <c r="AX156" s="63"/>
      <c r="AY156" s="64"/>
      <c r="AZ156" s="64"/>
      <c r="BA156" s="64"/>
      <c r="BB156" s="69"/>
      <c r="BC156" s="69"/>
      <c r="BD156" s="69"/>
      <c r="BE156" s="64"/>
      <c r="BF156" s="64"/>
      <c r="BG156" s="64"/>
      <c r="BH156" s="69"/>
      <c r="BI156" s="69"/>
      <c r="BJ156" s="69"/>
      <c r="BK156" s="64"/>
      <c r="BL156" s="64"/>
      <c r="BM156" s="64"/>
      <c r="BN156" s="114"/>
      <c r="BO156" s="34" t="e">
        <f t="shared" si="47"/>
        <v>#DIV/0!</v>
      </c>
    </row>
    <row r="157" spans="1:67" ht="15.75" hidden="1" x14ac:dyDescent="0.25">
      <c r="A157" s="68">
        <v>71</v>
      </c>
      <c r="B157" s="68"/>
      <c r="C157" s="14"/>
      <c r="D157" s="14"/>
      <c r="E157" s="14"/>
      <c r="F157" s="14"/>
      <c r="G157" s="14"/>
      <c r="H157" s="249"/>
      <c r="I157" s="4" t="s">
        <v>37</v>
      </c>
      <c r="J157" s="28">
        <f t="shared" si="41"/>
        <v>0</v>
      </c>
      <c r="K157" s="41">
        <f t="shared" si="42"/>
        <v>0</v>
      </c>
      <c r="L157" s="29"/>
      <c r="M157" s="29"/>
      <c r="N157" s="29"/>
      <c r="O157" s="29"/>
      <c r="P157" s="68"/>
      <c r="Q157" s="68"/>
      <c r="R157" s="68"/>
      <c r="S157" s="144"/>
      <c r="T157" s="67"/>
      <c r="U157" s="66"/>
      <c r="V157" s="66"/>
      <c r="W157" s="65"/>
      <c r="X157" s="155">
        <f t="shared" si="43"/>
        <v>0</v>
      </c>
      <c r="Y157" s="31">
        <f t="shared" si="44"/>
        <v>0</v>
      </c>
      <c r="Z157" s="31">
        <f t="shared" si="45"/>
        <v>0</v>
      </c>
      <c r="AA157" s="31">
        <f t="shared" si="45"/>
        <v>0</v>
      </c>
      <c r="AB157" s="31">
        <f t="shared" si="45"/>
        <v>0</v>
      </c>
      <c r="AC157" s="42">
        <f t="shared" si="46"/>
        <v>0</v>
      </c>
      <c r="AD157" s="63"/>
      <c r="AE157" s="63"/>
      <c r="AF157" s="63"/>
      <c r="AG157" s="64"/>
      <c r="AH157" s="64"/>
      <c r="AI157" s="64"/>
      <c r="AJ157" s="63"/>
      <c r="AK157" s="63"/>
      <c r="AL157" s="63"/>
      <c r="AM157" s="64"/>
      <c r="AN157" s="64"/>
      <c r="AO157" s="64"/>
      <c r="AP157" s="63"/>
      <c r="AQ157" s="63"/>
      <c r="AR157" s="63"/>
      <c r="AS157" s="64"/>
      <c r="AT157" s="64"/>
      <c r="AU157" s="64"/>
      <c r="AV157" s="63"/>
      <c r="AW157" s="63"/>
      <c r="AX157" s="63"/>
      <c r="AY157" s="64"/>
      <c r="AZ157" s="64"/>
      <c r="BA157" s="64"/>
      <c r="BB157" s="69"/>
      <c r="BC157" s="69"/>
      <c r="BD157" s="69"/>
      <c r="BE157" s="64"/>
      <c r="BF157" s="64"/>
      <c r="BG157" s="64"/>
      <c r="BH157" s="69"/>
      <c r="BI157" s="69"/>
      <c r="BJ157" s="69"/>
      <c r="BK157" s="64"/>
      <c r="BL157" s="64"/>
      <c r="BM157" s="64"/>
      <c r="BN157" s="114"/>
      <c r="BO157" s="34" t="e">
        <f t="shared" si="47"/>
        <v>#DIV/0!</v>
      </c>
    </row>
    <row r="158" spans="1:67" ht="15.75" hidden="1" x14ac:dyDescent="0.25">
      <c r="A158" s="68">
        <v>72</v>
      </c>
      <c r="B158" s="68"/>
      <c r="C158" s="14"/>
      <c r="D158" s="14"/>
      <c r="E158" s="14"/>
      <c r="F158" s="14"/>
      <c r="G158" s="14"/>
      <c r="H158" s="249"/>
      <c r="I158" s="4" t="s">
        <v>37</v>
      </c>
      <c r="J158" s="28">
        <f t="shared" si="41"/>
        <v>0</v>
      </c>
      <c r="K158" s="41">
        <f t="shared" si="42"/>
        <v>0</v>
      </c>
      <c r="L158" s="29"/>
      <c r="M158" s="29"/>
      <c r="N158" s="29"/>
      <c r="O158" s="29"/>
      <c r="P158" s="68"/>
      <c r="Q158" s="68"/>
      <c r="R158" s="68"/>
      <c r="S158" s="144"/>
      <c r="T158" s="67"/>
      <c r="U158" s="66"/>
      <c r="V158" s="66"/>
      <c r="W158" s="65"/>
      <c r="X158" s="155">
        <f t="shared" si="43"/>
        <v>0</v>
      </c>
      <c r="Y158" s="31">
        <f t="shared" si="44"/>
        <v>0</v>
      </c>
      <c r="Z158" s="31">
        <f t="shared" si="45"/>
        <v>0</v>
      </c>
      <c r="AA158" s="31">
        <f t="shared" si="45"/>
        <v>0</v>
      </c>
      <c r="AB158" s="31">
        <f t="shared" si="45"/>
        <v>0</v>
      </c>
      <c r="AC158" s="42">
        <f t="shared" si="46"/>
        <v>0</v>
      </c>
      <c r="AD158" s="63"/>
      <c r="AE158" s="63"/>
      <c r="AF158" s="63"/>
      <c r="AG158" s="64"/>
      <c r="AH158" s="64"/>
      <c r="AI158" s="64"/>
      <c r="AJ158" s="63"/>
      <c r="AK158" s="63"/>
      <c r="AL158" s="63"/>
      <c r="AM158" s="64"/>
      <c r="AN158" s="64"/>
      <c r="AO158" s="64"/>
      <c r="AP158" s="63"/>
      <c r="AQ158" s="63"/>
      <c r="AR158" s="63"/>
      <c r="AS158" s="64"/>
      <c r="AT158" s="64"/>
      <c r="AU158" s="64"/>
      <c r="AV158" s="63"/>
      <c r="AW158" s="63"/>
      <c r="AX158" s="63"/>
      <c r="AY158" s="64"/>
      <c r="AZ158" s="64"/>
      <c r="BA158" s="64"/>
      <c r="BB158" s="69"/>
      <c r="BC158" s="69"/>
      <c r="BD158" s="69"/>
      <c r="BE158" s="64"/>
      <c r="BF158" s="64"/>
      <c r="BG158" s="64"/>
      <c r="BH158" s="69"/>
      <c r="BI158" s="69"/>
      <c r="BJ158" s="69"/>
      <c r="BK158" s="64"/>
      <c r="BL158" s="64"/>
      <c r="BM158" s="64"/>
      <c r="BN158" s="114"/>
      <c r="BO158" s="34" t="e">
        <f t="shared" si="47"/>
        <v>#DIV/0!</v>
      </c>
    </row>
    <row r="159" spans="1:67" ht="15.75" hidden="1" x14ac:dyDescent="0.25">
      <c r="A159" s="68">
        <v>73</v>
      </c>
      <c r="B159" s="68"/>
      <c r="C159" s="14"/>
      <c r="D159" s="14"/>
      <c r="E159" s="14"/>
      <c r="F159" s="14"/>
      <c r="G159" s="14"/>
      <c r="H159" s="249"/>
      <c r="I159" s="4" t="s">
        <v>37</v>
      </c>
      <c r="J159" s="28">
        <f t="shared" si="41"/>
        <v>0</v>
      </c>
      <c r="K159" s="41">
        <f t="shared" si="42"/>
        <v>0</v>
      </c>
      <c r="L159" s="29"/>
      <c r="M159" s="29"/>
      <c r="N159" s="29"/>
      <c r="O159" s="29"/>
      <c r="P159" s="68"/>
      <c r="Q159" s="68"/>
      <c r="R159" s="68"/>
      <c r="S159" s="144"/>
      <c r="T159" s="67"/>
      <c r="U159" s="66"/>
      <c r="V159" s="66"/>
      <c r="W159" s="65"/>
      <c r="X159" s="155">
        <f t="shared" si="43"/>
        <v>0</v>
      </c>
      <c r="Y159" s="31">
        <f t="shared" si="44"/>
        <v>0</v>
      </c>
      <c r="Z159" s="31">
        <f t="shared" si="45"/>
        <v>0</v>
      </c>
      <c r="AA159" s="31">
        <f t="shared" si="45"/>
        <v>0</v>
      </c>
      <c r="AB159" s="31">
        <f t="shared" si="45"/>
        <v>0</v>
      </c>
      <c r="AC159" s="42">
        <f t="shared" si="46"/>
        <v>0</v>
      </c>
      <c r="AD159" s="63"/>
      <c r="AE159" s="63"/>
      <c r="AF159" s="63"/>
      <c r="AG159" s="64"/>
      <c r="AH159" s="64"/>
      <c r="AI159" s="64"/>
      <c r="AJ159" s="63"/>
      <c r="AK159" s="63"/>
      <c r="AL159" s="63"/>
      <c r="AM159" s="64"/>
      <c r="AN159" s="64"/>
      <c r="AO159" s="64"/>
      <c r="AP159" s="63"/>
      <c r="AQ159" s="63"/>
      <c r="AR159" s="63"/>
      <c r="AS159" s="64"/>
      <c r="AT159" s="64"/>
      <c r="AU159" s="64"/>
      <c r="AV159" s="63"/>
      <c r="AW159" s="63"/>
      <c r="AX159" s="63"/>
      <c r="AY159" s="64"/>
      <c r="AZ159" s="64"/>
      <c r="BA159" s="64"/>
      <c r="BB159" s="69"/>
      <c r="BC159" s="69"/>
      <c r="BD159" s="69"/>
      <c r="BE159" s="64"/>
      <c r="BF159" s="64"/>
      <c r="BG159" s="64"/>
      <c r="BH159" s="69"/>
      <c r="BI159" s="69"/>
      <c r="BJ159" s="69"/>
      <c r="BK159" s="64"/>
      <c r="BL159" s="64"/>
      <c r="BM159" s="64"/>
      <c r="BN159" s="114"/>
      <c r="BO159" s="34" t="e">
        <f t="shared" si="47"/>
        <v>#DIV/0!</v>
      </c>
    </row>
    <row r="160" spans="1:67" ht="15.75" hidden="1" x14ac:dyDescent="0.25">
      <c r="A160" s="68">
        <v>74</v>
      </c>
      <c r="B160" s="68"/>
      <c r="C160" s="14"/>
      <c r="D160" s="14"/>
      <c r="E160" s="14"/>
      <c r="F160" s="14"/>
      <c r="G160" s="14"/>
      <c r="H160" s="249"/>
      <c r="I160" s="4" t="s">
        <v>37</v>
      </c>
      <c r="J160" s="28">
        <f t="shared" si="41"/>
        <v>0</v>
      </c>
      <c r="K160" s="41">
        <f t="shared" si="42"/>
        <v>0</v>
      </c>
      <c r="L160" s="29"/>
      <c r="M160" s="29"/>
      <c r="N160" s="29"/>
      <c r="O160" s="29"/>
      <c r="P160" s="68"/>
      <c r="Q160" s="68"/>
      <c r="R160" s="68"/>
      <c r="S160" s="144"/>
      <c r="T160" s="67"/>
      <c r="U160" s="66"/>
      <c r="V160" s="66"/>
      <c r="W160" s="65"/>
      <c r="X160" s="155">
        <f t="shared" si="43"/>
        <v>0</v>
      </c>
      <c r="Y160" s="31">
        <f t="shared" si="44"/>
        <v>0</v>
      </c>
      <c r="Z160" s="31">
        <f t="shared" si="45"/>
        <v>0</v>
      </c>
      <c r="AA160" s="31">
        <f t="shared" si="45"/>
        <v>0</v>
      </c>
      <c r="AB160" s="31">
        <f t="shared" si="45"/>
        <v>0</v>
      </c>
      <c r="AC160" s="42">
        <f t="shared" si="46"/>
        <v>0</v>
      </c>
      <c r="AD160" s="63"/>
      <c r="AE160" s="63"/>
      <c r="AF160" s="63"/>
      <c r="AG160" s="64"/>
      <c r="AH160" s="64"/>
      <c r="AI160" s="64"/>
      <c r="AJ160" s="63"/>
      <c r="AK160" s="63"/>
      <c r="AL160" s="63"/>
      <c r="AM160" s="64"/>
      <c r="AN160" s="64"/>
      <c r="AO160" s="64"/>
      <c r="AP160" s="63"/>
      <c r="AQ160" s="63"/>
      <c r="AR160" s="63"/>
      <c r="AS160" s="64"/>
      <c r="AT160" s="64"/>
      <c r="AU160" s="64"/>
      <c r="AV160" s="63"/>
      <c r="AW160" s="63"/>
      <c r="AX160" s="63"/>
      <c r="AY160" s="64"/>
      <c r="AZ160" s="64"/>
      <c r="BA160" s="64"/>
      <c r="BB160" s="69"/>
      <c r="BC160" s="69"/>
      <c r="BD160" s="69"/>
      <c r="BE160" s="64"/>
      <c r="BF160" s="64"/>
      <c r="BG160" s="64"/>
      <c r="BH160" s="69"/>
      <c r="BI160" s="69"/>
      <c r="BJ160" s="69"/>
      <c r="BK160" s="64"/>
      <c r="BL160" s="64"/>
      <c r="BM160" s="64"/>
      <c r="BN160" s="114"/>
      <c r="BO160" s="34" t="e">
        <f t="shared" si="47"/>
        <v>#DIV/0!</v>
      </c>
    </row>
    <row r="161" spans="1:67" ht="15.75" hidden="1" x14ac:dyDescent="0.25">
      <c r="A161" s="68">
        <v>75</v>
      </c>
      <c r="B161" s="68"/>
      <c r="C161" s="14"/>
      <c r="D161" s="14"/>
      <c r="E161" s="14"/>
      <c r="F161" s="14"/>
      <c r="G161" s="14"/>
      <c r="H161" s="249"/>
      <c r="I161" s="4" t="s">
        <v>37</v>
      </c>
      <c r="J161" s="28">
        <f t="shared" si="41"/>
        <v>0</v>
      </c>
      <c r="K161" s="41">
        <f t="shared" si="42"/>
        <v>0</v>
      </c>
      <c r="L161" s="29"/>
      <c r="M161" s="29"/>
      <c r="N161" s="29"/>
      <c r="O161" s="29"/>
      <c r="P161" s="68"/>
      <c r="Q161" s="68"/>
      <c r="R161" s="68"/>
      <c r="S161" s="144"/>
      <c r="T161" s="67"/>
      <c r="U161" s="66"/>
      <c r="V161" s="66"/>
      <c r="W161" s="65"/>
      <c r="X161" s="155">
        <f t="shared" si="43"/>
        <v>0</v>
      </c>
      <c r="Y161" s="31">
        <f t="shared" si="44"/>
        <v>0</v>
      </c>
      <c r="Z161" s="31">
        <f t="shared" si="45"/>
        <v>0</v>
      </c>
      <c r="AA161" s="31">
        <f t="shared" si="45"/>
        <v>0</v>
      </c>
      <c r="AB161" s="31">
        <f t="shared" si="45"/>
        <v>0</v>
      </c>
      <c r="AC161" s="42">
        <f t="shared" si="46"/>
        <v>0</v>
      </c>
      <c r="AD161" s="63"/>
      <c r="AE161" s="63"/>
      <c r="AF161" s="63"/>
      <c r="AG161" s="64"/>
      <c r="AH161" s="64"/>
      <c r="AI161" s="64"/>
      <c r="AJ161" s="63"/>
      <c r="AK161" s="63"/>
      <c r="AL161" s="63"/>
      <c r="AM161" s="64"/>
      <c r="AN161" s="64"/>
      <c r="AO161" s="64"/>
      <c r="AP161" s="63"/>
      <c r="AQ161" s="63"/>
      <c r="AR161" s="63"/>
      <c r="AS161" s="64"/>
      <c r="AT161" s="64"/>
      <c r="AU161" s="64"/>
      <c r="AV161" s="63"/>
      <c r="AW161" s="63"/>
      <c r="AX161" s="63"/>
      <c r="AY161" s="64"/>
      <c r="AZ161" s="64"/>
      <c r="BA161" s="64"/>
      <c r="BB161" s="69"/>
      <c r="BC161" s="69"/>
      <c r="BD161" s="69"/>
      <c r="BE161" s="64"/>
      <c r="BF161" s="64"/>
      <c r="BG161" s="64"/>
      <c r="BH161" s="69"/>
      <c r="BI161" s="69"/>
      <c r="BJ161" s="69"/>
      <c r="BK161" s="64"/>
      <c r="BL161" s="64"/>
      <c r="BM161" s="64"/>
      <c r="BN161" s="114"/>
      <c r="BO161" s="34" t="e">
        <f t="shared" si="47"/>
        <v>#DIV/0!</v>
      </c>
    </row>
    <row r="162" spans="1:67" ht="15.75" hidden="1" x14ac:dyDescent="0.25">
      <c r="A162" s="68">
        <v>76</v>
      </c>
      <c r="B162" s="68"/>
      <c r="C162" s="14"/>
      <c r="D162" s="14"/>
      <c r="E162" s="14"/>
      <c r="F162" s="14"/>
      <c r="G162" s="14"/>
      <c r="H162" s="249"/>
      <c r="I162" s="4" t="s">
        <v>37</v>
      </c>
      <c r="J162" s="28">
        <f t="shared" si="41"/>
        <v>0</v>
      </c>
      <c r="K162" s="41">
        <f t="shared" si="42"/>
        <v>0</v>
      </c>
      <c r="L162" s="29"/>
      <c r="M162" s="29"/>
      <c r="N162" s="29"/>
      <c r="O162" s="29"/>
      <c r="P162" s="68"/>
      <c r="Q162" s="68"/>
      <c r="R162" s="68"/>
      <c r="S162" s="144"/>
      <c r="T162" s="67"/>
      <c r="U162" s="66"/>
      <c r="V162" s="66"/>
      <c r="W162" s="65"/>
      <c r="X162" s="155">
        <f t="shared" si="43"/>
        <v>0</v>
      </c>
      <c r="Y162" s="31">
        <f t="shared" si="44"/>
        <v>0</v>
      </c>
      <c r="Z162" s="31">
        <f t="shared" si="45"/>
        <v>0</v>
      </c>
      <c r="AA162" s="31">
        <f t="shared" si="45"/>
        <v>0</v>
      </c>
      <c r="AB162" s="31">
        <f t="shared" si="45"/>
        <v>0</v>
      </c>
      <c r="AC162" s="42">
        <f t="shared" si="46"/>
        <v>0</v>
      </c>
      <c r="AD162" s="63"/>
      <c r="AE162" s="63"/>
      <c r="AF162" s="63"/>
      <c r="AG162" s="64"/>
      <c r="AH162" s="64"/>
      <c r="AI162" s="64"/>
      <c r="AJ162" s="63"/>
      <c r="AK162" s="63"/>
      <c r="AL162" s="63"/>
      <c r="AM162" s="64"/>
      <c r="AN162" s="64"/>
      <c r="AO162" s="64"/>
      <c r="AP162" s="63"/>
      <c r="AQ162" s="63"/>
      <c r="AR162" s="63"/>
      <c r="AS162" s="64"/>
      <c r="AT162" s="64"/>
      <c r="AU162" s="64"/>
      <c r="AV162" s="63"/>
      <c r="AW162" s="63"/>
      <c r="AX162" s="63"/>
      <c r="AY162" s="64"/>
      <c r="AZ162" s="64"/>
      <c r="BA162" s="64"/>
      <c r="BB162" s="69"/>
      <c r="BC162" s="69"/>
      <c r="BD162" s="69"/>
      <c r="BE162" s="64"/>
      <c r="BF162" s="64"/>
      <c r="BG162" s="64"/>
      <c r="BH162" s="69"/>
      <c r="BI162" s="69"/>
      <c r="BJ162" s="69"/>
      <c r="BK162" s="64"/>
      <c r="BL162" s="64"/>
      <c r="BM162" s="64"/>
      <c r="BN162" s="114"/>
      <c r="BO162" s="34" t="e">
        <f t="shared" si="47"/>
        <v>#DIV/0!</v>
      </c>
    </row>
    <row r="163" spans="1:67" ht="15.75" hidden="1" x14ac:dyDescent="0.25">
      <c r="A163" s="68">
        <v>77</v>
      </c>
      <c r="B163" s="68"/>
      <c r="C163" s="14"/>
      <c r="D163" s="14"/>
      <c r="E163" s="14"/>
      <c r="F163" s="14"/>
      <c r="G163" s="14"/>
      <c r="H163" s="249"/>
      <c r="I163" s="4" t="s">
        <v>37</v>
      </c>
      <c r="J163" s="28">
        <f t="shared" si="41"/>
        <v>0</v>
      </c>
      <c r="K163" s="41">
        <f t="shared" si="42"/>
        <v>0</v>
      </c>
      <c r="L163" s="29"/>
      <c r="M163" s="29"/>
      <c r="N163" s="29"/>
      <c r="O163" s="29"/>
      <c r="P163" s="68"/>
      <c r="Q163" s="68"/>
      <c r="R163" s="68"/>
      <c r="S163" s="144"/>
      <c r="T163" s="67"/>
      <c r="U163" s="66"/>
      <c r="V163" s="66"/>
      <c r="W163" s="65"/>
      <c r="X163" s="155">
        <f t="shared" si="43"/>
        <v>0</v>
      </c>
      <c r="Y163" s="31">
        <f t="shared" si="44"/>
        <v>0</v>
      </c>
      <c r="Z163" s="31">
        <f t="shared" si="45"/>
        <v>0</v>
      </c>
      <c r="AA163" s="31">
        <f t="shared" si="45"/>
        <v>0</v>
      </c>
      <c r="AB163" s="31">
        <f t="shared" si="45"/>
        <v>0</v>
      </c>
      <c r="AC163" s="42">
        <f t="shared" si="46"/>
        <v>0</v>
      </c>
      <c r="AD163" s="63"/>
      <c r="AE163" s="63"/>
      <c r="AF163" s="63"/>
      <c r="AG163" s="64"/>
      <c r="AH163" s="64"/>
      <c r="AI163" s="64"/>
      <c r="AJ163" s="63"/>
      <c r="AK163" s="63"/>
      <c r="AL163" s="63"/>
      <c r="AM163" s="64"/>
      <c r="AN163" s="64"/>
      <c r="AO163" s="64"/>
      <c r="AP163" s="63"/>
      <c r="AQ163" s="63"/>
      <c r="AR163" s="63"/>
      <c r="AS163" s="64"/>
      <c r="AT163" s="64"/>
      <c r="AU163" s="64"/>
      <c r="AV163" s="63"/>
      <c r="AW163" s="63"/>
      <c r="AX163" s="63"/>
      <c r="AY163" s="64"/>
      <c r="AZ163" s="64"/>
      <c r="BA163" s="64"/>
      <c r="BB163" s="69"/>
      <c r="BC163" s="69"/>
      <c r="BD163" s="69"/>
      <c r="BE163" s="64"/>
      <c r="BF163" s="64"/>
      <c r="BG163" s="64"/>
      <c r="BH163" s="69"/>
      <c r="BI163" s="69"/>
      <c r="BJ163" s="69"/>
      <c r="BK163" s="64"/>
      <c r="BL163" s="64"/>
      <c r="BM163" s="64"/>
      <c r="BN163" s="114"/>
      <c r="BO163" s="34" t="e">
        <f t="shared" si="47"/>
        <v>#DIV/0!</v>
      </c>
    </row>
    <row r="164" spans="1:67" ht="15.75" hidden="1" x14ac:dyDescent="0.25">
      <c r="A164" s="68">
        <v>78</v>
      </c>
      <c r="B164" s="68"/>
      <c r="C164" s="14"/>
      <c r="D164" s="14"/>
      <c r="E164" s="14"/>
      <c r="F164" s="14"/>
      <c r="G164" s="14"/>
      <c r="H164" s="249"/>
      <c r="I164" s="4" t="s">
        <v>37</v>
      </c>
      <c r="J164" s="28">
        <f t="shared" si="41"/>
        <v>0</v>
      </c>
      <c r="K164" s="41">
        <f t="shared" si="42"/>
        <v>0</v>
      </c>
      <c r="L164" s="29"/>
      <c r="M164" s="29"/>
      <c r="N164" s="29"/>
      <c r="O164" s="29"/>
      <c r="P164" s="68"/>
      <c r="Q164" s="68"/>
      <c r="R164" s="68"/>
      <c r="S164" s="144"/>
      <c r="T164" s="67"/>
      <c r="U164" s="66"/>
      <c r="V164" s="66"/>
      <c r="W164" s="65"/>
      <c r="X164" s="155">
        <f t="shared" si="43"/>
        <v>0</v>
      </c>
      <c r="Y164" s="31">
        <f t="shared" si="44"/>
        <v>0</v>
      </c>
      <c r="Z164" s="31">
        <f t="shared" si="45"/>
        <v>0</v>
      </c>
      <c r="AA164" s="31">
        <f t="shared" si="45"/>
        <v>0</v>
      </c>
      <c r="AB164" s="31">
        <f t="shared" si="45"/>
        <v>0</v>
      </c>
      <c r="AC164" s="42">
        <f t="shared" si="46"/>
        <v>0</v>
      </c>
      <c r="AD164" s="63"/>
      <c r="AE164" s="63"/>
      <c r="AF164" s="63"/>
      <c r="AG164" s="64"/>
      <c r="AH164" s="64"/>
      <c r="AI164" s="64"/>
      <c r="AJ164" s="63"/>
      <c r="AK164" s="63"/>
      <c r="AL164" s="63"/>
      <c r="AM164" s="64"/>
      <c r="AN164" s="64"/>
      <c r="AO164" s="64"/>
      <c r="AP164" s="63"/>
      <c r="AQ164" s="63"/>
      <c r="AR164" s="63"/>
      <c r="AS164" s="64"/>
      <c r="AT164" s="64"/>
      <c r="AU164" s="64"/>
      <c r="AV164" s="63"/>
      <c r="AW164" s="63"/>
      <c r="AX164" s="63"/>
      <c r="AY164" s="64"/>
      <c r="AZ164" s="64"/>
      <c r="BA164" s="64"/>
      <c r="BB164" s="69"/>
      <c r="BC164" s="69"/>
      <c r="BD164" s="69"/>
      <c r="BE164" s="64"/>
      <c r="BF164" s="64"/>
      <c r="BG164" s="64"/>
      <c r="BH164" s="69"/>
      <c r="BI164" s="69"/>
      <c r="BJ164" s="69"/>
      <c r="BK164" s="64"/>
      <c r="BL164" s="64"/>
      <c r="BM164" s="64"/>
      <c r="BN164" s="114"/>
      <c r="BO164" s="34" t="e">
        <f t="shared" si="47"/>
        <v>#DIV/0!</v>
      </c>
    </row>
    <row r="165" spans="1:67" ht="15.75" hidden="1" x14ac:dyDescent="0.25">
      <c r="A165" s="68">
        <v>79</v>
      </c>
      <c r="B165" s="68"/>
      <c r="C165" s="14"/>
      <c r="D165" s="14"/>
      <c r="E165" s="14"/>
      <c r="F165" s="14"/>
      <c r="G165" s="14"/>
      <c r="H165" s="249"/>
      <c r="I165" s="4" t="s">
        <v>37</v>
      </c>
      <c r="J165" s="28">
        <f t="shared" si="41"/>
        <v>0</v>
      </c>
      <c r="K165" s="41">
        <f t="shared" si="42"/>
        <v>0</v>
      </c>
      <c r="L165" s="29"/>
      <c r="M165" s="29"/>
      <c r="N165" s="29"/>
      <c r="O165" s="29"/>
      <c r="P165" s="68"/>
      <c r="Q165" s="68"/>
      <c r="R165" s="68"/>
      <c r="S165" s="144"/>
      <c r="T165" s="67"/>
      <c r="U165" s="66"/>
      <c r="V165" s="66"/>
      <c r="W165" s="65"/>
      <c r="X165" s="155">
        <f t="shared" si="43"/>
        <v>0</v>
      </c>
      <c r="Y165" s="31">
        <f t="shared" si="44"/>
        <v>0</v>
      </c>
      <c r="Z165" s="31">
        <f t="shared" si="45"/>
        <v>0</v>
      </c>
      <c r="AA165" s="31">
        <f t="shared" si="45"/>
        <v>0</v>
      </c>
      <c r="AB165" s="31">
        <f t="shared" si="45"/>
        <v>0</v>
      </c>
      <c r="AC165" s="42">
        <f t="shared" si="46"/>
        <v>0</v>
      </c>
      <c r="AD165" s="63"/>
      <c r="AE165" s="63"/>
      <c r="AF165" s="63"/>
      <c r="AG165" s="64"/>
      <c r="AH165" s="64"/>
      <c r="AI165" s="64"/>
      <c r="AJ165" s="63"/>
      <c r="AK165" s="63"/>
      <c r="AL165" s="63"/>
      <c r="AM165" s="64"/>
      <c r="AN165" s="64"/>
      <c r="AO165" s="64"/>
      <c r="AP165" s="63"/>
      <c r="AQ165" s="63"/>
      <c r="AR165" s="63"/>
      <c r="AS165" s="64"/>
      <c r="AT165" s="64"/>
      <c r="AU165" s="64"/>
      <c r="AV165" s="63"/>
      <c r="AW165" s="63"/>
      <c r="AX165" s="63"/>
      <c r="AY165" s="64"/>
      <c r="AZ165" s="64"/>
      <c r="BA165" s="64"/>
      <c r="BB165" s="69"/>
      <c r="BC165" s="69"/>
      <c r="BD165" s="69"/>
      <c r="BE165" s="64"/>
      <c r="BF165" s="64"/>
      <c r="BG165" s="64"/>
      <c r="BH165" s="69"/>
      <c r="BI165" s="69"/>
      <c r="BJ165" s="69"/>
      <c r="BK165" s="64"/>
      <c r="BL165" s="64"/>
      <c r="BM165" s="64"/>
      <c r="BN165" s="114"/>
      <c r="BO165" s="34" t="e">
        <f t="shared" si="47"/>
        <v>#DIV/0!</v>
      </c>
    </row>
    <row r="166" spans="1:67" ht="15.75" hidden="1" x14ac:dyDescent="0.25">
      <c r="A166" s="68">
        <v>80</v>
      </c>
      <c r="B166" s="68"/>
      <c r="C166" s="14"/>
      <c r="D166" s="14"/>
      <c r="E166" s="14"/>
      <c r="F166" s="14"/>
      <c r="G166" s="14"/>
      <c r="H166" s="249"/>
      <c r="I166" s="4" t="s">
        <v>37</v>
      </c>
      <c r="J166" s="28">
        <f t="shared" si="41"/>
        <v>0</v>
      </c>
      <c r="K166" s="41">
        <f t="shared" si="42"/>
        <v>0</v>
      </c>
      <c r="L166" s="29"/>
      <c r="M166" s="29"/>
      <c r="N166" s="29"/>
      <c r="O166" s="29"/>
      <c r="P166" s="68"/>
      <c r="Q166" s="68"/>
      <c r="R166" s="68"/>
      <c r="S166" s="144"/>
      <c r="T166" s="67"/>
      <c r="U166" s="66"/>
      <c r="V166" s="66"/>
      <c r="W166" s="65"/>
      <c r="X166" s="155">
        <f t="shared" si="43"/>
        <v>0</v>
      </c>
      <c r="Y166" s="31">
        <f t="shared" si="44"/>
        <v>0</v>
      </c>
      <c r="Z166" s="31">
        <f t="shared" si="45"/>
        <v>0</v>
      </c>
      <c r="AA166" s="31">
        <f t="shared" si="45"/>
        <v>0</v>
      </c>
      <c r="AB166" s="31">
        <f t="shared" si="45"/>
        <v>0</v>
      </c>
      <c r="AC166" s="42">
        <f t="shared" si="46"/>
        <v>0</v>
      </c>
      <c r="AD166" s="63"/>
      <c r="AE166" s="63"/>
      <c r="AF166" s="63"/>
      <c r="AG166" s="64"/>
      <c r="AH166" s="64"/>
      <c r="AI166" s="64"/>
      <c r="AJ166" s="63"/>
      <c r="AK166" s="63"/>
      <c r="AL166" s="63"/>
      <c r="AM166" s="64"/>
      <c r="AN166" s="64"/>
      <c r="AO166" s="64"/>
      <c r="AP166" s="63"/>
      <c r="AQ166" s="63"/>
      <c r="AR166" s="63"/>
      <c r="AS166" s="64"/>
      <c r="AT166" s="64"/>
      <c r="AU166" s="64"/>
      <c r="AV166" s="63"/>
      <c r="AW166" s="63"/>
      <c r="AX166" s="63"/>
      <c r="AY166" s="64"/>
      <c r="AZ166" s="64"/>
      <c r="BA166" s="64"/>
      <c r="BB166" s="69"/>
      <c r="BC166" s="69"/>
      <c r="BD166" s="69"/>
      <c r="BE166" s="64"/>
      <c r="BF166" s="64"/>
      <c r="BG166" s="64"/>
      <c r="BH166" s="69"/>
      <c r="BI166" s="69"/>
      <c r="BJ166" s="69"/>
      <c r="BK166" s="64"/>
      <c r="BL166" s="64"/>
      <c r="BM166" s="64"/>
      <c r="BN166" s="114"/>
      <c r="BO166" s="34" t="e">
        <f t="shared" si="47"/>
        <v>#DIV/0!</v>
      </c>
    </row>
    <row r="167" spans="1:67" ht="15.75" hidden="1" x14ac:dyDescent="0.25">
      <c r="A167" s="68">
        <v>81</v>
      </c>
      <c r="B167" s="68"/>
      <c r="C167" s="14"/>
      <c r="D167" s="14"/>
      <c r="E167" s="14"/>
      <c r="F167" s="14"/>
      <c r="G167" s="14"/>
      <c r="H167" s="249"/>
      <c r="I167" s="4" t="s">
        <v>37</v>
      </c>
      <c r="J167" s="28">
        <f t="shared" si="41"/>
        <v>0</v>
      </c>
      <c r="K167" s="41">
        <f t="shared" si="42"/>
        <v>0</v>
      </c>
      <c r="L167" s="29"/>
      <c r="M167" s="29"/>
      <c r="N167" s="29"/>
      <c r="O167" s="29"/>
      <c r="P167" s="68"/>
      <c r="Q167" s="68"/>
      <c r="R167" s="68"/>
      <c r="S167" s="144"/>
      <c r="T167" s="67"/>
      <c r="U167" s="66"/>
      <c r="V167" s="66"/>
      <c r="W167" s="65"/>
      <c r="X167" s="155">
        <f t="shared" si="43"/>
        <v>0</v>
      </c>
      <c r="Y167" s="31">
        <f t="shared" si="44"/>
        <v>0</v>
      </c>
      <c r="Z167" s="31">
        <f t="shared" si="45"/>
        <v>0</v>
      </c>
      <c r="AA167" s="31">
        <f t="shared" si="45"/>
        <v>0</v>
      </c>
      <c r="AB167" s="31">
        <f t="shared" si="45"/>
        <v>0</v>
      </c>
      <c r="AC167" s="42">
        <f t="shared" si="46"/>
        <v>0</v>
      </c>
      <c r="AD167" s="63"/>
      <c r="AE167" s="63"/>
      <c r="AF167" s="63"/>
      <c r="AG167" s="64"/>
      <c r="AH167" s="64"/>
      <c r="AI167" s="64"/>
      <c r="AJ167" s="63"/>
      <c r="AK167" s="63"/>
      <c r="AL167" s="63"/>
      <c r="AM167" s="64"/>
      <c r="AN167" s="64"/>
      <c r="AO167" s="64"/>
      <c r="AP167" s="63"/>
      <c r="AQ167" s="63"/>
      <c r="AR167" s="63"/>
      <c r="AS167" s="64"/>
      <c r="AT167" s="64"/>
      <c r="AU167" s="64"/>
      <c r="AV167" s="63"/>
      <c r="AW167" s="63"/>
      <c r="AX167" s="63"/>
      <c r="AY167" s="64"/>
      <c r="AZ167" s="64"/>
      <c r="BA167" s="64"/>
      <c r="BB167" s="69"/>
      <c r="BC167" s="69"/>
      <c r="BD167" s="69"/>
      <c r="BE167" s="64"/>
      <c r="BF167" s="64"/>
      <c r="BG167" s="64"/>
      <c r="BH167" s="69"/>
      <c r="BI167" s="69"/>
      <c r="BJ167" s="69"/>
      <c r="BK167" s="64"/>
      <c r="BL167" s="64"/>
      <c r="BM167" s="64"/>
      <c r="BN167" s="114"/>
      <c r="BO167" s="34" t="e">
        <f t="shared" si="47"/>
        <v>#DIV/0!</v>
      </c>
    </row>
    <row r="168" spans="1:67" ht="15.75" hidden="1" x14ac:dyDescent="0.25">
      <c r="A168" s="68">
        <v>82</v>
      </c>
      <c r="B168" s="68"/>
      <c r="C168" s="68"/>
      <c r="D168" s="14"/>
      <c r="E168" s="14"/>
      <c r="F168" s="14"/>
      <c r="G168" s="14"/>
      <c r="H168" s="249"/>
      <c r="I168" s="117" t="s">
        <v>41</v>
      </c>
      <c r="J168" s="85">
        <f>SUM(J169:J181)</f>
        <v>0</v>
      </c>
      <c r="K168" s="105">
        <f>J168*36</f>
        <v>0</v>
      </c>
      <c r="L168" s="106"/>
      <c r="M168" s="106"/>
      <c r="N168" s="106"/>
      <c r="O168" s="106"/>
      <c r="P168" s="125"/>
      <c r="Q168" s="125"/>
      <c r="R168" s="125"/>
      <c r="S168" s="148"/>
      <c r="T168" s="174"/>
      <c r="U168" s="126"/>
      <c r="V168" s="126"/>
      <c r="W168" s="175"/>
      <c r="X168" s="155"/>
      <c r="Y168" s="31"/>
      <c r="Z168" s="31"/>
      <c r="AA168" s="31"/>
      <c r="AB168" s="31"/>
      <c r="AC168" s="4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125"/>
      <c r="BO168" s="86"/>
    </row>
    <row r="169" spans="1:67" ht="15.75" hidden="1" x14ac:dyDescent="0.25">
      <c r="A169" s="68">
        <v>83</v>
      </c>
      <c r="B169" s="68"/>
      <c r="C169" s="14"/>
      <c r="D169" s="14"/>
      <c r="E169" s="14"/>
      <c r="F169" s="14"/>
      <c r="G169" s="14"/>
      <c r="H169" s="249"/>
      <c r="I169" s="4" t="s">
        <v>37</v>
      </c>
      <c r="J169" s="28">
        <f t="shared" ref="J169:J181" si="48">L169+M169+N169+O169+P169+Q169+R169+S169</f>
        <v>0</v>
      </c>
      <c r="K169" s="41">
        <f t="shared" ref="K169:K181" si="49">J169*36</f>
        <v>0</v>
      </c>
      <c r="L169" s="29"/>
      <c r="M169" s="29"/>
      <c r="N169" s="29"/>
      <c r="O169" s="29"/>
      <c r="P169" s="68"/>
      <c r="Q169" s="68"/>
      <c r="R169" s="68"/>
      <c r="S169" s="144"/>
      <c r="T169" s="67"/>
      <c r="U169" s="66"/>
      <c r="V169" s="66"/>
      <c r="W169" s="65"/>
      <c r="X169" s="155">
        <f t="shared" ref="X169:X181" si="50">Y169+Y169*0.1</f>
        <v>0</v>
      </c>
      <c r="Y169" s="31">
        <f t="shared" ref="Y169:Y181" si="51">SUM(Z169:AB169)</f>
        <v>0</v>
      </c>
      <c r="Z169" s="31">
        <f t="shared" ref="Z169:AB181" si="52">AD169+AG169+AJ169+AM169+AP169+AS169+AV169+AY169+BB169+BE169+BH169+BK169</f>
        <v>0</v>
      </c>
      <c r="AA169" s="31">
        <f t="shared" si="52"/>
        <v>0</v>
      </c>
      <c r="AB169" s="31">
        <f t="shared" si="52"/>
        <v>0</v>
      </c>
      <c r="AC169" s="42">
        <f t="shared" ref="AC169:AC181" si="53">K169-X169</f>
        <v>0</v>
      </c>
      <c r="AD169" s="63"/>
      <c r="AE169" s="63"/>
      <c r="AF169" s="63"/>
      <c r="AG169" s="64"/>
      <c r="AH169" s="64"/>
      <c r="AI169" s="64"/>
      <c r="AJ169" s="63"/>
      <c r="AK169" s="63"/>
      <c r="AL169" s="63"/>
      <c r="AM169" s="64"/>
      <c r="AN169" s="64"/>
      <c r="AO169" s="64"/>
      <c r="AP169" s="63"/>
      <c r="AQ169" s="63"/>
      <c r="AR169" s="63"/>
      <c r="AS169" s="64"/>
      <c r="AT169" s="64"/>
      <c r="AU169" s="64"/>
      <c r="AV169" s="63"/>
      <c r="AW169" s="63"/>
      <c r="AX169" s="63"/>
      <c r="AY169" s="64"/>
      <c r="AZ169" s="64"/>
      <c r="BA169" s="64"/>
      <c r="BB169" s="69"/>
      <c r="BC169" s="69"/>
      <c r="BD169" s="69"/>
      <c r="BE169" s="64"/>
      <c r="BF169" s="64"/>
      <c r="BG169" s="64"/>
      <c r="BH169" s="69"/>
      <c r="BI169" s="69"/>
      <c r="BJ169" s="69"/>
      <c r="BK169" s="64"/>
      <c r="BL169" s="64"/>
      <c r="BM169" s="64"/>
      <c r="BN169" s="114"/>
      <c r="BO169" s="34" t="e">
        <f t="shared" ref="BO169:BO181" si="54">Y169/K169*100</f>
        <v>#DIV/0!</v>
      </c>
    </row>
    <row r="170" spans="1:67" ht="15.75" hidden="1" x14ac:dyDescent="0.25">
      <c r="A170" s="68">
        <v>84</v>
      </c>
      <c r="B170" s="68"/>
      <c r="C170" s="14"/>
      <c r="D170" s="14"/>
      <c r="E170" s="14"/>
      <c r="F170" s="14"/>
      <c r="G170" s="14"/>
      <c r="H170" s="249"/>
      <c r="I170" s="4" t="s">
        <v>37</v>
      </c>
      <c r="J170" s="28">
        <f t="shared" si="48"/>
        <v>0</v>
      </c>
      <c r="K170" s="41">
        <f t="shared" si="49"/>
        <v>0</v>
      </c>
      <c r="L170" s="29"/>
      <c r="M170" s="29"/>
      <c r="N170" s="29"/>
      <c r="O170" s="29"/>
      <c r="P170" s="68"/>
      <c r="Q170" s="68"/>
      <c r="R170" s="68"/>
      <c r="S170" s="144"/>
      <c r="T170" s="67"/>
      <c r="U170" s="66"/>
      <c r="V170" s="66"/>
      <c r="W170" s="65"/>
      <c r="X170" s="155">
        <f t="shared" si="50"/>
        <v>0</v>
      </c>
      <c r="Y170" s="31">
        <f t="shared" si="51"/>
        <v>0</v>
      </c>
      <c r="Z170" s="31">
        <f t="shared" si="52"/>
        <v>0</v>
      </c>
      <c r="AA170" s="31">
        <f t="shared" si="52"/>
        <v>0</v>
      </c>
      <c r="AB170" s="31">
        <f t="shared" si="52"/>
        <v>0</v>
      </c>
      <c r="AC170" s="42">
        <f t="shared" si="53"/>
        <v>0</v>
      </c>
      <c r="AD170" s="63"/>
      <c r="AE170" s="63"/>
      <c r="AF170" s="63"/>
      <c r="AG170" s="64"/>
      <c r="AH170" s="64"/>
      <c r="AI170" s="64"/>
      <c r="AJ170" s="63"/>
      <c r="AK170" s="63"/>
      <c r="AL170" s="63"/>
      <c r="AM170" s="64"/>
      <c r="AN170" s="64"/>
      <c r="AO170" s="64"/>
      <c r="AP170" s="63"/>
      <c r="AQ170" s="63"/>
      <c r="AR170" s="63"/>
      <c r="AS170" s="64"/>
      <c r="AT170" s="64"/>
      <c r="AU170" s="64"/>
      <c r="AV170" s="63"/>
      <c r="AW170" s="63"/>
      <c r="AX170" s="63"/>
      <c r="AY170" s="64"/>
      <c r="AZ170" s="64"/>
      <c r="BA170" s="64"/>
      <c r="BB170" s="69"/>
      <c r="BC170" s="69"/>
      <c r="BD170" s="69"/>
      <c r="BE170" s="64"/>
      <c r="BF170" s="64"/>
      <c r="BG170" s="64"/>
      <c r="BH170" s="69"/>
      <c r="BI170" s="69"/>
      <c r="BJ170" s="69"/>
      <c r="BK170" s="64"/>
      <c r="BL170" s="64"/>
      <c r="BM170" s="64"/>
      <c r="BN170" s="114"/>
      <c r="BO170" s="34" t="e">
        <f t="shared" si="54"/>
        <v>#DIV/0!</v>
      </c>
    </row>
    <row r="171" spans="1:67" ht="15.75" hidden="1" x14ac:dyDescent="0.25">
      <c r="A171" s="68">
        <v>85</v>
      </c>
      <c r="B171" s="68"/>
      <c r="C171" s="14"/>
      <c r="D171" s="14"/>
      <c r="E171" s="14"/>
      <c r="F171" s="14"/>
      <c r="G171" s="14"/>
      <c r="H171" s="249"/>
      <c r="I171" s="4" t="s">
        <v>37</v>
      </c>
      <c r="J171" s="28">
        <f t="shared" si="48"/>
        <v>0</v>
      </c>
      <c r="K171" s="41">
        <f t="shared" si="49"/>
        <v>0</v>
      </c>
      <c r="L171" s="29"/>
      <c r="M171" s="29"/>
      <c r="N171" s="29"/>
      <c r="O171" s="29"/>
      <c r="P171" s="68"/>
      <c r="Q171" s="68"/>
      <c r="R171" s="68"/>
      <c r="S171" s="144"/>
      <c r="T171" s="67"/>
      <c r="U171" s="66"/>
      <c r="V171" s="66"/>
      <c r="W171" s="65"/>
      <c r="X171" s="155">
        <f t="shared" si="50"/>
        <v>0</v>
      </c>
      <c r="Y171" s="31">
        <f t="shared" si="51"/>
        <v>0</v>
      </c>
      <c r="Z171" s="31">
        <f t="shared" si="52"/>
        <v>0</v>
      </c>
      <c r="AA171" s="31">
        <f t="shared" si="52"/>
        <v>0</v>
      </c>
      <c r="AB171" s="31">
        <f t="shared" si="52"/>
        <v>0</v>
      </c>
      <c r="AC171" s="42">
        <f t="shared" si="53"/>
        <v>0</v>
      </c>
      <c r="AD171" s="63"/>
      <c r="AE171" s="63"/>
      <c r="AF171" s="63"/>
      <c r="AG171" s="64"/>
      <c r="AH171" s="64"/>
      <c r="AI171" s="64"/>
      <c r="AJ171" s="63"/>
      <c r="AK171" s="63"/>
      <c r="AL171" s="63"/>
      <c r="AM171" s="64"/>
      <c r="AN171" s="64"/>
      <c r="AO171" s="64"/>
      <c r="AP171" s="63"/>
      <c r="AQ171" s="63"/>
      <c r="AR171" s="63"/>
      <c r="AS171" s="64"/>
      <c r="AT171" s="64"/>
      <c r="AU171" s="64"/>
      <c r="AV171" s="63"/>
      <c r="AW171" s="63"/>
      <c r="AX171" s="63"/>
      <c r="AY171" s="64"/>
      <c r="AZ171" s="64"/>
      <c r="BA171" s="64"/>
      <c r="BB171" s="69"/>
      <c r="BC171" s="69"/>
      <c r="BD171" s="69"/>
      <c r="BE171" s="64"/>
      <c r="BF171" s="64"/>
      <c r="BG171" s="64"/>
      <c r="BH171" s="69"/>
      <c r="BI171" s="69"/>
      <c r="BJ171" s="69"/>
      <c r="BK171" s="64"/>
      <c r="BL171" s="64"/>
      <c r="BM171" s="64"/>
      <c r="BN171" s="114"/>
      <c r="BO171" s="34" t="e">
        <f t="shared" si="54"/>
        <v>#DIV/0!</v>
      </c>
    </row>
    <row r="172" spans="1:67" ht="15.75" hidden="1" x14ac:dyDescent="0.25">
      <c r="A172" s="68">
        <v>86</v>
      </c>
      <c r="B172" s="68"/>
      <c r="C172" s="14"/>
      <c r="D172" s="14"/>
      <c r="E172" s="14"/>
      <c r="F172" s="14"/>
      <c r="G172" s="14"/>
      <c r="H172" s="249"/>
      <c r="I172" s="4" t="s">
        <v>37</v>
      </c>
      <c r="J172" s="28">
        <f t="shared" si="48"/>
        <v>0</v>
      </c>
      <c r="K172" s="41">
        <f t="shared" si="49"/>
        <v>0</v>
      </c>
      <c r="L172" s="29"/>
      <c r="M172" s="29"/>
      <c r="N172" s="29"/>
      <c r="O172" s="29"/>
      <c r="P172" s="68"/>
      <c r="Q172" s="68"/>
      <c r="R172" s="68"/>
      <c r="S172" s="144"/>
      <c r="T172" s="67"/>
      <c r="U172" s="66"/>
      <c r="V172" s="66"/>
      <c r="W172" s="65"/>
      <c r="X172" s="155">
        <f t="shared" si="50"/>
        <v>0</v>
      </c>
      <c r="Y172" s="31">
        <f t="shared" si="51"/>
        <v>0</v>
      </c>
      <c r="Z172" s="31">
        <f t="shared" si="52"/>
        <v>0</v>
      </c>
      <c r="AA172" s="31">
        <f t="shared" si="52"/>
        <v>0</v>
      </c>
      <c r="AB172" s="31">
        <f t="shared" si="52"/>
        <v>0</v>
      </c>
      <c r="AC172" s="42">
        <f t="shared" si="53"/>
        <v>0</v>
      </c>
      <c r="AD172" s="63"/>
      <c r="AE172" s="63"/>
      <c r="AF172" s="63"/>
      <c r="AG172" s="64"/>
      <c r="AH172" s="64"/>
      <c r="AI172" s="64"/>
      <c r="AJ172" s="63"/>
      <c r="AK172" s="63"/>
      <c r="AL172" s="63"/>
      <c r="AM172" s="64"/>
      <c r="AN172" s="64"/>
      <c r="AO172" s="64"/>
      <c r="AP172" s="63"/>
      <c r="AQ172" s="63"/>
      <c r="AR172" s="63"/>
      <c r="AS172" s="64"/>
      <c r="AT172" s="64"/>
      <c r="AU172" s="64"/>
      <c r="AV172" s="63"/>
      <c r="AW172" s="63"/>
      <c r="AX172" s="63"/>
      <c r="AY172" s="64"/>
      <c r="AZ172" s="64"/>
      <c r="BA172" s="64"/>
      <c r="BB172" s="69"/>
      <c r="BC172" s="69"/>
      <c r="BD172" s="69"/>
      <c r="BE172" s="64"/>
      <c r="BF172" s="64"/>
      <c r="BG172" s="64"/>
      <c r="BH172" s="69"/>
      <c r="BI172" s="69"/>
      <c r="BJ172" s="69"/>
      <c r="BK172" s="64"/>
      <c r="BL172" s="64"/>
      <c r="BM172" s="64"/>
      <c r="BN172" s="114"/>
      <c r="BO172" s="34" t="e">
        <f t="shared" si="54"/>
        <v>#DIV/0!</v>
      </c>
    </row>
    <row r="173" spans="1:67" ht="15.75" hidden="1" x14ac:dyDescent="0.25">
      <c r="A173" s="68">
        <v>87</v>
      </c>
      <c r="B173" s="68"/>
      <c r="C173" s="14"/>
      <c r="D173" s="14"/>
      <c r="E173" s="14"/>
      <c r="F173" s="14"/>
      <c r="G173" s="14"/>
      <c r="H173" s="249"/>
      <c r="I173" s="4" t="s">
        <v>37</v>
      </c>
      <c r="J173" s="28">
        <f t="shared" si="48"/>
        <v>0</v>
      </c>
      <c r="K173" s="41">
        <f t="shared" si="49"/>
        <v>0</v>
      </c>
      <c r="L173" s="29"/>
      <c r="M173" s="29"/>
      <c r="N173" s="29"/>
      <c r="O173" s="29"/>
      <c r="P173" s="68"/>
      <c r="Q173" s="68"/>
      <c r="R173" s="68"/>
      <c r="S173" s="144"/>
      <c r="T173" s="67"/>
      <c r="U173" s="66"/>
      <c r="V173" s="66"/>
      <c r="W173" s="65"/>
      <c r="X173" s="155">
        <f t="shared" si="50"/>
        <v>0</v>
      </c>
      <c r="Y173" s="31">
        <f t="shared" si="51"/>
        <v>0</v>
      </c>
      <c r="Z173" s="31">
        <f t="shared" si="52"/>
        <v>0</v>
      </c>
      <c r="AA173" s="31">
        <f t="shared" si="52"/>
        <v>0</v>
      </c>
      <c r="AB173" s="31">
        <f t="shared" si="52"/>
        <v>0</v>
      </c>
      <c r="AC173" s="42">
        <f t="shared" si="53"/>
        <v>0</v>
      </c>
      <c r="AD173" s="63"/>
      <c r="AE173" s="63"/>
      <c r="AF173" s="63"/>
      <c r="AG173" s="64"/>
      <c r="AH173" s="64"/>
      <c r="AI173" s="64"/>
      <c r="AJ173" s="63"/>
      <c r="AK173" s="63"/>
      <c r="AL173" s="63"/>
      <c r="AM173" s="64"/>
      <c r="AN173" s="64"/>
      <c r="AO173" s="64"/>
      <c r="AP173" s="63"/>
      <c r="AQ173" s="63"/>
      <c r="AR173" s="63"/>
      <c r="AS173" s="64"/>
      <c r="AT173" s="64"/>
      <c r="AU173" s="64"/>
      <c r="AV173" s="63"/>
      <c r="AW173" s="63"/>
      <c r="AX173" s="63"/>
      <c r="AY173" s="64"/>
      <c r="AZ173" s="64"/>
      <c r="BA173" s="64"/>
      <c r="BB173" s="69"/>
      <c r="BC173" s="69"/>
      <c r="BD173" s="69"/>
      <c r="BE173" s="64"/>
      <c r="BF173" s="64"/>
      <c r="BG173" s="64"/>
      <c r="BH173" s="69"/>
      <c r="BI173" s="69"/>
      <c r="BJ173" s="69"/>
      <c r="BK173" s="64"/>
      <c r="BL173" s="64"/>
      <c r="BM173" s="64"/>
      <c r="BN173" s="114"/>
      <c r="BO173" s="34" t="e">
        <f t="shared" si="54"/>
        <v>#DIV/0!</v>
      </c>
    </row>
    <row r="174" spans="1:67" ht="15.75" hidden="1" x14ac:dyDescent="0.25">
      <c r="A174" s="68">
        <v>88</v>
      </c>
      <c r="B174" s="68"/>
      <c r="C174" s="14"/>
      <c r="D174" s="14"/>
      <c r="E174" s="14"/>
      <c r="F174" s="14"/>
      <c r="G174" s="14"/>
      <c r="H174" s="249"/>
      <c r="I174" s="4" t="s">
        <v>37</v>
      </c>
      <c r="J174" s="28">
        <f t="shared" si="48"/>
        <v>0</v>
      </c>
      <c r="K174" s="41">
        <f t="shared" si="49"/>
        <v>0</v>
      </c>
      <c r="L174" s="29"/>
      <c r="M174" s="29"/>
      <c r="N174" s="29"/>
      <c r="O174" s="29"/>
      <c r="P174" s="68"/>
      <c r="Q174" s="68"/>
      <c r="R174" s="68"/>
      <c r="S174" s="144"/>
      <c r="T174" s="67"/>
      <c r="U174" s="66"/>
      <c r="V174" s="66"/>
      <c r="W174" s="65"/>
      <c r="X174" s="155">
        <f t="shared" si="50"/>
        <v>0</v>
      </c>
      <c r="Y174" s="31">
        <f t="shared" si="51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42">
        <f t="shared" si="53"/>
        <v>0</v>
      </c>
      <c r="AD174" s="63"/>
      <c r="AE174" s="63"/>
      <c r="AF174" s="63"/>
      <c r="AG174" s="64"/>
      <c r="AH174" s="64"/>
      <c r="AI174" s="64"/>
      <c r="AJ174" s="63"/>
      <c r="AK174" s="63"/>
      <c r="AL174" s="63"/>
      <c r="AM174" s="64"/>
      <c r="AN174" s="64"/>
      <c r="AO174" s="64"/>
      <c r="AP174" s="63"/>
      <c r="AQ174" s="63"/>
      <c r="AR174" s="63"/>
      <c r="AS174" s="64"/>
      <c r="AT174" s="64"/>
      <c r="AU174" s="64"/>
      <c r="AV174" s="63"/>
      <c r="AW174" s="63"/>
      <c r="AX174" s="63"/>
      <c r="AY174" s="64"/>
      <c r="AZ174" s="64"/>
      <c r="BA174" s="64"/>
      <c r="BB174" s="69"/>
      <c r="BC174" s="69"/>
      <c r="BD174" s="69"/>
      <c r="BE174" s="64"/>
      <c r="BF174" s="64"/>
      <c r="BG174" s="64"/>
      <c r="BH174" s="69"/>
      <c r="BI174" s="69"/>
      <c r="BJ174" s="69"/>
      <c r="BK174" s="64"/>
      <c r="BL174" s="64"/>
      <c r="BM174" s="64"/>
      <c r="BN174" s="114"/>
      <c r="BO174" s="34" t="e">
        <f t="shared" si="54"/>
        <v>#DIV/0!</v>
      </c>
    </row>
    <row r="175" spans="1:67" ht="15.75" hidden="1" x14ac:dyDescent="0.25">
      <c r="A175" s="68">
        <v>89</v>
      </c>
      <c r="B175" s="68"/>
      <c r="C175" s="14"/>
      <c r="D175" s="14"/>
      <c r="E175" s="14"/>
      <c r="F175" s="14"/>
      <c r="G175" s="14"/>
      <c r="H175" s="249"/>
      <c r="I175" s="4" t="s">
        <v>37</v>
      </c>
      <c r="J175" s="28">
        <f t="shared" si="48"/>
        <v>0</v>
      </c>
      <c r="K175" s="41">
        <f t="shared" si="49"/>
        <v>0</v>
      </c>
      <c r="L175" s="29"/>
      <c r="M175" s="29"/>
      <c r="N175" s="29"/>
      <c r="O175" s="29"/>
      <c r="P175" s="68"/>
      <c r="Q175" s="68"/>
      <c r="R175" s="68"/>
      <c r="S175" s="144"/>
      <c r="T175" s="67"/>
      <c r="U175" s="66"/>
      <c r="V175" s="66"/>
      <c r="W175" s="65"/>
      <c r="X175" s="155">
        <f t="shared" si="50"/>
        <v>0</v>
      </c>
      <c r="Y175" s="31">
        <f t="shared" si="51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42">
        <f t="shared" si="53"/>
        <v>0</v>
      </c>
      <c r="AD175" s="63"/>
      <c r="AE175" s="63"/>
      <c r="AF175" s="63"/>
      <c r="AG175" s="64"/>
      <c r="AH175" s="64"/>
      <c r="AI175" s="64"/>
      <c r="AJ175" s="63"/>
      <c r="AK175" s="63"/>
      <c r="AL175" s="63"/>
      <c r="AM175" s="64"/>
      <c r="AN175" s="64"/>
      <c r="AO175" s="64"/>
      <c r="AP175" s="63"/>
      <c r="AQ175" s="63"/>
      <c r="AR175" s="63"/>
      <c r="AS175" s="64"/>
      <c r="AT175" s="64"/>
      <c r="AU175" s="64"/>
      <c r="AV175" s="63"/>
      <c r="AW175" s="63"/>
      <c r="AX175" s="63"/>
      <c r="AY175" s="64"/>
      <c r="AZ175" s="64"/>
      <c r="BA175" s="64"/>
      <c r="BB175" s="69"/>
      <c r="BC175" s="69"/>
      <c r="BD175" s="69"/>
      <c r="BE175" s="64"/>
      <c r="BF175" s="64"/>
      <c r="BG175" s="64"/>
      <c r="BH175" s="69"/>
      <c r="BI175" s="69"/>
      <c r="BJ175" s="69"/>
      <c r="BK175" s="64"/>
      <c r="BL175" s="64"/>
      <c r="BM175" s="64"/>
      <c r="BN175" s="114"/>
      <c r="BO175" s="34" t="e">
        <f t="shared" si="54"/>
        <v>#DIV/0!</v>
      </c>
    </row>
    <row r="176" spans="1:67" ht="15.75" hidden="1" x14ac:dyDescent="0.25">
      <c r="A176" s="68">
        <v>90</v>
      </c>
      <c r="B176" s="68"/>
      <c r="C176" s="14"/>
      <c r="D176" s="14"/>
      <c r="E176" s="14"/>
      <c r="F176" s="14"/>
      <c r="G176" s="14"/>
      <c r="H176" s="249"/>
      <c r="I176" s="4" t="s">
        <v>37</v>
      </c>
      <c r="J176" s="28">
        <f t="shared" si="48"/>
        <v>0</v>
      </c>
      <c r="K176" s="41">
        <f t="shared" si="49"/>
        <v>0</v>
      </c>
      <c r="L176" s="29"/>
      <c r="M176" s="29"/>
      <c r="N176" s="29"/>
      <c r="O176" s="29"/>
      <c r="P176" s="68"/>
      <c r="Q176" s="68"/>
      <c r="R176" s="68"/>
      <c r="S176" s="144"/>
      <c r="T176" s="67"/>
      <c r="U176" s="66"/>
      <c r="V176" s="66"/>
      <c r="W176" s="65"/>
      <c r="X176" s="155">
        <f t="shared" si="50"/>
        <v>0</v>
      </c>
      <c r="Y176" s="31">
        <f t="shared" si="51"/>
        <v>0</v>
      </c>
      <c r="Z176" s="31">
        <f t="shared" si="52"/>
        <v>0</v>
      </c>
      <c r="AA176" s="31">
        <f t="shared" si="52"/>
        <v>0</v>
      </c>
      <c r="AB176" s="31">
        <f t="shared" si="52"/>
        <v>0</v>
      </c>
      <c r="AC176" s="42">
        <f t="shared" si="53"/>
        <v>0</v>
      </c>
      <c r="AD176" s="63"/>
      <c r="AE176" s="63"/>
      <c r="AF176" s="63"/>
      <c r="AG176" s="64"/>
      <c r="AH176" s="64"/>
      <c r="AI176" s="64"/>
      <c r="AJ176" s="63"/>
      <c r="AK176" s="63"/>
      <c r="AL176" s="63"/>
      <c r="AM176" s="64"/>
      <c r="AN176" s="64"/>
      <c r="AO176" s="64"/>
      <c r="AP176" s="63"/>
      <c r="AQ176" s="63"/>
      <c r="AR176" s="63"/>
      <c r="AS176" s="64"/>
      <c r="AT176" s="64"/>
      <c r="AU176" s="64"/>
      <c r="AV176" s="63"/>
      <c r="AW176" s="63"/>
      <c r="AX176" s="63"/>
      <c r="AY176" s="64"/>
      <c r="AZ176" s="64"/>
      <c r="BA176" s="64"/>
      <c r="BB176" s="69"/>
      <c r="BC176" s="69"/>
      <c r="BD176" s="69"/>
      <c r="BE176" s="64"/>
      <c r="BF176" s="64"/>
      <c r="BG176" s="64"/>
      <c r="BH176" s="69"/>
      <c r="BI176" s="69"/>
      <c r="BJ176" s="69"/>
      <c r="BK176" s="64"/>
      <c r="BL176" s="64"/>
      <c r="BM176" s="64"/>
      <c r="BN176" s="114"/>
      <c r="BO176" s="34" t="e">
        <f t="shared" si="54"/>
        <v>#DIV/0!</v>
      </c>
    </row>
    <row r="177" spans="1:67" ht="15.75" hidden="1" x14ac:dyDescent="0.25">
      <c r="A177" s="68">
        <v>91</v>
      </c>
      <c r="B177" s="68"/>
      <c r="C177" s="14"/>
      <c r="D177" s="14"/>
      <c r="E177" s="14"/>
      <c r="F177" s="14"/>
      <c r="G177" s="14"/>
      <c r="H177" s="249"/>
      <c r="I177" s="4" t="s">
        <v>37</v>
      </c>
      <c r="J177" s="28">
        <f t="shared" si="48"/>
        <v>0</v>
      </c>
      <c r="K177" s="41">
        <f t="shared" si="49"/>
        <v>0</v>
      </c>
      <c r="L177" s="29"/>
      <c r="M177" s="29"/>
      <c r="N177" s="29"/>
      <c r="O177" s="29"/>
      <c r="P177" s="68"/>
      <c r="Q177" s="68"/>
      <c r="R177" s="68"/>
      <c r="S177" s="144"/>
      <c r="T177" s="67"/>
      <c r="U177" s="66"/>
      <c r="V177" s="66"/>
      <c r="W177" s="65"/>
      <c r="X177" s="155">
        <f t="shared" si="50"/>
        <v>0</v>
      </c>
      <c r="Y177" s="31">
        <f t="shared" si="51"/>
        <v>0</v>
      </c>
      <c r="Z177" s="31">
        <f t="shared" si="52"/>
        <v>0</v>
      </c>
      <c r="AA177" s="31">
        <f t="shared" si="52"/>
        <v>0</v>
      </c>
      <c r="AB177" s="31">
        <f t="shared" si="52"/>
        <v>0</v>
      </c>
      <c r="AC177" s="42">
        <f t="shared" si="53"/>
        <v>0</v>
      </c>
      <c r="AD177" s="63"/>
      <c r="AE177" s="63"/>
      <c r="AF177" s="63"/>
      <c r="AG177" s="64"/>
      <c r="AH177" s="64"/>
      <c r="AI177" s="64"/>
      <c r="AJ177" s="63"/>
      <c r="AK177" s="63"/>
      <c r="AL177" s="63"/>
      <c r="AM177" s="64"/>
      <c r="AN177" s="64"/>
      <c r="AO177" s="64"/>
      <c r="AP177" s="63"/>
      <c r="AQ177" s="63"/>
      <c r="AR177" s="63"/>
      <c r="AS177" s="64"/>
      <c r="AT177" s="64"/>
      <c r="AU177" s="64"/>
      <c r="AV177" s="63"/>
      <c r="AW177" s="63"/>
      <c r="AX177" s="63"/>
      <c r="AY177" s="64"/>
      <c r="AZ177" s="64"/>
      <c r="BA177" s="64"/>
      <c r="BB177" s="69"/>
      <c r="BC177" s="69"/>
      <c r="BD177" s="69"/>
      <c r="BE177" s="64"/>
      <c r="BF177" s="64"/>
      <c r="BG177" s="64"/>
      <c r="BH177" s="69"/>
      <c r="BI177" s="69"/>
      <c r="BJ177" s="69"/>
      <c r="BK177" s="64"/>
      <c r="BL177" s="64"/>
      <c r="BM177" s="64"/>
      <c r="BN177" s="114"/>
      <c r="BO177" s="34" t="e">
        <f t="shared" si="54"/>
        <v>#DIV/0!</v>
      </c>
    </row>
    <row r="178" spans="1:67" ht="15.75" hidden="1" x14ac:dyDescent="0.25">
      <c r="A178" s="68">
        <v>92</v>
      </c>
      <c r="B178" s="68"/>
      <c r="C178" s="14"/>
      <c r="D178" s="14"/>
      <c r="E178" s="14"/>
      <c r="F178" s="14"/>
      <c r="G178" s="14"/>
      <c r="H178" s="249"/>
      <c r="I178" s="4" t="s">
        <v>37</v>
      </c>
      <c r="J178" s="28">
        <f t="shared" si="48"/>
        <v>0</v>
      </c>
      <c r="K178" s="41">
        <f t="shared" si="49"/>
        <v>0</v>
      </c>
      <c r="L178" s="29"/>
      <c r="M178" s="29"/>
      <c r="N178" s="29"/>
      <c r="O178" s="29"/>
      <c r="P178" s="68"/>
      <c r="Q178" s="68"/>
      <c r="R178" s="68"/>
      <c r="S178" s="144"/>
      <c r="T178" s="67"/>
      <c r="U178" s="66"/>
      <c r="V178" s="66"/>
      <c r="W178" s="65"/>
      <c r="X178" s="155">
        <f t="shared" si="50"/>
        <v>0</v>
      </c>
      <c r="Y178" s="31">
        <f t="shared" si="51"/>
        <v>0</v>
      </c>
      <c r="Z178" s="31">
        <f t="shared" si="52"/>
        <v>0</v>
      </c>
      <c r="AA178" s="31">
        <f t="shared" si="52"/>
        <v>0</v>
      </c>
      <c r="AB178" s="31">
        <f t="shared" si="52"/>
        <v>0</v>
      </c>
      <c r="AC178" s="42">
        <f t="shared" si="53"/>
        <v>0</v>
      </c>
      <c r="AD178" s="63"/>
      <c r="AE178" s="63"/>
      <c r="AF178" s="63"/>
      <c r="AG178" s="64"/>
      <c r="AH178" s="64"/>
      <c r="AI178" s="64"/>
      <c r="AJ178" s="63"/>
      <c r="AK178" s="63"/>
      <c r="AL178" s="63"/>
      <c r="AM178" s="64"/>
      <c r="AN178" s="64"/>
      <c r="AO178" s="64"/>
      <c r="AP178" s="63"/>
      <c r="AQ178" s="63"/>
      <c r="AR178" s="63"/>
      <c r="AS178" s="64"/>
      <c r="AT178" s="64"/>
      <c r="AU178" s="64"/>
      <c r="AV178" s="63"/>
      <c r="AW178" s="63"/>
      <c r="AX178" s="63"/>
      <c r="AY178" s="64"/>
      <c r="AZ178" s="64"/>
      <c r="BA178" s="64"/>
      <c r="BB178" s="69"/>
      <c r="BC178" s="69"/>
      <c r="BD178" s="69"/>
      <c r="BE178" s="64"/>
      <c r="BF178" s="64"/>
      <c r="BG178" s="64"/>
      <c r="BH178" s="69"/>
      <c r="BI178" s="69"/>
      <c r="BJ178" s="69"/>
      <c r="BK178" s="64"/>
      <c r="BL178" s="64"/>
      <c r="BM178" s="64"/>
      <c r="BN178" s="114"/>
      <c r="BO178" s="34" t="e">
        <f t="shared" si="54"/>
        <v>#DIV/0!</v>
      </c>
    </row>
    <row r="179" spans="1:67" ht="15.75" hidden="1" x14ac:dyDescent="0.25">
      <c r="A179" s="68">
        <v>93</v>
      </c>
      <c r="B179" s="68"/>
      <c r="C179" s="14"/>
      <c r="D179" s="14"/>
      <c r="E179" s="14"/>
      <c r="F179" s="14"/>
      <c r="G179" s="14"/>
      <c r="H179" s="249"/>
      <c r="I179" s="4" t="s">
        <v>37</v>
      </c>
      <c r="J179" s="28">
        <f t="shared" si="48"/>
        <v>0</v>
      </c>
      <c r="K179" s="41">
        <f t="shared" si="49"/>
        <v>0</v>
      </c>
      <c r="L179" s="29"/>
      <c r="M179" s="29"/>
      <c r="N179" s="29"/>
      <c r="O179" s="29"/>
      <c r="P179" s="68"/>
      <c r="Q179" s="68"/>
      <c r="R179" s="68"/>
      <c r="S179" s="144"/>
      <c r="T179" s="67"/>
      <c r="U179" s="66"/>
      <c r="V179" s="66"/>
      <c r="W179" s="65"/>
      <c r="X179" s="155">
        <f t="shared" si="50"/>
        <v>0</v>
      </c>
      <c r="Y179" s="31">
        <f t="shared" si="51"/>
        <v>0</v>
      </c>
      <c r="Z179" s="31">
        <f t="shared" si="52"/>
        <v>0</v>
      </c>
      <c r="AA179" s="31">
        <f t="shared" si="52"/>
        <v>0</v>
      </c>
      <c r="AB179" s="31">
        <f t="shared" si="52"/>
        <v>0</v>
      </c>
      <c r="AC179" s="42">
        <f t="shared" si="53"/>
        <v>0</v>
      </c>
      <c r="AD179" s="63"/>
      <c r="AE179" s="63"/>
      <c r="AF179" s="63"/>
      <c r="AG179" s="64"/>
      <c r="AH179" s="64"/>
      <c r="AI179" s="64"/>
      <c r="AJ179" s="63"/>
      <c r="AK179" s="63"/>
      <c r="AL179" s="63"/>
      <c r="AM179" s="64"/>
      <c r="AN179" s="64"/>
      <c r="AO179" s="64"/>
      <c r="AP179" s="63"/>
      <c r="AQ179" s="63"/>
      <c r="AR179" s="63"/>
      <c r="AS179" s="64"/>
      <c r="AT179" s="64"/>
      <c r="AU179" s="64"/>
      <c r="AV179" s="63"/>
      <c r="AW179" s="63"/>
      <c r="AX179" s="63"/>
      <c r="AY179" s="64"/>
      <c r="AZ179" s="64"/>
      <c r="BA179" s="64"/>
      <c r="BB179" s="69"/>
      <c r="BC179" s="69"/>
      <c r="BD179" s="69"/>
      <c r="BE179" s="64"/>
      <c r="BF179" s="64"/>
      <c r="BG179" s="64"/>
      <c r="BH179" s="69"/>
      <c r="BI179" s="69"/>
      <c r="BJ179" s="69"/>
      <c r="BK179" s="64"/>
      <c r="BL179" s="64"/>
      <c r="BM179" s="64"/>
      <c r="BN179" s="114"/>
      <c r="BO179" s="34" t="e">
        <f t="shared" si="54"/>
        <v>#DIV/0!</v>
      </c>
    </row>
    <row r="180" spans="1:67" ht="15.75" hidden="1" x14ac:dyDescent="0.25">
      <c r="A180" s="68">
        <v>94</v>
      </c>
      <c r="B180" s="68"/>
      <c r="C180" s="14"/>
      <c r="D180" s="14"/>
      <c r="E180" s="14"/>
      <c r="F180" s="14"/>
      <c r="G180" s="14"/>
      <c r="H180" s="249"/>
      <c r="I180" s="4" t="s">
        <v>37</v>
      </c>
      <c r="J180" s="28">
        <f t="shared" si="48"/>
        <v>0</v>
      </c>
      <c r="K180" s="41">
        <f t="shared" si="49"/>
        <v>0</v>
      </c>
      <c r="L180" s="29"/>
      <c r="M180" s="29"/>
      <c r="N180" s="29"/>
      <c r="O180" s="29"/>
      <c r="P180" s="68"/>
      <c r="Q180" s="68"/>
      <c r="R180" s="68"/>
      <c r="S180" s="144"/>
      <c r="T180" s="67"/>
      <c r="U180" s="66"/>
      <c r="V180" s="66"/>
      <c r="W180" s="65"/>
      <c r="X180" s="155">
        <f t="shared" si="50"/>
        <v>0</v>
      </c>
      <c r="Y180" s="31">
        <f t="shared" si="51"/>
        <v>0</v>
      </c>
      <c r="Z180" s="31">
        <f t="shared" si="52"/>
        <v>0</v>
      </c>
      <c r="AA180" s="31">
        <f t="shared" si="52"/>
        <v>0</v>
      </c>
      <c r="AB180" s="31">
        <f t="shared" si="52"/>
        <v>0</v>
      </c>
      <c r="AC180" s="42">
        <f t="shared" si="53"/>
        <v>0</v>
      </c>
      <c r="AD180" s="63"/>
      <c r="AE180" s="63"/>
      <c r="AF180" s="63"/>
      <c r="AG180" s="64"/>
      <c r="AH180" s="64"/>
      <c r="AI180" s="64"/>
      <c r="AJ180" s="63"/>
      <c r="AK180" s="63"/>
      <c r="AL180" s="63"/>
      <c r="AM180" s="64"/>
      <c r="AN180" s="64"/>
      <c r="AO180" s="64"/>
      <c r="AP180" s="63"/>
      <c r="AQ180" s="63"/>
      <c r="AR180" s="63"/>
      <c r="AS180" s="64"/>
      <c r="AT180" s="64"/>
      <c r="AU180" s="64"/>
      <c r="AV180" s="63"/>
      <c r="AW180" s="63"/>
      <c r="AX180" s="63"/>
      <c r="AY180" s="64"/>
      <c r="AZ180" s="64"/>
      <c r="BA180" s="64"/>
      <c r="BB180" s="69"/>
      <c r="BC180" s="69"/>
      <c r="BD180" s="69"/>
      <c r="BE180" s="64"/>
      <c r="BF180" s="64"/>
      <c r="BG180" s="64"/>
      <c r="BH180" s="69"/>
      <c r="BI180" s="69"/>
      <c r="BJ180" s="69"/>
      <c r="BK180" s="64"/>
      <c r="BL180" s="64"/>
      <c r="BM180" s="64"/>
      <c r="BN180" s="114"/>
      <c r="BO180" s="34" t="e">
        <f t="shared" si="54"/>
        <v>#DIV/0!</v>
      </c>
    </row>
    <row r="181" spans="1:67" ht="15.75" hidden="1" x14ac:dyDescent="0.25">
      <c r="A181" s="68">
        <v>95</v>
      </c>
      <c r="B181" s="29"/>
      <c r="C181" s="14"/>
      <c r="D181" s="14"/>
      <c r="E181" s="14"/>
      <c r="F181" s="14"/>
      <c r="G181" s="14"/>
      <c r="H181" s="249"/>
      <c r="I181" s="4" t="s">
        <v>37</v>
      </c>
      <c r="J181" s="28">
        <f t="shared" si="48"/>
        <v>0</v>
      </c>
      <c r="K181" s="41">
        <f t="shared" si="49"/>
        <v>0</v>
      </c>
      <c r="L181" s="29"/>
      <c r="M181" s="29"/>
      <c r="N181" s="29"/>
      <c r="O181" s="29"/>
      <c r="P181" s="68"/>
      <c r="Q181" s="68"/>
      <c r="R181" s="68"/>
      <c r="S181" s="144"/>
      <c r="T181" s="67"/>
      <c r="U181" s="66"/>
      <c r="V181" s="66"/>
      <c r="W181" s="65"/>
      <c r="X181" s="155">
        <f t="shared" si="50"/>
        <v>0</v>
      </c>
      <c r="Y181" s="31">
        <f t="shared" si="51"/>
        <v>0</v>
      </c>
      <c r="Z181" s="31">
        <f t="shared" si="52"/>
        <v>0</v>
      </c>
      <c r="AA181" s="31">
        <f t="shared" si="52"/>
        <v>0</v>
      </c>
      <c r="AB181" s="31">
        <f t="shared" si="52"/>
        <v>0</v>
      </c>
      <c r="AC181" s="42">
        <f t="shared" si="53"/>
        <v>0</v>
      </c>
      <c r="AD181" s="63"/>
      <c r="AE181" s="63"/>
      <c r="AF181" s="63"/>
      <c r="AG181" s="64"/>
      <c r="AH181" s="64"/>
      <c r="AI181" s="64"/>
      <c r="AJ181" s="63"/>
      <c r="AK181" s="63"/>
      <c r="AL181" s="63"/>
      <c r="AM181" s="64"/>
      <c r="AN181" s="64"/>
      <c r="AO181" s="64"/>
      <c r="AP181" s="63"/>
      <c r="AQ181" s="63"/>
      <c r="AR181" s="63"/>
      <c r="AS181" s="64"/>
      <c r="AT181" s="64"/>
      <c r="AU181" s="64"/>
      <c r="AV181" s="63"/>
      <c r="AW181" s="63"/>
      <c r="AX181" s="63"/>
      <c r="AY181" s="64"/>
      <c r="AZ181" s="64"/>
      <c r="BA181" s="64"/>
      <c r="BB181" s="69"/>
      <c r="BC181" s="69"/>
      <c r="BD181" s="69"/>
      <c r="BE181" s="64"/>
      <c r="BF181" s="64"/>
      <c r="BG181" s="64"/>
      <c r="BH181" s="69"/>
      <c r="BI181" s="69"/>
      <c r="BJ181" s="69"/>
      <c r="BK181" s="64"/>
      <c r="BL181" s="64"/>
      <c r="BM181" s="64"/>
      <c r="BN181" s="114"/>
      <c r="BO181" s="34" t="e">
        <f t="shared" si="54"/>
        <v>#DIV/0!</v>
      </c>
    </row>
    <row r="182" spans="1:67" ht="15.75" x14ac:dyDescent="0.25">
      <c r="A182" s="191"/>
      <c r="B182" s="191"/>
      <c r="C182" s="130"/>
      <c r="D182" s="130"/>
      <c r="E182" s="130"/>
      <c r="F182" s="130" t="s">
        <v>144</v>
      </c>
      <c r="G182" s="130"/>
      <c r="H182" s="130"/>
      <c r="I182" s="127" t="s">
        <v>28</v>
      </c>
      <c r="J182" s="128">
        <v>15</v>
      </c>
      <c r="K182" s="129">
        <f>SUM(K183:K185)</f>
        <v>720</v>
      </c>
      <c r="L182" s="130"/>
      <c r="M182" s="130"/>
      <c r="N182" s="130"/>
      <c r="O182" s="130"/>
      <c r="P182" s="131"/>
      <c r="Q182" s="131"/>
      <c r="R182" s="131"/>
      <c r="S182" s="149"/>
      <c r="T182" s="176"/>
      <c r="U182" s="132"/>
      <c r="V182" s="132"/>
      <c r="W182" s="177"/>
      <c r="X182" s="158"/>
      <c r="Y182" s="134"/>
      <c r="Z182" s="134"/>
      <c r="AA182" s="134"/>
      <c r="AB182" s="134"/>
      <c r="AC182" s="133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1"/>
      <c r="BO182" s="135"/>
    </row>
    <row r="183" spans="1:67" ht="15.75" x14ac:dyDescent="0.25">
      <c r="A183" s="68">
        <v>54</v>
      </c>
      <c r="B183" s="25"/>
      <c r="C183" s="14"/>
      <c r="D183" s="14"/>
      <c r="E183" s="14"/>
      <c r="F183" s="192" t="s">
        <v>123</v>
      </c>
      <c r="G183" s="14"/>
      <c r="H183" s="249"/>
      <c r="I183" s="4" t="s">
        <v>29</v>
      </c>
      <c r="J183" s="28">
        <v>5</v>
      </c>
      <c r="K183" s="41">
        <f>J183*36</f>
        <v>180</v>
      </c>
      <c r="L183" s="36"/>
      <c r="M183" s="36"/>
      <c r="N183" s="36"/>
      <c r="O183" s="36"/>
      <c r="P183" s="29">
        <v>5</v>
      </c>
      <c r="Q183" s="29"/>
      <c r="R183" s="29"/>
      <c r="S183" s="138"/>
      <c r="T183" s="170"/>
      <c r="U183" s="30">
        <v>5</v>
      </c>
      <c r="V183" s="37"/>
      <c r="W183" s="171"/>
      <c r="X183" s="159">
        <f>J183/1.5</f>
        <v>3.3333333333333335</v>
      </c>
      <c r="Y183" s="31">
        <f>SUM(Z183:AB183)</f>
        <v>0</v>
      </c>
      <c r="Z183" s="31">
        <f>AD183+AG183+AJ183+AM183+AP183+AS183+AV183+AY183+BB183+BE183+BH183+BK183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42">
        <f>K183-X183</f>
        <v>176.66666666666666</v>
      </c>
      <c r="AD183" s="32"/>
      <c r="AE183" s="32"/>
      <c r="AF183" s="32"/>
      <c r="AG183" s="33"/>
      <c r="AH183" s="33"/>
      <c r="AI183" s="33"/>
      <c r="AJ183" s="32"/>
      <c r="AK183" s="32"/>
      <c r="AL183" s="32"/>
      <c r="AM183" s="33"/>
      <c r="AN183" s="33"/>
      <c r="AO183" s="33"/>
      <c r="AP183" s="32"/>
      <c r="AQ183" s="32"/>
      <c r="AR183" s="32"/>
      <c r="AS183" s="33"/>
      <c r="AT183" s="33"/>
      <c r="AU183" s="33"/>
      <c r="AV183" s="32"/>
      <c r="AW183" s="32"/>
      <c r="AX183" s="32"/>
      <c r="AY183" s="33"/>
      <c r="AZ183" s="33"/>
      <c r="BA183" s="33"/>
      <c r="BB183" s="31"/>
      <c r="BC183" s="31"/>
      <c r="BD183" s="31"/>
      <c r="BE183" s="33"/>
      <c r="BF183" s="33"/>
      <c r="BG183" s="33"/>
      <c r="BH183" s="31"/>
      <c r="BI183" s="31"/>
      <c r="BJ183" s="31"/>
      <c r="BK183" s="33"/>
      <c r="BL183" s="33"/>
      <c r="BM183" s="33"/>
      <c r="BN183" s="114"/>
      <c r="BO183" s="34"/>
    </row>
    <row r="184" spans="1:67" ht="31.5" x14ac:dyDescent="0.25">
      <c r="A184" s="68">
        <v>55</v>
      </c>
      <c r="B184" s="25"/>
      <c r="C184" s="14"/>
      <c r="D184" s="14"/>
      <c r="E184" s="14"/>
      <c r="F184" s="192" t="s">
        <v>121</v>
      </c>
      <c r="G184" s="14"/>
      <c r="H184" s="249"/>
      <c r="I184" s="4" t="s">
        <v>30</v>
      </c>
      <c r="J184" s="33">
        <v>10</v>
      </c>
      <c r="K184" s="29">
        <f>J184*36</f>
        <v>360</v>
      </c>
      <c r="L184" s="36"/>
      <c r="M184" s="36"/>
      <c r="N184" s="36"/>
      <c r="O184" s="36"/>
      <c r="P184" s="29"/>
      <c r="Q184" s="29">
        <v>10</v>
      </c>
      <c r="R184" s="29"/>
      <c r="S184" s="138"/>
      <c r="T184" s="170"/>
      <c r="U184" s="30">
        <v>6</v>
      </c>
      <c r="V184" s="37"/>
      <c r="W184" s="171"/>
      <c r="X184" s="159">
        <f>J184/1.5</f>
        <v>6.666666666666667</v>
      </c>
      <c r="Y184" s="31">
        <f>SUM(Z184:AB184)</f>
        <v>0</v>
      </c>
      <c r="Z184" s="31">
        <f t="shared" ref="Z184:AB185" si="55">AD184+AG184+AJ184+AM184+AP184+AS184+AV184+AY184+BB184+BE184+BH184+BK184</f>
        <v>0</v>
      </c>
      <c r="AA184" s="31">
        <f t="shared" si="55"/>
        <v>0</v>
      </c>
      <c r="AB184" s="31">
        <f t="shared" si="55"/>
        <v>0</v>
      </c>
      <c r="AC184" s="42">
        <f>K184-X184</f>
        <v>353.33333333333331</v>
      </c>
      <c r="AD184" s="32">
        <v>0</v>
      </c>
      <c r="AE184" s="32">
        <v>0</v>
      </c>
      <c r="AF184" s="32"/>
      <c r="AG184" s="33">
        <v>0</v>
      </c>
      <c r="AH184" s="33">
        <v>0</v>
      </c>
      <c r="AI184" s="33"/>
      <c r="AJ184" s="32">
        <v>0</v>
      </c>
      <c r="AK184" s="32">
        <v>0</v>
      </c>
      <c r="AL184" s="32"/>
      <c r="AM184" s="33">
        <v>0</v>
      </c>
      <c r="AN184" s="33">
        <v>0</v>
      </c>
      <c r="AO184" s="33"/>
      <c r="AP184" s="32">
        <v>0</v>
      </c>
      <c r="AQ184" s="32">
        <v>0</v>
      </c>
      <c r="AR184" s="32"/>
      <c r="AS184" s="33">
        <v>0</v>
      </c>
      <c r="AT184" s="33">
        <v>0</v>
      </c>
      <c r="AU184" s="33"/>
      <c r="AV184" s="32">
        <v>0</v>
      </c>
      <c r="AW184" s="32">
        <v>0</v>
      </c>
      <c r="AX184" s="32"/>
      <c r="AY184" s="33">
        <v>0</v>
      </c>
      <c r="AZ184" s="33">
        <v>0</v>
      </c>
      <c r="BA184" s="33"/>
      <c r="BB184" s="31"/>
      <c r="BC184" s="31"/>
      <c r="BD184" s="31"/>
      <c r="BE184" s="33"/>
      <c r="BF184" s="33"/>
      <c r="BG184" s="33"/>
      <c r="BH184" s="31"/>
      <c r="BI184" s="31"/>
      <c r="BJ184" s="31"/>
      <c r="BK184" s="33"/>
      <c r="BL184" s="33"/>
      <c r="BM184" s="33"/>
      <c r="BN184" s="114"/>
      <c r="BO184" s="34"/>
    </row>
    <row r="185" spans="1:67" ht="31.5" x14ac:dyDescent="0.25">
      <c r="A185" s="68">
        <v>56</v>
      </c>
      <c r="B185" s="25"/>
      <c r="C185" s="14"/>
      <c r="D185" s="14"/>
      <c r="E185" s="104" t="s">
        <v>51</v>
      </c>
      <c r="F185" s="192" t="s">
        <v>122</v>
      </c>
      <c r="G185" s="104" t="s">
        <v>51</v>
      </c>
      <c r="H185" s="251"/>
      <c r="I185" s="4" t="s">
        <v>31</v>
      </c>
      <c r="J185" s="33">
        <v>5</v>
      </c>
      <c r="K185" s="29">
        <f>J185*36</f>
        <v>180</v>
      </c>
      <c r="L185" s="36"/>
      <c r="M185" s="36"/>
      <c r="N185" s="36"/>
      <c r="O185" s="36"/>
      <c r="P185" s="36"/>
      <c r="Q185" s="36"/>
      <c r="R185" s="29"/>
      <c r="S185" s="138">
        <v>5</v>
      </c>
      <c r="T185" s="170" t="s">
        <v>32</v>
      </c>
      <c r="U185" s="30">
        <v>8</v>
      </c>
      <c r="V185" s="30"/>
      <c r="W185" s="171" t="s">
        <v>32</v>
      </c>
      <c r="X185" s="159">
        <f>J185/1.5</f>
        <v>3.3333333333333335</v>
      </c>
      <c r="Y185" s="31">
        <f>SUM(Z185:AB185)</f>
        <v>0</v>
      </c>
      <c r="Z185" s="31">
        <f t="shared" si="55"/>
        <v>0</v>
      </c>
      <c r="AA185" s="31">
        <f t="shared" si="55"/>
        <v>0</v>
      </c>
      <c r="AB185" s="31">
        <f t="shared" si="55"/>
        <v>0</v>
      </c>
      <c r="AC185" s="42">
        <f>K185-X185</f>
        <v>176.66666666666666</v>
      </c>
      <c r="AD185" s="32"/>
      <c r="AE185" s="32"/>
      <c r="AF185" s="32"/>
      <c r="AG185" s="33"/>
      <c r="AH185" s="33"/>
      <c r="AI185" s="33"/>
      <c r="AJ185" s="32"/>
      <c r="AK185" s="32"/>
      <c r="AL185" s="32"/>
      <c r="AM185" s="33"/>
      <c r="AN185" s="33"/>
      <c r="AO185" s="33"/>
      <c r="AP185" s="32"/>
      <c r="AQ185" s="32"/>
      <c r="AR185" s="32"/>
      <c r="AS185" s="33"/>
      <c r="AT185" s="33"/>
      <c r="AU185" s="33"/>
      <c r="AV185" s="32"/>
      <c r="AW185" s="32"/>
      <c r="AX185" s="32"/>
      <c r="AY185" s="33"/>
      <c r="AZ185" s="33"/>
      <c r="BA185" s="33"/>
      <c r="BB185" s="31"/>
      <c r="BC185" s="31"/>
      <c r="BD185" s="31"/>
      <c r="BE185" s="33"/>
      <c r="BF185" s="33"/>
      <c r="BG185" s="33"/>
      <c r="BH185" s="31"/>
      <c r="BI185" s="31"/>
      <c r="BJ185" s="31"/>
      <c r="BK185" s="33"/>
      <c r="BL185" s="33"/>
      <c r="BM185" s="33"/>
      <c r="BN185" s="114"/>
      <c r="BO185" s="34"/>
    </row>
    <row r="186" spans="1:67" ht="15.75" x14ac:dyDescent="0.25">
      <c r="A186" s="191"/>
      <c r="B186" s="191"/>
      <c r="C186" s="130"/>
      <c r="D186" s="130"/>
      <c r="E186" s="130"/>
      <c r="F186" s="130" t="s">
        <v>145</v>
      </c>
      <c r="G186" s="130"/>
      <c r="H186" s="130"/>
      <c r="I186" s="127" t="s">
        <v>33</v>
      </c>
      <c r="J186" s="128">
        <f>SUM(J187)</f>
        <v>6</v>
      </c>
      <c r="K186" s="129">
        <f>SUM(K187)</f>
        <v>216</v>
      </c>
      <c r="L186" s="130"/>
      <c r="M186" s="130"/>
      <c r="N186" s="130"/>
      <c r="O186" s="130"/>
      <c r="P186" s="131"/>
      <c r="Q186" s="131"/>
      <c r="R186" s="131"/>
      <c r="S186" s="149"/>
      <c r="T186" s="176"/>
      <c r="U186" s="132"/>
      <c r="V186" s="132"/>
      <c r="W186" s="177"/>
      <c r="X186" s="158"/>
      <c r="Y186" s="134"/>
      <c r="Z186" s="134"/>
      <c r="AA186" s="134"/>
      <c r="AB186" s="134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1"/>
      <c r="BO186" s="135"/>
    </row>
    <row r="187" spans="1:67" ht="32.25" thickBot="1" x14ac:dyDescent="0.3">
      <c r="A187" s="68">
        <v>57</v>
      </c>
      <c r="B187" s="25"/>
      <c r="C187" s="14"/>
      <c r="D187" s="14"/>
      <c r="E187" s="104" t="s">
        <v>51</v>
      </c>
      <c r="F187" s="192" t="s">
        <v>124</v>
      </c>
      <c r="G187" s="104" t="s">
        <v>51</v>
      </c>
      <c r="H187" s="251"/>
      <c r="I187" s="4" t="s">
        <v>34</v>
      </c>
      <c r="J187" s="33">
        <f>L187+M187+N187+O187+P187+Q187+R187+S187</f>
        <v>6</v>
      </c>
      <c r="K187" s="29">
        <f>J187*36</f>
        <v>216</v>
      </c>
      <c r="L187" s="29"/>
      <c r="M187" s="29"/>
      <c r="N187" s="29"/>
      <c r="O187" s="29"/>
      <c r="P187" s="29"/>
      <c r="Q187" s="29"/>
      <c r="R187" s="29"/>
      <c r="S187" s="138">
        <v>6</v>
      </c>
      <c r="T187" s="38"/>
      <c r="U187" s="39"/>
      <c r="V187" s="39" t="s">
        <v>32</v>
      </c>
      <c r="W187" s="40" t="s">
        <v>32</v>
      </c>
      <c r="X187" s="155">
        <f>J187</f>
        <v>6</v>
      </c>
      <c r="Y187" s="31">
        <f>SUM(Z187:AB187)</f>
        <v>0</v>
      </c>
      <c r="Z187" s="31">
        <f>AD187+AG187+AJ187+AM187+AP187+AS187+AV187+AY187+BB187+BE187+BH187+BK187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42">
        <f>K187-X187</f>
        <v>210</v>
      </c>
      <c r="AD187" s="32">
        <v>0</v>
      </c>
      <c r="AE187" s="32">
        <v>0</v>
      </c>
      <c r="AF187" s="32"/>
      <c r="AG187" s="33">
        <v>0</v>
      </c>
      <c r="AH187" s="33">
        <v>0</v>
      </c>
      <c r="AI187" s="33"/>
      <c r="AJ187" s="32">
        <v>0</v>
      </c>
      <c r="AK187" s="32">
        <v>0</v>
      </c>
      <c r="AL187" s="32"/>
      <c r="AM187" s="33">
        <v>0</v>
      </c>
      <c r="AN187" s="33">
        <v>0</v>
      </c>
      <c r="AO187" s="33"/>
      <c r="AP187" s="32">
        <v>0</v>
      </c>
      <c r="AQ187" s="32">
        <v>0</v>
      </c>
      <c r="AR187" s="32"/>
      <c r="AS187" s="33">
        <v>0</v>
      </c>
      <c r="AT187" s="33">
        <v>0</v>
      </c>
      <c r="AU187" s="33"/>
      <c r="AV187" s="32">
        <v>0</v>
      </c>
      <c r="AW187" s="32">
        <v>0</v>
      </c>
      <c r="AX187" s="32"/>
      <c r="AY187" s="33">
        <v>0</v>
      </c>
      <c r="AZ187" s="33">
        <v>0</v>
      </c>
      <c r="BA187" s="33"/>
      <c r="BB187" s="31"/>
      <c r="BC187" s="31"/>
      <c r="BD187" s="31"/>
      <c r="BE187" s="33"/>
      <c r="BF187" s="33"/>
      <c r="BG187" s="33"/>
      <c r="BH187" s="31"/>
      <c r="BI187" s="31"/>
      <c r="BJ187" s="31"/>
      <c r="BK187" s="33"/>
      <c r="BL187" s="33"/>
      <c r="BM187" s="33"/>
      <c r="BN187" s="114"/>
      <c r="BO187" s="34">
        <f>Y187/K187*100</f>
        <v>0</v>
      </c>
    </row>
    <row r="188" spans="1:67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35">
        <f>SUM(J2+J35+J182+J186)</f>
        <v>81</v>
      </c>
      <c r="K188" s="35">
        <f>J188*36</f>
        <v>2916</v>
      </c>
      <c r="L188" s="25"/>
      <c r="M188" s="25"/>
      <c r="N188" s="25"/>
      <c r="O188" s="25"/>
      <c r="P188" s="25"/>
      <c r="Q188" s="25"/>
      <c r="R188" s="25"/>
      <c r="S188" s="25"/>
      <c r="T188" s="160"/>
      <c r="U188" s="160"/>
      <c r="V188" s="160"/>
      <c r="W188" s="16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</sheetData>
  <mergeCells count="488">
    <mergeCell ref="BK71:BK75"/>
    <mergeCell ref="BL71:BL75"/>
    <mergeCell ref="BM71:BM75"/>
    <mergeCell ref="BO71:BO75"/>
    <mergeCell ref="BN71:BN75"/>
    <mergeCell ref="D4:D9"/>
    <mergeCell ref="E4:E9"/>
    <mergeCell ref="F4:F9"/>
    <mergeCell ref="G4:G9"/>
    <mergeCell ref="J4:J9"/>
    <mergeCell ref="K4:K9"/>
    <mergeCell ref="AI71:AI75"/>
    <mergeCell ref="AH71:AH75"/>
    <mergeCell ref="AF71:AF75"/>
    <mergeCell ref="AE71:AE75"/>
    <mergeCell ref="AD71:AD75"/>
    <mergeCell ref="AG71:AG75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AD4:AD9"/>
    <mergeCell ref="AE4:AE9"/>
    <mergeCell ref="AF4:AF9"/>
    <mergeCell ref="AG4:AG9"/>
    <mergeCell ref="AH4:AH9"/>
    <mergeCell ref="AI4:AI9"/>
    <mergeCell ref="X4:X9"/>
    <mergeCell ref="Y4:Y9"/>
    <mergeCell ref="Z4:Z9"/>
    <mergeCell ref="AA4:AA9"/>
    <mergeCell ref="AB4:AB9"/>
    <mergeCell ref="AC4:AC9"/>
    <mergeCell ref="AP4:AP9"/>
    <mergeCell ref="AQ4:AQ9"/>
    <mergeCell ref="AR4:AR9"/>
    <mergeCell ref="AS4:AS9"/>
    <mergeCell ref="AT4:AT9"/>
    <mergeCell ref="AU4:AU9"/>
    <mergeCell ref="AJ4:AJ9"/>
    <mergeCell ref="AK4:AK9"/>
    <mergeCell ref="AL4:AL9"/>
    <mergeCell ref="AM4:AM9"/>
    <mergeCell ref="AN4:AN9"/>
    <mergeCell ref="AO4:AO9"/>
    <mergeCell ref="BD4:BD9"/>
    <mergeCell ref="BE4:BE9"/>
    <mergeCell ref="BF4:BF9"/>
    <mergeCell ref="BG4:BG9"/>
    <mergeCell ref="AV4:AV9"/>
    <mergeCell ref="AW4:AW9"/>
    <mergeCell ref="AX4:AX9"/>
    <mergeCell ref="AY4:AY9"/>
    <mergeCell ref="AZ4:AZ9"/>
    <mergeCell ref="BA4:BA9"/>
    <mergeCell ref="K23:K24"/>
    <mergeCell ref="L23:L24"/>
    <mergeCell ref="M23:M24"/>
    <mergeCell ref="N23:N24"/>
    <mergeCell ref="O23:O24"/>
    <mergeCell ref="P23:P24"/>
    <mergeCell ref="BN4:BN9"/>
    <mergeCell ref="BO4:BO9"/>
    <mergeCell ref="A23:A24"/>
    <mergeCell ref="B23:B24"/>
    <mergeCell ref="C23:C24"/>
    <mergeCell ref="D23:D24"/>
    <mergeCell ref="E23:E24"/>
    <mergeCell ref="F23:F24"/>
    <mergeCell ref="G23:G24"/>
    <mergeCell ref="J23:J24"/>
    <mergeCell ref="BH4:BH9"/>
    <mergeCell ref="BI4:BI9"/>
    <mergeCell ref="BJ4:BJ9"/>
    <mergeCell ref="BK4:BK9"/>
    <mergeCell ref="BL4:BL9"/>
    <mergeCell ref="BM4:BM9"/>
    <mergeCell ref="BB4:BB9"/>
    <mergeCell ref="BC4:BC9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BM23:BM24"/>
    <mergeCell ref="BN23:BN24"/>
    <mergeCell ref="BO23:BO24"/>
    <mergeCell ref="A25:A26"/>
    <mergeCell ref="B25:B26"/>
    <mergeCell ref="C25:C26"/>
    <mergeCell ref="D25:D26"/>
    <mergeCell ref="E25:E26"/>
    <mergeCell ref="F25:F26"/>
    <mergeCell ref="G25:G26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O25:BO26"/>
    <mergeCell ref="A27:A28"/>
    <mergeCell ref="B27:B28"/>
    <mergeCell ref="C27:C28"/>
    <mergeCell ref="D27:D28"/>
    <mergeCell ref="E27:E28"/>
    <mergeCell ref="F27:F28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G27:G28"/>
    <mergeCell ref="J27:J28"/>
    <mergeCell ref="K27:K28"/>
    <mergeCell ref="L27:L28"/>
    <mergeCell ref="M27:M28"/>
    <mergeCell ref="N27:N28"/>
    <mergeCell ref="BL25:BL26"/>
    <mergeCell ref="BM25:BM26"/>
    <mergeCell ref="BN25:BN26"/>
    <mergeCell ref="AY25:AY26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K27:BK28"/>
    <mergeCell ref="BL27:BL28"/>
    <mergeCell ref="BM27:BM28"/>
    <mergeCell ref="BN27:BN28"/>
    <mergeCell ref="BO27:BO28"/>
    <mergeCell ref="A44:A54"/>
    <mergeCell ref="B44:B54"/>
    <mergeCell ref="C44:C54"/>
    <mergeCell ref="D44:D54"/>
    <mergeCell ref="E44:E54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S27:AS28"/>
    <mergeCell ref="AT27:AT28"/>
    <mergeCell ref="N44:N54"/>
    <mergeCell ref="O44:O54"/>
    <mergeCell ref="P44:P54"/>
    <mergeCell ref="Q44:Q54"/>
    <mergeCell ref="R44:R54"/>
    <mergeCell ref="S44:S54"/>
    <mergeCell ref="F44:F54"/>
    <mergeCell ref="G44:G54"/>
    <mergeCell ref="J44:J54"/>
    <mergeCell ref="K44:K54"/>
    <mergeCell ref="L44:L54"/>
    <mergeCell ref="M44:M54"/>
    <mergeCell ref="Z44:Z54"/>
    <mergeCell ref="AA44:AA54"/>
    <mergeCell ref="AB44:AB54"/>
    <mergeCell ref="AC44:AC54"/>
    <mergeCell ref="AD44:AD54"/>
    <mergeCell ref="AE44:AE54"/>
    <mergeCell ref="T44:T54"/>
    <mergeCell ref="U44:U54"/>
    <mergeCell ref="V44:V54"/>
    <mergeCell ref="W44:W54"/>
    <mergeCell ref="X44:X54"/>
    <mergeCell ref="Y44:Y54"/>
    <mergeCell ref="AL44:AL54"/>
    <mergeCell ref="AM44:AM54"/>
    <mergeCell ref="AN44:AN54"/>
    <mergeCell ref="AO44:AO54"/>
    <mergeCell ref="AP44:AP54"/>
    <mergeCell ref="AQ44:AQ54"/>
    <mergeCell ref="AF44:AF54"/>
    <mergeCell ref="AG44:AG54"/>
    <mergeCell ref="AH44:AH54"/>
    <mergeCell ref="AI44:AI54"/>
    <mergeCell ref="AJ44:AJ54"/>
    <mergeCell ref="AK44:AK54"/>
    <mergeCell ref="BM44:BM54"/>
    <mergeCell ref="BN44:BN54"/>
    <mergeCell ref="BO44:BO54"/>
    <mergeCell ref="BD44:BD54"/>
    <mergeCell ref="BE44:BE54"/>
    <mergeCell ref="BF44:BF54"/>
    <mergeCell ref="BG44:BG54"/>
    <mergeCell ref="BH44:BH54"/>
    <mergeCell ref="BI44:BI54"/>
    <mergeCell ref="AM71:AM75"/>
    <mergeCell ref="AN71:AN75"/>
    <mergeCell ref="AO71:AO75"/>
    <mergeCell ref="AP71:AP75"/>
    <mergeCell ref="AQ71:AQ75"/>
    <mergeCell ref="AR71:AR75"/>
    <mergeCell ref="BJ44:BJ54"/>
    <mergeCell ref="BK44:BK54"/>
    <mergeCell ref="BL44:BL54"/>
    <mergeCell ref="AX44:AX54"/>
    <mergeCell ref="AY44:AY54"/>
    <mergeCell ref="AZ44:AZ54"/>
    <mergeCell ref="BA44:BA54"/>
    <mergeCell ref="BB44:BB54"/>
    <mergeCell ref="BC44:BC54"/>
    <mergeCell ref="AR44:AR54"/>
    <mergeCell ref="AS44:AS54"/>
    <mergeCell ref="AT44:AT54"/>
    <mergeCell ref="AU44:AU54"/>
    <mergeCell ref="AV44:AV54"/>
    <mergeCell ref="AW44:AW54"/>
    <mergeCell ref="BH71:BH75"/>
    <mergeCell ref="BI71:BI75"/>
    <mergeCell ref="BJ71:BJ75"/>
    <mergeCell ref="BB71:BB75"/>
    <mergeCell ref="BC71:BC75"/>
    <mergeCell ref="BD71:BD75"/>
    <mergeCell ref="BE71:BE75"/>
    <mergeCell ref="BF71:BF75"/>
    <mergeCell ref="BG71:BG75"/>
    <mergeCell ref="K71:K75"/>
    <mergeCell ref="L71:L75"/>
    <mergeCell ref="M71:M75"/>
    <mergeCell ref="N71:N75"/>
    <mergeCell ref="O71:O75"/>
    <mergeCell ref="P71:P75"/>
    <mergeCell ref="AS71:AS75"/>
    <mergeCell ref="AT71:AT75"/>
    <mergeCell ref="AU71:AU75"/>
    <mergeCell ref="AV71:AV75"/>
    <mergeCell ref="AW71:AW75"/>
    <mergeCell ref="AX71:AX75"/>
    <mergeCell ref="AY71:AY75"/>
    <mergeCell ref="AZ71:AZ75"/>
    <mergeCell ref="BA71:BA75"/>
    <mergeCell ref="AJ71:AJ75"/>
    <mergeCell ref="AK71:AK75"/>
    <mergeCell ref="AL71:AL75"/>
    <mergeCell ref="A71:A75"/>
    <mergeCell ref="B71:B75"/>
    <mergeCell ref="C71:C75"/>
    <mergeCell ref="D71:D75"/>
    <mergeCell ref="E71:E75"/>
    <mergeCell ref="F71:F75"/>
    <mergeCell ref="G71:G75"/>
    <mergeCell ref="J71:J75"/>
    <mergeCell ref="W71:W75"/>
    <mergeCell ref="Q71:Q75"/>
    <mergeCell ref="R71:R75"/>
    <mergeCell ref="S71:S75"/>
    <mergeCell ref="T71:T75"/>
    <mergeCell ref="U71:U75"/>
    <mergeCell ref="V71:V75"/>
    <mergeCell ref="G77:G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F77: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AU77:AU78"/>
    <mergeCell ref="AV77:AV78"/>
    <mergeCell ref="AW77:AW78"/>
    <mergeCell ref="AX77:AX78"/>
    <mergeCell ref="AM77:AM78"/>
    <mergeCell ref="AN77:AN78"/>
    <mergeCell ref="AO77:AO78"/>
    <mergeCell ref="AP77:AP78"/>
    <mergeCell ref="AQ77:AQ78"/>
    <mergeCell ref="AR77:AR78"/>
    <mergeCell ref="BK77:BK78"/>
    <mergeCell ref="BL77:BL78"/>
    <mergeCell ref="BM77:BM78"/>
    <mergeCell ref="BN77:BN78"/>
    <mergeCell ref="BO77:BO78"/>
    <mergeCell ref="A79:A81"/>
    <mergeCell ref="B79:B81"/>
    <mergeCell ref="C79:C81"/>
    <mergeCell ref="D79:D81"/>
    <mergeCell ref="E79:E81"/>
    <mergeCell ref="BE77:BE78"/>
    <mergeCell ref="BF77:BF78"/>
    <mergeCell ref="BG77:BG78"/>
    <mergeCell ref="BH77:BH78"/>
    <mergeCell ref="BI77:BI78"/>
    <mergeCell ref="BJ77:BJ78"/>
    <mergeCell ref="AY77:AY78"/>
    <mergeCell ref="AZ77:AZ78"/>
    <mergeCell ref="BA77:BA78"/>
    <mergeCell ref="BB77:BB78"/>
    <mergeCell ref="BC77:BC78"/>
    <mergeCell ref="BD77:BD78"/>
    <mergeCell ref="AS77:AS78"/>
    <mergeCell ref="AT77:AT78"/>
    <mergeCell ref="A82:A86"/>
    <mergeCell ref="B82:B86"/>
    <mergeCell ref="C82:C86"/>
    <mergeCell ref="D82:D86"/>
    <mergeCell ref="E82:E86"/>
    <mergeCell ref="F82:F86"/>
    <mergeCell ref="N79:N81"/>
    <mergeCell ref="O79:O81"/>
    <mergeCell ref="P79:P81"/>
    <mergeCell ref="F79:F81"/>
    <mergeCell ref="G79:G81"/>
    <mergeCell ref="J79:J81"/>
    <mergeCell ref="K79:K81"/>
    <mergeCell ref="L79:L81"/>
    <mergeCell ref="M79:M81"/>
    <mergeCell ref="G82:G86"/>
    <mergeCell ref="J82:J86"/>
    <mergeCell ref="K82:K86"/>
    <mergeCell ref="L82:L86"/>
    <mergeCell ref="M82:M86"/>
    <mergeCell ref="N82:N86"/>
    <mergeCell ref="T79:T81"/>
    <mergeCell ref="U79:U81"/>
    <mergeCell ref="V79:V81"/>
    <mergeCell ref="U82:U86"/>
    <mergeCell ref="V82:V86"/>
    <mergeCell ref="W82:W86"/>
    <mergeCell ref="O82:O86"/>
    <mergeCell ref="P82:P86"/>
    <mergeCell ref="Q82:Q86"/>
    <mergeCell ref="R82:R86"/>
    <mergeCell ref="S82:S86"/>
    <mergeCell ref="T82:T86"/>
    <mergeCell ref="W79:W81"/>
    <mergeCell ref="Q79:Q81"/>
    <mergeCell ref="R79:R81"/>
    <mergeCell ref="S79:S81"/>
  </mergeCells>
  <conditionalFormatting sqref="U11:U14 U90 U182 U64 U136:U148 U150:U162 U164:U176 U77 U79 U104:U120 U102 U32:U34 U27 U43:U58 U20 U22:U23">
    <cfRule type="expression" dxfId="1153" priority="542" stopIfTrue="1">
      <formula>AND(INDEX($M11:$T11,1,$V11)=0, $V11&gt;0)</formula>
    </cfRule>
  </conditionalFormatting>
  <conditionalFormatting sqref="W11:W14 W90 W182 W64 W136:W148 W150:W162 W164:W176 W77 W79 W104:W120 W102 W32:W34 W27 W43:W58 W20 W22:W23">
    <cfRule type="expression" dxfId="1152" priority="543" stopIfTrue="1">
      <formula>AND(INDEX($M11:$T11,1,$X11)=0, $X11&gt;0)</formula>
    </cfRule>
  </conditionalFormatting>
  <conditionalFormatting sqref="AD90:AF90 AD64:AF64 AD79:AF81 AD104:AF106 AD102:AF102 AD86:AF86 AD11:AF14 AD32:AF34 AD17:AF17 AD27:AF27 AD43:AF58 AD20:AF20 AD22:AF23 AD76:AF77">
    <cfRule type="expression" dxfId="1151" priority="544">
      <formula>AND(NOT(ISBLANK($M11)),ISBLANK($AE11),ISBLANK($AF11),ISBLANK($AG11))</formula>
    </cfRule>
  </conditionalFormatting>
  <conditionalFormatting sqref="AG90:AI90 AG64:AI64 AG79:AI81 AG104:AI106 AG102:AI102 AG86:AI86 AG11:AI14 AG17:AI17 AG27:AI27 AG43:AI58 AG32:AI34 AG20:AI20 AG22:AI23 AG76:AI77">
    <cfRule type="expression" dxfId="1150" priority="545">
      <formula>AND(NOT(ISBLANK($N11)),ISBLANK($AH11),ISBLANK($AI11),ISBLANK($AJ11))</formula>
    </cfRule>
  </conditionalFormatting>
  <conditionalFormatting sqref="AJ90:AL90 AJ64:AL64 AJ79:AL81 AJ104:AL106 AJ102:AL102 AJ86:AL86 AJ11:AL14 AJ17:AL17 AJ27:AL27 AJ43:AL58 AJ32:AL34 AJ20:AL20 AJ22:AL23 AJ76:AL77">
    <cfRule type="expression" dxfId="1149" priority="546">
      <formula>AND(NOT(ISBLANK($O11)),ISBLANK($AK11),ISBLANK($AL11),ISBLANK($AM11))</formula>
    </cfRule>
  </conditionalFormatting>
  <conditionalFormatting sqref="AM90:AO90 AM64:AO64 AM77:AO77 AM79:AO81 AM104:AO106 AM102:AO102 AM86:AO86 AM11:AO14 AM32:AO34 AM17:AO17 AM43:AO58 AM20:AO20 AM22:AO23">
    <cfRule type="expression" dxfId="1148" priority="547">
      <formula>AND(NOT(ISBLANK($P11)),ISBLANK($AN11),ISBLANK($AO11),ISBLANK($AP11))</formula>
    </cfRule>
  </conditionalFormatting>
  <conditionalFormatting sqref="AP90:AR90 AP64:AR64 AP77:AR77 AP79:AR81 AP104:AR106 AP102:AR102 AP86:AR86 AP11:AR14 AP32:AR34 AP17:AR17 AP27:AR27 AP43:AR58 AP20:AR20 AP22:AR23">
    <cfRule type="expression" dxfId="1147" priority="548">
      <formula>AND(NOT(ISBLANK($Q11)),ISBLANK($AQ11),ISBLANK($AR11),ISBLANK($AS11))</formula>
    </cfRule>
  </conditionalFormatting>
  <conditionalFormatting sqref="AS90:AU90 AS64:AU64 AS77:AU77 AS79:AU81 AS104:AU106 AS102:AU102 AS86:AU86 AS11:AU14 AS32:AU34 AS17:AU17 AS27:AU27 AS43:AU58 AS20:AU20 AS22:AU23">
    <cfRule type="expression" dxfId="1146" priority="549">
      <formula>AND(NOT(ISBLANK($R11)),ISBLANK($AT11),ISBLANK($AU11),ISBLANK($AV11))</formula>
    </cfRule>
  </conditionalFormatting>
  <conditionalFormatting sqref="AV90:AX90 AV64:AX64 AV77:AX77 AV79:AX81 AV104:AX106 AV102:AX102 AV86:AX86 AV11:AX14 AV32:AX34 AV17:AX17 AV27:AX27 AV43:AX58 AV20:AX20 AV22:AX23">
    <cfRule type="expression" dxfId="1145" priority="550">
      <formula>AND(NOT(ISBLANK($S11)),ISBLANK($AW11),ISBLANK($AX11),ISBLANK($AY11))</formula>
    </cfRule>
  </conditionalFormatting>
  <conditionalFormatting sqref="AY90:BA90 AY64:BA64 AY77:BA77 AY79:BA81 AY104:BA106 AY102:BA102 AY86:BA86 AY11:BA14 AY32:BA34 AY17:BA17 AY27:BA27 AY43:BA58 AY20:BA20 AY22:BA23">
    <cfRule type="expression" dxfId="1144" priority="551">
      <formula>AND(NOT(ISBLANK($T11)),ISBLANK($AZ11),ISBLANK($BA11),ISBLANK($BB11))</formula>
    </cfRule>
  </conditionalFormatting>
  <conditionalFormatting sqref="W90 W64 W77 W79 W104:W106 W102 W11:W14 W32:W34 W17 W43:W58 W20 W22:W23">
    <cfRule type="expression" dxfId="1143" priority="552">
      <formula>AND(NOT(ISBLANK($X11)),ISBLANK($U11),ISBLANK($V11),ISBLANK($W11))</formula>
    </cfRule>
  </conditionalFormatting>
  <conditionalFormatting sqref="AC3 AC32:AC34">
    <cfRule type="expression" dxfId="1142" priority="569">
      <formula>"&lt;=0.5*$E$17"</formula>
    </cfRule>
    <cfRule type="expression" dxfId="1141" priority="570">
      <formula>"&gt;=0,5*$E$17"</formula>
    </cfRule>
  </conditionalFormatting>
  <conditionalFormatting sqref="Y3 AD3:BM3 AO27 AM27 AQ44:AQ50 BB44:BM50 AJ44:AL50 AF44:AF50 AD32:BM34">
    <cfRule type="expression" dxfId="1140" priority="571" stopIfTrue="1">
      <formula>MOD(Y3,2)&lt;&gt;0</formula>
    </cfRule>
  </conditionalFormatting>
  <conditionalFormatting sqref="U3">
    <cfRule type="expression" dxfId="1139" priority="572" stopIfTrue="1">
      <formula>AND(INDEX($M3:$T3,1,$V3)=0, $V3&gt;0)</formula>
    </cfRule>
  </conditionalFormatting>
  <conditionalFormatting sqref="V3 V90 V182 V64 V136:V148 V150:V162 V164:V176 V77 V79 V104:V120 V102 V32:V34 V43:V58 V20 V22:V23">
    <cfRule type="expression" dxfId="1138" priority="573" stopIfTrue="1">
      <formula>AND(INDEX($M3:$T3,1,$W3)=0, $W3&gt;0)</formula>
    </cfRule>
  </conditionalFormatting>
  <conditionalFormatting sqref="W3">
    <cfRule type="expression" dxfId="1137" priority="574" stopIfTrue="1">
      <formula>AND(INDEX($M3:$T3,1,$X3)=0, $X3&gt;0)</formula>
    </cfRule>
  </conditionalFormatting>
  <conditionalFormatting sqref="AD4:AF10">
    <cfRule type="expression" dxfId="1136" priority="568">
      <formula>AND(NOT(ISBLANK($M4)),ISBLANK($AE4),ISBLANK($AF4),ISBLANK($AG4))</formula>
    </cfRule>
  </conditionalFormatting>
  <conditionalFormatting sqref="AG4:AI10">
    <cfRule type="expression" dxfId="1135" priority="567">
      <formula>AND(NOT(ISBLANK($N4)),ISBLANK($AH4),ISBLANK($AI4),ISBLANK($AJ4))</formula>
    </cfRule>
  </conditionalFormatting>
  <conditionalFormatting sqref="AK4:AK10">
    <cfRule type="expression" dxfId="1134" priority="566">
      <formula>AND(NOT(ISBLANK($O4)),ISBLANK($AK4),ISBLANK($AL4),ISBLANK($AM4))</formula>
    </cfRule>
  </conditionalFormatting>
  <conditionalFormatting sqref="AN4:AN10">
    <cfRule type="expression" dxfId="1133" priority="565">
      <formula>AND(NOT(ISBLANK($P4)),ISBLANK($AN4),ISBLANK($AO4),ISBLANK($AP4))</formula>
    </cfRule>
  </conditionalFormatting>
  <conditionalFormatting sqref="AP4:AR10">
    <cfRule type="expression" dxfId="1132" priority="564">
      <formula>AND(NOT(ISBLANK($Q4)),ISBLANK($AQ4),ISBLANK($AR4),ISBLANK($AS4))</formula>
    </cfRule>
  </conditionalFormatting>
  <conditionalFormatting sqref="AS4:AU10">
    <cfRule type="expression" dxfId="1131" priority="563">
      <formula>AND(NOT(ISBLANK($R4)),ISBLANK($AT4),ISBLANK($AU4),ISBLANK($AV4))</formula>
    </cfRule>
  </conditionalFormatting>
  <conditionalFormatting sqref="AV4:AX10">
    <cfRule type="expression" dxfId="1130" priority="562">
      <formula>AND(NOT(ISBLANK($S4)),ISBLANK($AW4),ISBLANK($AX4),ISBLANK($AY4))</formula>
    </cfRule>
  </conditionalFormatting>
  <conditionalFormatting sqref="AY4:BA10">
    <cfRule type="expression" dxfId="1129" priority="561">
      <formula>AND(NOT(ISBLANK($T4)),ISBLANK($AZ4),ISBLANK($BA4),ISBLANK($BB4))</formula>
    </cfRule>
  </conditionalFormatting>
  <conditionalFormatting sqref="W4:W10">
    <cfRule type="expression" dxfId="1128" priority="560">
      <formula>AND(NOT(ISBLANK($X4)),ISBLANK($U4),ISBLANK($V4),ISBLANK($W4))</formula>
    </cfRule>
  </conditionalFormatting>
  <conditionalFormatting sqref="AC11:AC14">
    <cfRule type="expression" dxfId="1127" priority="556">
      <formula>"&lt;=0.5*$E$17"</formula>
    </cfRule>
    <cfRule type="expression" dxfId="1126" priority="557">
      <formula>"&gt;=0,5*$E$17"</formula>
    </cfRule>
  </conditionalFormatting>
  <conditionalFormatting sqref="AD11:BM14 AD17 AF17 AJ17:AL17 AP17:AR17 AV17:AX17 Y11:Y14">
    <cfRule type="expression" dxfId="1125" priority="558" stopIfTrue="1">
      <formula>MOD(Y11,2)&lt;&gt;0</formula>
    </cfRule>
  </conditionalFormatting>
  <conditionalFormatting sqref="V11:V13">
    <cfRule type="expression" dxfId="1124" priority="559" stopIfTrue="1">
      <formula>AND(INDEX($M11:$T11,1,$W11)=0, $W11&gt;0)</formula>
    </cfRule>
  </conditionalFormatting>
  <conditionalFormatting sqref="AC17">
    <cfRule type="expression" dxfId="1123" priority="553">
      <formula>"&lt;=0.5*$E$17"</formula>
    </cfRule>
    <cfRule type="expression" dxfId="1122" priority="554">
      <formula>"&gt;=0,5*$E$17"</formula>
    </cfRule>
  </conditionalFormatting>
  <conditionalFormatting sqref="Y17">
    <cfRule type="expression" dxfId="1121" priority="555" stopIfTrue="1">
      <formula>MOD(Y17,2)&lt;&gt;0</formula>
    </cfRule>
  </conditionalFormatting>
  <conditionalFormatting sqref="AC25 AC27 AC20 AC22:AC23">
    <cfRule type="expression" dxfId="1120" priority="536">
      <formula>"&lt;=0.5*$E$17"</formula>
    </cfRule>
    <cfRule type="expression" dxfId="1119" priority="537">
      <formula>"&gt;=0,5*$E$17"</formula>
    </cfRule>
  </conditionalFormatting>
  <conditionalFormatting sqref="AD25:BM25 AD27:AL27 AP27:BM27 AN27 Y20 AD20:BM20 AD22:BM23 Y22">
    <cfRule type="expression" dxfId="1118" priority="538" stopIfTrue="1">
      <formula>MOD(Y20,2)&lt;&gt;0</formula>
    </cfRule>
  </conditionalFormatting>
  <conditionalFormatting sqref="U25">
    <cfRule type="expression" dxfId="1117" priority="539" stopIfTrue="1">
      <formula>AND(INDEX($M25:$T25,1,$V25)=0, $V25&gt;0)</formula>
    </cfRule>
  </conditionalFormatting>
  <conditionalFormatting sqref="V25">
    <cfRule type="expression" dxfId="1116" priority="540" stopIfTrue="1">
      <formula>AND(INDEX($M25:$T25,1,$W25)=0, $W25&gt;0)</formula>
    </cfRule>
  </conditionalFormatting>
  <conditionalFormatting sqref="W25">
    <cfRule type="expression" dxfId="1115" priority="541" stopIfTrue="1">
      <formula>AND(INDEX($M25:$T25,1,$X25)=0, $X25&gt;0)</formula>
    </cfRule>
  </conditionalFormatting>
  <conditionalFormatting sqref="AD25:AF25">
    <cfRule type="expression" dxfId="1114" priority="535">
      <formula>AND(NOT(ISBLANK($M25)),ISBLANK($AE25),ISBLANK($AF25),ISBLANK($AG25))</formula>
    </cfRule>
  </conditionalFormatting>
  <conditionalFormatting sqref="AG25:AI25">
    <cfRule type="expression" dxfId="1113" priority="534">
      <formula>AND(NOT(ISBLANK($N25)),ISBLANK($AH25),ISBLANK($AI25),ISBLANK($AJ25))</formula>
    </cfRule>
  </conditionalFormatting>
  <conditionalFormatting sqref="AJ25:AL25">
    <cfRule type="expression" dxfId="1112" priority="533">
      <formula>AND(NOT(ISBLANK($O25)),ISBLANK($AK25),ISBLANK($AL25),ISBLANK($AM25))</formula>
    </cfRule>
  </conditionalFormatting>
  <conditionalFormatting sqref="AM25:AO25">
    <cfRule type="expression" dxfId="1111" priority="532">
      <formula>AND(NOT(ISBLANK($P25)),ISBLANK($AN25),ISBLANK($AO25),ISBLANK($AP25))</formula>
    </cfRule>
  </conditionalFormatting>
  <conditionalFormatting sqref="AP25:AR25">
    <cfRule type="expression" dxfId="1110" priority="531">
      <formula>AND(NOT(ISBLANK($Q25)),ISBLANK($AQ25),ISBLANK($AR25),ISBLANK($AS25))</formula>
    </cfRule>
  </conditionalFormatting>
  <conditionalFormatting sqref="AS25:AU25">
    <cfRule type="expression" dxfId="1109" priority="530">
      <formula>AND(NOT(ISBLANK($R25)),ISBLANK($AT25),ISBLANK($AU25),ISBLANK($AV25))</formula>
    </cfRule>
  </conditionalFormatting>
  <conditionalFormatting sqref="AV25:AX25">
    <cfRule type="expression" dxfId="1108" priority="529">
      <formula>AND(NOT(ISBLANK($S25)),ISBLANK($AW25),ISBLANK($AX25),ISBLANK($AY25))</formula>
    </cfRule>
  </conditionalFormatting>
  <conditionalFormatting sqref="AY25:BA25">
    <cfRule type="expression" dxfId="1107" priority="528">
      <formula>AND(NOT(ISBLANK($T25)),ISBLANK($AZ25),ISBLANK($BA25),ISBLANK($BB25))</formula>
    </cfRule>
  </conditionalFormatting>
  <conditionalFormatting sqref="W25">
    <cfRule type="expression" dxfId="1106" priority="527">
      <formula>AND(NOT(ISBLANK($X25)),ISBLANK($U25),ISBLANK($V25),ISBLANK($W25))</formula>
    </cfRule>
  </conditionalFormatting>
  <conditionalFormatting sqref="AC29:AC31">
    <cfRule type="expression" dxfId="1105" priority="521">
      <formula>"&lt;=0.5*$E$17"</formula>
    </cfRule>
    <cfRule type="expression" dxfId="1104" priority="522">
      <formula>"&gt;=0,5*$E$17"</formula>
    </cfRule>
  </conditionalFormatting>
  <conditionalFormatting sqref="AD29:BM31">
    <cfRule type="expression" dxfId="1103" priority="523" stopIfTrue="1">
      <formula>MOD(AD29,2)&lt;&gt;0</formula>
    </cfRule>
  </conditionalFormatting>
  <conditionalFormatting sqref="U29:U31">
    <cfRule type="expression" dxfId="1102" priority="524" stopIfTrue="1">
      <formula>AND(INDEX($M29:$T29,1,$V29)=0, $V29&gt;0)</formula>
    </cfRule>
  </conditionalFormatting>
  <conditionalFormatting sqref="V29:V31">
    <cfRule type="expression" dxfId="1101" priority="525" stopIfTrue="1">
      <formula>AND(INDEX($M29:$T29,1,$W29)=0, $W29&gt;0)</formula>
    </cfRule>
  </conditionalFormatting>
  <conditionalFormatting sqref="W29:W31">
    <cfRule type="expression" dxfId="1100" priority="526" stopIfTrue="1">
      <formula>AND(INDEX($M29:$T29,1,$X29)=0, $X29&gt;0)</formula>
    </cfRule>
  </conditionalFormatting>
  <conditionalFormatting sqref="AD29:AF31">
    <cfRule type="expression" dxfId="1099" priority="520">
      <formula>AND(NOT(ISBLANK($M29)),ISBLANK($AE29),ISBLANK($AF29),ISBLANK($AG29))</formula>
    </cfRule>
  </conditionalFormatting>
  <conditionalFormatting sqref="AG29:AI31">
    <cfRule type="expression" dxfId="1098" priority="519">
      <formula>AND(NOT(ISBLANK($N29)),ISBLANK($AH29),ISBLANK($AI29),ISBLANK($AJ29))</formula>
    </cfRule>
  </conditionalFormatting>
  <conditionalFormatting sqref="AJ29:AL31">
    <cfRule type="expression" dxfId="1097" priority="518">
      <formula>AND(NOT(ISBLANK($O29)),ISBLANK($AK29),ISBLANK($AL29),ISBLANK($AM29))</formula>
    </cfRule>
  </conditionalFormatting>
  <conditionalFormatting sqref="AM29:AO31">
    <cfRule type="expression" dxfId="1096" priority="517">
      <formula>AND(NOT(ISBLANK($P29)),ISBLANK($AN29),ISBLANK($AO29),ISBLANK($AP29))</formula>
    </cfRule>
  </conditionalFormatting>
  <conditionalFormatting sqref="AP29:AR31">
    <cfRule type="expression" dxfId="1095" priority="516">
      <formula>AND(NOT(ISBLANK($Q29)),ISBLANK($AQ29),ISBLANK($AR29),ISBLANK($AS29))</formula>
    </cfRule>
  </conditionalFormatting>
  <conditionalFormatting sqref="AS29:AU31">
    <cfRule type="expression" dxfId="1094" priority="515">
      <formula>AND(NOT(ISBLANK($R29)),ISBLANK($AT29),ISBLANK($AU29),ISBLANK($AV29))</formula>
    </cfRule>
  </conditionalFormatting>
  <conditionalFormatting sqref="AV29:AX31">
    <cfRule type="expression" dxfId="1093" priority="514">
      <formula>AND(NOT(ISBLANK($S29)),ISBLANK($AW29),ISBLANK($AX29),ISBLANK($AY29))</formula>
    </cfRule>
  </conditionalFormatting>
  <conditionalFormatting sqref="AY29:BA31">
    <cfRule type="expression" dxfId="1092" priority="513">
      <formula>AND(NOT(ISBLANK($T29)),ISBLANK($AZ29),ISBLANK($BA29),ISBLANK($BB29))</formula>
    </cfRule>
  </conditionalFormatting>
  <conditionalFormatting sqref="W29:W31">
    <cfRule type="expression" dxfId="1091" priority="512">
      <formula>AND(NOT(ISBLANK($X29)),ISBLANK($U29),ISBLANK($V29),ISBLANK($W29))</formula>
    </cfRule>
  </conditionalFormatting>
  <conditionalFormatting sqref="AC43">
    <cfRule type="expression" dxfId="1090" priority="509">
      <formula>"&lt;=0.5*$E$17"</formula>
    </cfRule>
    <cfRule type="expression" dxfId="1089" priority="510">
      <formula>"&gt;=0,5*$E$17"</formula>
    </cfRule>
  </conditionalFormatting>
  <conditionalFormatting sqref="AD43:BM43 AD44:AE50 AG44:AI50 AM44:AP50 AR44:BA50">
    <cfRule type="expression" dxfId="1088" priority="511" stopIfTrue="1">
      <formula>MOD(AD43,2)&lt;&gt;0</formula>
    </cfRule>
  </conditionalFormatting>
  <conditionalFormatting sqref="AC178:AC180">
    <cfRule type="expression" dxfId="1087" priority="503">
      <formula>"&lt;=0.5*$E$17"</formula>
    </cfRule>
    <cfRule type="expression" dxfId="1086" priority="504">
      <formula>"&gt;=0,5*$E$17"</formula>
    </cfRule>
  </conditionalFormatting>
  <conditionalFormatting sqref="AD178:BM178">
    <cfRule type="expression" dxfId="1085" priority="505" stopIfTrue="1">
      <formula>MOD(AD178,2)&lt;&gt;0</formula>
    </cfRule>
  </conditionalFormatting>
  <conditionalFormatting sqref="U178:U180">
    <cfRule type="expression" dxfId="1084" priority="506" stopIfTrue="1">
      <formula>AND(INDEX($M178:$T178,1,$V178)=0, $V178&gt;0)</formula>
    </cfRule>
  </conditionalFormatting>
  <conditionalFormatting sqref="V178:V180">
    <cfRule type="expression" dxfId="1083" priority="507" stopIfTrue="1">
      <formula>AND(INDEX($M178:$T178,1,$W178)=0, $W178&gt;0)</formula>
    </cfRule>
  </conditionalFormatting>
  <conditionalFormatting sqref="W178:W180">
    <cfRule type="expression" dxfId="1082" priority="508" stopIfTrue="1">
      <formula>AND(INDEX($M178:$T178,1,$X178)=0, $X178&gt;0)</formula>
    </cfRule>
  </conditionalFormatting>
  <conditionalFormatting sqref="AC55:AC58">
    <cfRule type="expression" dxfId="1081" priority="500">
      <formula>"&lt;=0.5*$E$17"</formula>
    </cfRule>
    <cfRule type="expression" dxfId="1080" priority="501">
      <formula>"&gt;=0,5*$E$17"</formula>
    </cfRule>
  </conditionalFormatting>
  <conditionalFormatting sqref="AD55:BM58 Y55:Y56">
    <cfRule type="expression" dxfId="1079" priority="502" stopIfTrue="1">
      <formula>MOD(Y55,2)&lt;&gt;0</formula>
    </cfRule>
  </conditionalFormatting>
  <conditionalFormatting sqref="W59:W60">
    <cfRule type="expression" dxfId="1078" priority="485">
      <formula>AND(NOT(ISBLANK($X59)),ISBLANK($U59),ISBLANK($V59),ISBLANK($W59))</formula>
    </cfRule>
  </conditionalFormatting>
  <conditionalFormatting sqref="AC59:AC60 AC64">
    <cfRule type="expression" dxfId="1077" priority="494">
      <formula>"&lt;=0.5*$E$17"</formula>
    </cfRule>
    <cfRule type="expression" dxfId="1076" priority="495">
      <formula>"&gt;=0,5*$E$17"</formula>
    </cfRule>
  </conditionalFormatting>
  <conditionalFormatting sqref="AD59:BM60 AD64:BM64">
    <cfRule type="expression" dxfId="1075" priority="496" stopIfTrue="1">
      <formula>MOD(AD59,2)&lt;&gt;0</formula>
    </cfRule>
  </conditionalFormatting>
  <conditionalFormatting sqref="U59:U60">
    <cfRule type="expression" dxfId="1074" priority="497" stopIfTrue="1">
      <formula>AND(INDEX($M59:$T59,1,$V59)=0, $V59&gt;0)</formula>
    </cfRule>
  </conditionalFormatting>
  <conditionalFormatting sqref="V59:V60">
    <cfRule type="expression" dxfId="1073" priority="498" stopIfTrue="1">
      <formula>AND(INDEX($M59:$T59,1,$W59)=0, $W59&gt;0)</formula>
    </cfRule>
  </conditionalFormatting>
  <conditionalFormatting sqref="W59:W60">
    <cfRule type="expression" dxfId="1072" priority="499" stopIfTrue="1">
      <formula>AND(INDEX($M59:$T59,1,$X59)=0, $X59&gt;0)</formula>
    </cfRule>
  </conditionalFormatting>
  <conditionalFormatting sqref="AD59:AF60">
    <cfRule type="expression" dxfId="1071" priority="493">
      <formula>AND(NOT(ISBLANK($M59)),ISBLANK($AE59),ISBLANK($AF59),ISBLANK($AG59))</formula>
    </cfRule>
  </conditionalFormatting>
  <conditionalFormatting sqref="AG59:AI60">
    <cfRule type="expression" dxfId="1070" priority="492">
      <formula>AND(NOT(ISBLANK($N59)),ISBLANK($AH59),ISBLANK($AI59),ISBLANK($AJ59))</formula>
    </cfRule>
  </conditionalFormatting>
  <conditionalFormatting sqref="AJ59:AL60">
    <cfRule type="expression" dxfId="1069" priority="491">
      <formula>AND(NOT(ISBLANK($O59)),ISBLANK($AK59),ISBLANK($AL59),ISBLANK($AM59))</formula>
    </cfRule>
  </conditionalFormatting>
  <conditionalFormatting sqref="AM59:AO60">
    <cfRule type="expression" dxfId="1068" priority="490">
      <formula>AND(NOT(ISBLANK($P59)),ISBLANK($AN59),ISBLANK($AO59),ISBLANK($AP59))</formula>
    </cfRule>
  </conditionalFormatting>
  <conditionalFormatting sqref="AP59:AR60">
    <cfRule type="expression" dxfId="1067" priority="489">
      <formula>AND(NOT(ISBLANK($Q59)),ISBLANK($AQ59),ISBLANK($AR59),ISBLANK($AS59))</formula>
    </cfRule>
  </conditionalFormatting>
  <conditionalFormatting sqref="AS59:AU60">
    <cfRule type="expression" dxfId="1066" priority="488">
      <formula>AND(NOT(ISBLANK($R59)),ISBLANK($AT59),ISBLANK($AU59),ISBLANK($AV59))</formula>
    </cfRule>
  </conditionalFormatting>
  <conditionalFormatting sqref="AV59:AX60">
    <cfRule type="expression" dxfId="1065" priority="487">
      <formula>AND(NOT(ISBLANK($S59)),ISBLANK($AW59),ISBLANK($AX59),ISBLANK($AY59))</formula>
    </cfRule>
  </conditionalFormatting>
  <conditionalFormatting sqref="AY59:BA60">
    <cfRule type="expression" dxfId="1064" priority="486">
      <formula>AND(NOT(ISBLANK($T59)),ISBLANK($AZ59),ISBLANK($BA59),ISBLANK($BB59))</formula>
    </cfRule>
  </conditionalFormatting>
  <conditionalFormatting sqref="AC61:AC63">
    <cfRule type="expression" dxfId="1063" priority="479">
      <formula>"&lt;=0.5*$E$17"</formula>
    </cfRule>
    <cfRule type="expression" dxfId="1062" priority="480">
      <formula>"&gt;=0,5*$E$17"</formula>
    </cfRule>
  </conditionalFormatting>
  <conditionalFormatting sqref="AD61:BM63">
    <cfRule type="expression" dxfId="1061" priority="481" stopIfTrue="1">
      <formula>MOD(AD61,2)&lt;&gt;0</formula>
    </cfRule>
  </conditionalFormatting>
  <conditionalFormatting sqref="U61:U63">
    <cfRule type="expression" dxfId="1060" priority="482" stopIfTrue="1">
      <formula>AND(INDEX($M61:$T61,1,$V61)=0, $V61&gt;0)</formula>
    </cfRule>
  </conditionalFormatting>
  <conditionalFormatting sqref="V61:V63">
    <cfRule type="expression" dxfId="1059" priority="483" stopIfTrue="1">
      <formula>AND(INDEX($M61:$T61,1,$W61)=0, $W61&gt;0)</formula>
    </cfRule>
  </conditionalFormatting>
  <conditionalFormatting sqref="W61:W63">
    <cfRule type="expression" dxfId="1058" priority="484" stopIfTrue="1">
      <formula>AND(INDEX($M61:$T61,1,$X61)=0, $X61&gt;0)</formula>
    </cfRule>
  </conditionalFormatting>
  <conditionalFormatting sqref="AD61:AF63">
    <cfRule type="expression" dxfId="1057" priority="478">
      <formula>AND(NOT(ISBLANK($M61)),ISBLANK($AE61),ISBLANK($AF61),ISBLANK($AG61))</formula>
    </cfRule>
  </conditionalFormatting>
  <conditionalFormatting sqref="AG61:AI63">
    <cfRule type="expression" dxfId="1056" priority="477">
      <formula>AND(NOT(ISBLANK($N61)),ISBLANK($AH61),ISBLANK($AI61),ISBLANK($AJ61))</formula>
    </cfRule>
  </conditionalFormatting>
  <conditionalFormatting sqref="AJ61:AL63">
    <cfRule type="expression" dxfId="1055" priority="476">
      <formula>AND(NOT(ISBLANK($O61)),ISBLANK($AK61),ISBLANK($AL61),ISBLANK($AM61))</formula>
    </cfRule>
  </conditionalFormatting>
  <conditionalFormatting sqref="AM61:AO63">
    <cfRule type="expression" dxfId="1054" priority="475">
      <formula>AND(NOT(ISBLANK($P61)),ISBLANK($AN61),ISBLANK($AO61),ISBLANK($AP61))</formula>
    </cfRule>
  </conditionalFormatting>
  <conditionalFormatting sqref="AP61:AR63">
    <cfRule type="expression" dxfId="1053" priority="474">
      <formula>AND(NOT(ISBLANK($Q61)),ISBLANK($AQ61),ISBLANK($AR61),ISBLANK($AS61))</formula>
    </cfRule>
  </conditionalFormatting>
  <conditionalFormatting sqref="AS61:AU63">
    <cfRule type="expression" dxfId="1052" priority="473">
      <formula>AND(NOT(ISBLANK($R61)),ISBLANK($AT61),ISBLANK($AU61),ISBLANK($AV61))</formula>
    </cfRule>
  </conditionalFormatting>
  <conditionalFormatting sqref="AV61:AX63">
    <cfRule type="expression" dxfId="1051" priority="472">
      <formula>AND(NOT(ISBLANK($S61)),ISBLANK($AW61),ISBLANK($AX61),ISBLANK($AY61))</formula>
    </cfRule>
  </conditionalFormatting>
  <conditionalFormatting sqref="AY61:BA63">
    <cfRule type="expression" dxfId="1050" priority="471">
      <formula>AND(NOT(ISBLANK($T61)),ISBLANK($AZ61),ISBLANK($BA61),ISBLANK($BB61))</formula>
    </cfRule>
  </conditionalFormatting>
  <conditionalFormatting sqref="W61:W63">
    <cfRule type="expression" dxfId="1049" priority="470">
      <formula>AND(NOT(ISBLANK($X61)),ISBLANK($U61),ISBLANK($V61),ISBLANK($W61))</formula>
    </cfRule>
  </conditionalFormatting>
  <conditionalFormatting sqref="U122:U134">
    <cfRule type="expression" dxfId="1048" priority="467" stopIfTrue="1">
      <formula>AND(INDEX($M122:$T122,1,$V122)=0, $V122&gt;0)</formula>
    </cfRule>
  </conditionalFormatting>
  <conditionalFormatting sqref="V122:V134">
    <cfRule type="expression" dxfId="1047" priority="468" stopIfTrue="1">
      <formula>AND(INDEX($M122:$T122,1,$W122)=0, $W122&gt;0)</formula>
    </cfRule>
  </conditionalFormatting>
  <conditionalFormatting sqref="W122:W134">
    <cfRule type="expression" dxfId="1046" priority="469" stopIfTrue="1">
      <formula>AND(INDEX($M122:$T122,1,$X122)=0, $X122&gt;0)</formula>
    </cfRule>
  </conditionalFormatting>
  <conditionalFormatting sqref="AC164:AC176 AC150:AC162 AC136:AC148 AC122:AC134 AC107:AC120">
    <cfRule type="expression" dxfId="1045" priority="464">
      <formula>"&lt;=0.5*$E$17"</formula>
    </cfRule>
    <cfRule type="expression" dxfId="1044" priority="465">
      <formula>"&gt;=0,5*$E$17"</formula>
    </cfRule>
  </conditionalFormatting>
  <conditionalFormatting sqref="AD164:BM176 AD150:BM162 AD136:BM148 AD122:BM134 AD107:BM120">
    <cfRule type="expression" dxfId="1043" priority="466" stopIfTrue="1">
      <formula>MOD(AD107,2)&lt;&gt;0</formula>
    </cfRule>
  </conditionalFormatting>
  <conditionalFormatting sqref="AD107:AF176">
    <cfRule type="expression" dxfId="1042" priority="463">
      <formula>AND(NOT(ISBLANK($M107)),ISBLANK($AE107),ISBLANK($AF107),ISBLANK($AG107))</formula>
    </cfRule>
  </conditionalFormatting>
  <conditionalFormatting sqref="AG107:AI176">
    <cfRule type="expression" dxfId="1041" priority="462">
      <formula>AND(NOT(ISBLANK($N107)),ISBLANK($AH107),ISBLANK($AI107),ISBLANK($AJ107))</formula>
    </cfRule>
  </conditionalFormatting>
  <conditionalFormatting sqref="AJ107:AL176">
    <cfRule type="expression" dxfId="1040" priority="461">
      <formula>AND(NOT(ISBLANK($O107)),ISBLANK($AK107),ISBLANK($AL107),ISBLANK($AM107))</formula>
    </cfRule>
  </conditionalFormatting>
  <conditionalFormatting sqref="AM107:AO176">
    <cfRule type="expression" dxfId="1039" priority="460">
      <formula>AND(NOT(ISBLANK($P107)),ISBLANK($AN107),ISBLANK($AO107),ISBLANK($AP107))</formula>
    </cfRule>
  </conditionalFormatting>
  <conditionalFormatting sqref="AP107:AR176">
    <cfRule type="expression" dxfId="1038" priority="459">
      <formula>AND(NOT(ISBLANK($Q107)),ISBLANK($AQ107),ISBLANK($AR107),ISBLANK($AS107))</formula>
    </cfRule>
  </conditionalFormatting>
  <conditionalFormatting sqref="AS107:AU176">
    <cfRule type="expression" dxfId="1037" priority="458">
      <formula>AND(NOT(ISBLANK($R107)),ISBLANK($AT107),ISBLANK($AU107),ISBLANK($AV107))</formula>
    </cfRule>
  </conditionalFormatting>
  <conditionalFormatting sqref="AV107:AX176">
    <cfRule type="expression" dxfId="1036" priority="457">
      <formula>AND(NOT(ISBLANK($S107)),ISBLANK($AW107),ISBLANK($AX107),ISBLANK($AY107))</formula>
    </cfRule>
  </conditionalFormatting>
  <conditionalFormatting sqref="AY107:BA176">
    <cfRule type="expression" dxfId="1035" priority="456">
      <formula>AND(NOT(ISBLANK($T107)),ISBLANK($AZ107),ISBLANK($BA107),ISBLANK($BB107))</formula>
    </cfRule>
  </conditionalFormatting>
  <conditionalFormatting sqref="W107:W176">
    <cfRule type="expression" dxfId="1034" priority="455">
      <formula>AND(NOT(ISBLANK($X107)),ISBLANK($U107),ISBLANK($V107),ISBLANK($W107))</formula>
    </cfRule>
  </conditionalFormatting>
  <conditionalFormatting sqref="AC77 AC79:AC81 AC104:AC106 AC102">
    <cfRule type="expression" dxfId="1033" priority="452">
      <formula>"&lt;=0.5*$E$17"</formula>
    </cfRule>
    <cfRule type="expression" dxfId="1032" priority="453">
      <formula>"&gt;=0,5*$E$17"</formula>
    </cfRule>
  </conditionalFormatting>
  <conditionalFormatting sqref="AD77:BM77 AD79:BM81 AD104:BM106 AD102:BM102">
    <cfRule type="expression" dxfId="1031" priority="454" stopIfTrue="1">
      <formula>MOD(AD77,2)&lt;&gt;0</formula>
    </cfRule>
  </conditionalFormatting>
  <conditionalFormatting sqref="AC103">
    <cfRule type="expression" dxfId="1030" priority="446">
      <formula>"&lt;=0.5*$E$17"</formula>
    </cfRule>
    <cfRule type="expression" dxfId="1029" priority="447">
      <formula>"&gt;=0,5*$E$17"</formula>
    </cfRule>
  </conditionalFormatting>
  <conditionalFormatting sqref="AD103:BM103">
    <cfRule type="expression" dxfId="1028" priority="448" stopIfTrue="1">
      <formula>MOD(AD103,2)&lt;&gt;0</formula>
    </cfRule>
  </conditionalFormatting>
  <conditionalFormatting sqref="U103">
    <cfRule type="expression" dxfId="1027" priority="449" stopIfTrue="1">
      <formula>AND(INDEX($M103:$T103,1,$V103)=0, $V103&gt;0)</formula>
    </cfRule>
  </conditionalFormatting>
  <conditionalFormatting sqref="V103">
    <cfRule type="expression" dxfId="1026" priority="450" stopIfTrue="1">
      <formula>AND(INDEX($M103:$T103,1,$W103)=0, $W103&gt;0)</formula>
    </cfRule>
  </conditionalFormatting>
  <conditionalFormatting sqref="W103">
    <cfRule type="expression" dxfId="1025" priority="451" stopIfTrue="1">
      <formula>AND(INDEX($M103:$T103,1,$X103)=0, $X103&gt;0)</formula>
    </cfRule>
  </conditionalFormatting>
  <conditionalFormatting sqref="AD103:AF103">
    <cfRule type="expression" dxfId="1024" priority="445">
      <formula>AND(NOT(ISBLANK($M103)),ISBLANK($AE103),ISBLANK($AF103),ISBLANK($AG103))</formula>
    </cfRule>
  </conditionalFormatting>
  <conditionalFormatting sqref="AG103:AI103">
    <cfRule type="expression" dxfId="1023" priority="444">
      <formula>AND(NOT(ISBLANK($N103)),ISBLANK($AH103),ISBLANK($AI103),ISBLANK($AJ103))</formula>
    </cfRule>
  </conditionalFormatting>
  <conditionalFormatting sqref="AJ103:AL103">
    <cfRule type="expression" dxfId="1022" priority="443">
      <formula>AND(NOT(ISBLANK($O103)),ISBLANK($AK103),ISBLANK($AL103),ISBLANK($AM103))</formula>
    </cfRule>
  </conditionalFormatting>
  <conditionalFormatting sqref="AM103:AO103">
    <cfRule type="expression" dxfId="1021" priority="442">
      <formula>AND(NOT(ISBLANK($P103)),ISBLANK($AN103),ISBLANK($AO103),ISBLANK($AP103))</formula>
    </cfRule>
  </conditionalFormatting>
  <conditionalFormatting sqref="AP103:AR103">
    <cfRule type="expression" dxfId="1020" priority="441">
      <formula>AND(NOT(ISBLANK($Q103)),ISBLANK($AQ103),ISBLANK($AR103),ISBLANK($AS103))</formula>
    </cfRule>
  </conditionalFormatting>
  <conditionalFormatting sqref="AS103:AU103">
    <cfRule type="expression" dxfId="1019" priority="440">
      <formula>AND(NOT(ISBLANK($R103)),ISBLANK($AT103),ISBLANK($AU103),ISBLANK($AV103))</formula>
    </cfRule>
  </conditionalFormatting>
  <conditionalFormatting sqref="AV103:AX103">
    <cfRule type="expression" dxfId="1018" priority="439">
      <formula>AND(NOT(ISBLANK($S103)),ISBLANK($AW103),ISBLANK($AX103),ISBLANK($AY103))</formula>
    </cfRule>
  </conditionalFormatting>
  <conditionalFormatting sqref="AY103:BA103">
    <cfRule type="expression" dxfId="1017" priority="438">
      <formula>AND(NOT(ISBLANK($T103)),ISBLANK($AZ103),ISBLANK($BA103),ISBLANK($BB103))</formula>
    </cfRule>
  </conditionalFormatting>
  <conditionalFormatting sqref="W103">
    <cfRule type="expression" dxfId="1016" priority="437">
      <formula>AND(NOT(ISBLANK($X103)),ISBLANK($U103),ISBLANK($V103),ISBLANK($W103))</formula>
    </cfRule>
  </conditionalFormatting>
  <conditionalFormatting sqref="AC101">
    <cfRule type="expression" dxfId="1015" priority="431">
      <formula>"&lt;=0.5*$E$17"</formula>
    </cfRule>
    <cfRule type="expression" dxfId="1014" priority="432">
      <formula>"&gt;=0,5*$E$17"</formula>
    </cfRule>
  </conditionalFormatting>
  <conditionalFormatting sqref="AD101:BM101">
    <cfRule type="expression" dxfId="1013" priority="433" stopIfTrue="1">
      <formula>MOD(AD101,2)&lt;&gt;0</formula>
    </cfRule>
  </conditionalFormatting>
  <conditionalFormatting sqref="U101">
    <cfRule type="expression" dxfId="1012" priority="434" stopIfTrue="1">
      <formula>AND(INDEX($M101:$T101,1,$V101)=0, $V101&gt;0)</formula>
    </cfRule>
  </conditionalFormatting>
  <conditionalFormatting sqref="V101">
    <cfRule type="expression" dxfId="1011" priority="435" stopIfTrue="1">
      <formula>AND(INDEX($M101:$T101,1,$W101)=0, $W101&gt;0)</formula>
    </cfRule>
  </conditionalFormatting>
  <conditionalFormatting sqref="W101">
    <cfRule type="expression" dxfId="1010" priority="436" stopIfTrue="1">
      <formula>AND(INDEX($M101:$T101,1,$X101)=0, $X101&gt;0)</formula>
    </cfRule>
  </conditionalFormatting>
  <conditionalFormatting sqref="AD101:AF101">
    <cfRule type="expression" dxfId="1009" priority="430">
      <formula>AND(NOT(ISBLANK($M101)),ISBLANK($AE101),ISBLANK($AF101),ISBLANK($AG101))</formula>
    </cfRule>
  </conditionalFormatting>
  <conditionalFormatting sqref="AG101:AI101">
    <cfRule type="expression" dxfId="1008" priority="429">
      <formula>AND(NOT(ISBLANK($N101)),ISBLANK($AH101),ISBLANK($AI101),ISBLANK($AJ101))</formula>
    </cfRule>
  </conditionalFormatting>
  <conditionalFormatting sqref="AJ101:AL101">
    <cfRule type="expression" dxfId="1007" priority="428">
      <formula>AND(NOT(ISBLANK($O101)),ISBLANK($AK101),ISBLANK($AL101),ISBLANK($AM101))</formula>
    </cfRule>
  </conditionalFormatting>
  <conditionalFormatting sqref="AM101:AO101">
    <cfRule type="expression" dxfId="1006" priority="427">
      <formula>AND(NOT(ISBLANK($P101)),ISBLANK($AN101),ISBLANK($AO101),ISBLANK($AP101))</formula>
    </cfRule>
  </conditionalFormatting>
  <conditionalFormatting sqref="AP101:AR101">
    <cfRule type="expression" dxfId="1005" priority="426">
      <formula>AND(NOT(ISBLANK($Q101)),ISBLANK($AQ101),ISBLANK($AR101),ISBLANK($AS101))</formula>
    </cfRule>
  </conditionalFormatting>
  <conditionalFormatting sqref="AS101:AU101">
    <cfRule type="expression" dxfId="1004" priority="425">
      <formula>AND(NOT(ISBLANK($R101)),ISBLANK($AT101),ISBLANK($AU101),ISBLANK($AV101))</formula>
    </cfRule>
  </conditionalFormatting>
  <conditionalFormatting sqref="AV101:AX101">
    <cfRule type="expression" dxfId="1003" priority="424">
      <formula>AND(NOT(ISBLANK($S101)),ISBLANK($AW101),ISBLANK($AX101),ISBLANK($AY101))</formula>
    </cfRule>
  </conditionalFormatting>
  <conditionalFormatting sqref="AY101:BA101">
    <cfRule type="expression" dxfId="1002" priority="423">
      <formula>AND(NOT(ISBLANK($T101)),ISBLANK($AZ101),ISBLANK($BA101),ISBLANK($BB101))</formula>
    </cfRule>
  </conditionalFormatting>
  <conditionalFormatting sqref="W101">
    <cfRule type="expression" dxfId="1001" priority="422">
      <formula>AND(NOT(ISBLANK($X101)),ISBLANK($U101),ISBLANK($V101),ISBLANK($W101))</formula>
    </cfRule>
  </conditionalFormatting>
  <conditionalFormatting sqref="AC100">
    <cfRule type="expression" dxfId="1000" priority="416">
      <formula>"&lt;=0.5*$E$17"</formula>
    </cfRule>
    <cfRule type="expression" dxfId="999" priority="417">
      <formula>"&gt;=0,5*$E$17"</formula>
    </cfRule>
  </conditionalFormatting>
  <conditionalFormatting sqref="AD100:BM100">
    <cfRule type="expression" dxfId="998" priority="418" stopIfTrue="1">
      <formula>MOD(AD100,2)&lt;&gt;0</formula>
    </cfRule>
  </conditionalFormatting>
  <conditionalFormatting sqref="U100">
    <cfRule type="expression" dxfId="997" priority="419" stopIfTrue="1">
      <formula>AND(INDEX($M100:$T100,1,$V100)=0, $V100&gt;0)</formula>
    </cfRule>
  </conditionalFormatting>
  <conditionalFormatting sqref="V100">
    <cfRule type="expression" dxfId="996" priority="420" stopIfTrue="1">
      <formula>AND(INDEX($M100:$T100,1,$W100)=0, $W100&gt;0)</formula>
    </cfRule>
  </conditionalFormatting>
  <conditionalFormatting sqref="W100">
    <cfRule type="expression" dxfId="995" priority="421" stopIfTrue="1">
      <formula>AND(INDEX($M100:$T100,1,$X100)=0, $X100&gt;0)</formula>
    </cfRule>
  </conditionalFormatting>
  <conditionalFormatting sqref="AD100:AF100">
    <cfRule type="expression" dxfId="994" priority="415">
      <formula>AND(NOT(ISBLANK($M100)),ISBLANK($AE100),ISBLANK($AF100),ISBLANK($AG100))</formula>
    </cfRule>
  </conditionalFormatting>
  <conditionalFormatting sqref="AG100:AI100">
    <cfRule type="expression" dxfId="993" priority="414">
      <formula>AND(NOT(ISBLANK($N100)),ISBLANK($AH100),ISBLANK($AI100),ISBLANK($AJ100))</formula>
    </cfRule>
  </conditionalFormatting>
  <conditionalFormatting sqref="AJ100:AL100">
    <cfRule type="expression" dxfId="992" priority="413">
      <formula>AND(NOT(ISBLANK($O100)),ISBLANK($AK100),ISBLANK($AL100),ISBLANK($AM100))</formula>
    </cfRule>
  </conditionalFormatting>
  <conditionalFormatting sqref="AM100:AO100">
    <cfRule type="expression" dxfId="991" priority="412">
      <formula>AND(NOT(ISBLANK($P100)),ISBLANK($AN100),ISBLANK($AO100),ISBLANK($AP100))</formula>
    </cfRule>
  </conditionalFormatting>
  <conditionalFormatting sqref="AP100:AR100">
    <cfRule type="expression" dxfId="990" priority="411">
      <formula>AND(NOT(ISBLANK($Q100)),ISBLANK($AQ100),ISBLANK($AR100),ISBLANK($AS100))</formula>
    </cfRule>
  </conditionalFormatting>
  <conditionalFormatting sqref="AS100:AU100">
    <cfRule type="expression" dxfId="989" priority="410">
      <formula>AND(NOT(ISBLANK($R100)),ISBLANK($AT100),ISBLANK($AU100),ISBLANK($AV100))</formula>
    </cfRule>
  </conditionalFormatting>
  <conditionalFormatting sqref="AV100:AX100">
    <cfRule type="expression" dxfId="988" priority="409">
      <formula>AND(NOT(ISBLANK($S100)),ISBLANK($AW100),ISBLANK($AX100),ISBLANK($AY100))</formula>
    </cfRule>
  </conditionalFormatting>
  <conditionalFormatting sqref="AY100:BA100">
    <cfRule type="expression" dxfId="987" priority="408">
      <formula>AND(NOT(ISBLANK($T100)),ISBLANK($AZ100),ISBLANK($BA100),ISBLANK($BB100))</formula>
    </cfRule>
  </conditionalFormatting>
  <conditionalFormatting sqref="W100">
    <cfRule type="expression" dxfId="986" priority="407">
      <formula>AND(NOT(ISBLANK($X100)),ISBLANK($U100),ISBLANK($V100),ISBLANK($W100))</formula>
    </cfRule>
  </conditionalFormatting>
  <conditionalFormatting sqref="AC99 AC86">
    <cfRule type="expression" dxfId="985" priority="401">
      <formula>"&lt;=0.5*$E$17"</formula>
    </cfRule>
    <cfRule type="expression" dxfId="984" priority="402">
      <formula>"&gt;=0,5*$E$17"</formula>
    </cfRule>
  </conditionalFormatting>
  <conditionalFormatting sqref="AD99:BM99 AD86:BM86">
    <cfRule type="expression" dxfId="983" priority="403" stopIfTrue="1">
      <formula>MOD(AD86,2)&lt;&gt;0</formula>
    </cfRule>
  </conditionalFormatting>
  <conditionalFormatting sqref="U99">
    <cfRule type="expression" dxfId="982" priority="404" stopIfTrue="1">
      <formula>AND(INDEX($M99:$T99,1,$V99)=0, $V99&gt;0)</formula>
    </cfRule>
  </conditionalFormatting>
  <conditionalFormatting sqref="V99">
    <cfRule type="expression" dxfId="981" priority="405" stopIfTrue="1">
      <formula>AND(INDEX($M99:$T99,1,$W99)=0, $W99&gt;0)</formula>
    </cfRule>
  </conditionalFormatting>
  <conditionalFormatting sqref="W99">
    <cfRule type="expression" dxfId="980" priority="406" stopIfTrue="1">
      <formula>AND(INDEX($M99:$T99,1,$X99)=0, $X99&gt;0)</formula>
    </cfRule>
  </conditionalFormatting>
  <conditionalFormatting sqref="AD99:AF99">
    <cfRule type="expression" dxfId="979" priority="400">
      <formula>AND(NOT(ISBLANK($M99)),ISBLANK($AE99),ISBLANK($AF99),ISBLANK($AG99))</formula>
    </cfRule>
  </conditionalFormatting>
  <conditionalFormatting sqref="AG99:AI99">
    <cfRule type="expression" dxfId="978" priority="399">
      <formula>AND(NOT(ISBLANK($N99)),ISBLANK($AH99),ISBLANK($AI99),ISBLANK($AJ99))</formula>
    </cfRule>
  </conditionalFormatting>
  <conditionalFormatting sqref="AJ99:AL99">
    <cfRule type="expression" dxfId="977" priority="398">
      <formula>AND(NOT(ISBLANK($O99)),ISBLANK($AK99),ISBLANK($AL99),ISBLANK($AM99))</formula>
    </cfRule>
  </conditionalFormatting>
  <conditionalFormatting sqref="AM99:AO99">
    <cfRule type="expression" dxfId="976" priority="397">
      <formula>AND(NOT(ISBLANK($P99)),ISBLANK($AN99),ISBLANK($AO99),ISBLANK($AP99))</formula>
    </cfRule>
  </conditionalFormatting>
  <conditionalFormatting sqref="AP99:AR99">
    <cfRule type="expression" dxfId="975" priority="396">
      <formula>AND(NOT(ISBLANK($Q99)),ISBLANK($AQ99),ISBLANK($AR99),ISBLANK($AS99))</formula>
    </cfRule>
  </conditionalFormatting>
  <conditionalFormatting sqref="AS99:AU99">
    <cfRule type="expression" dxfId="974" priority="395">
      <formula>AND(NOT(ISBLANK($R99)),ISBLANK($AT99),ISBLANK($AU99),ISBLANK($AV99))</formula>
    </cfRule>
  </conditionalFormatting>
  <conditionalFormatting sqref="AV99:AX99">
    <cfRule type="expression" dxfId="973" priority="394">
      <formula>AND(NOT(ISBLANK($S99)),ISBLANK($AW99),ISBLANK($AX99),ISBLANK($AY99))</formula>
    </cfRule>
  </conditionalFormatting>
  <conditionalFormatting sqref="AY99:BA99">
    <cfRule type="expression" dxfId="972" priority="393">
      <formula>AND(NOT(ISBLANK($T99)),ISBLANK($AZ99),ISBLANK($BA99),ISBLANK($BB99))</formula>
    </cfRule>
  </conditionalFormatting>
  <conditionalFormatting sqref="W99">
    <cfRule type="expression" dxfId="971" priority="392">
      <formula>AND(NOT(ISBLANK($X99)),ISBLANK($U99),ISBLANK($V99),ISBLANK($W99))</formula>
    </cfRule>
  </conditionalFormatting>
  <conditionalFormatting sqref="AC92">
    <cfRule type="expression" dxfId="970" priority="386">
      <formula>"&lt;=0.5*$E$17"</formula>
    </cfRule>
    <cfRule type="expression" dxfId="969" priority="387">
      <formula>"&gt;=0,5*$E$17"</formula>
    </cfRule>
  </conditionalFormatting>
  <conditionalFormatting sqref="AD92:BM92">
    <cfRule type="expression" dxfId="968" priority="388" stopIfTrue="1">
      <formula>MOD(AD92,2)&lt;&gt;0</formula>
    </cfRule>
  </conditionalFormatting>
  <conditionalFormatting sqref="U92">
    <cfRule type="expression" dxfId="967" priority="389" stopIfTrue="1">
      <formula>AND(INDEX($M92:$T92,1,$V92)=0, $V92&gt;0)</formula>
    </cfRule>
  </conditionalFormatting>
  <conditionalFormatting sqref="V92">
    <cfRule type="expression" dxfId="966" priority="390" stopIfTrue="1">
      <formula>AND(INDEX($M92:$T92,1,$W92)=0, $W92&gt;0)</formula>
    </cfRule>
  </conditionalFormatting>
  <conditionalFormatting sqref="W92">
    <cfRule type="expression" dxfId="965" priority="391" stopIfTrue="1">
      <formula>AND(INDEX($M92:$T92,1,$X92)=0, $X92&gt;0)</formula>
    </cfRule>
  </conditionalFormatting>
  <conditionalFormatting sqref="AD92:AF92">
    <cfRule type="expression" dxfId="964" priority="385">
      <formula>AND(NOT(ISBLANK($M92)),ISBLANK($AE92),ISBLANK($AF92),ISBLANK($AG92))</formula>
    </cfRule>
  </conditionalFormatting>
  <conditionalFormatting sqref="AG92:AI92">
    <cfRule type="expression" dxfId="963" priority="384">
      <formula>AND(NOT(ISBLANK($N92)),ISBLANK($AH92),ISBLANK($AI92),ISBLANK($AJ92))</formula>
    </cfRule>
  </conditionalFormatting>
  <conditionalFormatting sqref="AJ92:AL92">
    <cfRule type="expression" dxfId="962" priority="383">
      <formula>AND(NOT(ISBLANK($O92)),ISBLANK($AK92),ISBLANK($AL92),ISBLANK($AM92))</formula>
    </cfRule>
  </conditionalFormatting>
  <conditionalFormatting sqref="AM92:AO92">
    <cfRule type="expression" dxfId="961" priority="382">
      <formula>AND(NOT(ISBLANK($P92)),ISBLANK($AN92),ISBLANK($AO92),ISBLANK($AP92))</formula>
    </cfRule>
  </conditionalFormatting>
  <conditionalFormatting sqref="AP92:AR92">
    <cfRule type="expression" dxfId="960" priority="381">
      <formula>AND(NOT(ISBLANK($Q92)),ISBLANK($AQ92),ISBLANK($AR92),ISBLANK($AS92))</formula>
    </cfRule>
  </conditionalFormatting>
  <conditionalFormatting sqref="AS92:AU92">
    <cfRule type="expression" dxfId="959" priority="380">
      <formula>AND(NOT(ISBLANK($R92)),ISBLANK($AT92),ISBLANK($AU92),ISBLANK($AV92))</formula>
    </cfRule>
  </conditionalFormatting>
  <conditionalFormatting sqref="AV92:AX92">
    <cfRule type="expression" dxfId="958" priority="379">
      <formula>AND(NOT(ISBLANK($S92)),ISBLANK($AW92),ISBLANK($AX92),ISBLANK($AY92))</formula>
    </cfRule>
  </conditionalFormatting>
  <conditionalFormatting sqref="AY92:BA92">
    <cfRule type="expression" dxfId="957" priority="378">
      <formula>AND(NOT(ISBLANK($T92)),ISBLANK($AZ92),ISBLANK($BA92),ISBLANK($BB92))</formula>
    </cfRule>
  </conditionalFormatting>
  <conditionalFormatting sqref="W92">
    <cfRule type="expression" dxfId="956" priority="377">
      <formula>AND(NOT(ISBLANK($X92)),ISBLANK($U92),ISBLANK($V92),ISBLANK($W92))</formula>
    </cfRule>
  </conditionalFormatting>
  <conditionalFormatting sqref="AC85">
    <cfRule type="expression" dxfId="955" priority="374">
      <formula>"&lt;=0.5*$E$17"</formula>
    </cfRule>
    <cfRule type="expression" dxfId="954" priority="375">
      <formula>"&gt;=0,5*$E$17"</formula>
    </cfRule>
  </conditionalFormatting>
  <conditionalFormatting sqref="AD85:BM85">
    <cfRule type="expression" dxfId="953" priority="376" stopIfTrue="1">
      <formula>MOD(AD85,2)&lt;&gt;0</formula>
    </cfRule>
  </conditionalFormatting>
  <conditionalFormatting sqref="AD85:AF85">
    <cfRule type="expression" dxfId="952" priority="373">
      <formula>AND(NOT(ISBLANK($M85)),ISBLANK($AE85),ISBLANK($AF85),ISBLANK($AG85))</formula>
    </cfRule>
  </conditionalFormatting>
  <conditionalFormatting sqref="AG85:AI85">
    <cfRule type="expression" dxfId="951" priority="372">
      <formula>AND(NOT(ISBLANK($N85)),ISBLANK($AH85),ISBLANK($AI85),ISBLANK($AJ85))</formula>
    </cfRule>
  </conditionalFormatting>
  <conditionalFormatting sqref="AJ85:AL85">
    <cfRule type="expression" dxfId="950" priority="371">
      <formula>AND(NOT(ISBLANK($O85)),ISBLANK($AK85),ISBLANK($AL85),ISBLANK($AM85))</formula>
    </cfRule>
  </conditionalFormatting>
  <conditionalFormatting sqref="AM85:AO85">
    <cfRule type="expression" dxfId="949" priority="370">
      <formula>AND(NOT(ISBLANK($P85)),ISBLANK($AN85),ISBLANK($AO85),ISBLANK($AP85))</formula>
    </cfRule>
  </conditionalFormatting>
  <conditionalFormatting sqref="AP85:AR85">
    <cfRule type="expression" dxfId="948" priority="369">
      <formula>AND(NOT(ISBLANK($Q85)),ISBLANK($AQ85),ISBLANK($AR85),ISBLANK($AS85))</formula>
    </cfRule>
  </conditionalFormatting>
  <conditionalFormatting sqref="AS85:AU85">
    <cfRule type="expression" dxfId="947" priority="368">
      <formula>AND(NOT(ISBLANK($R85)),ISBLANK($AT85),ISBLANK($AU85),ISBLANK($AV85))</formula>
    </cfRule>
  </conditionalFormatting>
  <conditionalFormatting sqref="AV85:AX85">
    <cfRule type="expression" dxfId="946" priority="367">
      <formula>AND(NOT(ISBLANK($S85)),ISBLANK($AW85),ISBLANK($AX85),ISBLANK($AY85))</formula>
    </cfRule>
  </conditionalFormatting>
  <conditionalFormatting sqref="AY85:BA85">
    <cfRule type="expression" dxfId="945" priority="366">
      <formula>AND(NOT(ISBLANK($T85)),ISBLANK($AZ85),ISBLANK($BA85),ISBLANK($BB85))</formula>
    </cfRule>
  </conditionalFormatting>
  <conditionalFormatting sqref="AC82">
    <cfRule type="expression" dxfId="944" priority="360">
      <formula>"&lt;=0.5*$E$17"</formula>
    </cfRule>
    <cfRule type="expression" dxfId="943" priority="361">
      <formula>"&gt;=0,5*$E$17"</formula>
    </cfRule>
  </conditionalFormatting>
  <conditionalFormatting sqref="AD82:BM82">
    <cfRule type="expression" dxfId="942" priority="362" stopIfTrue="1">
      <formula>MOD(AD82,2)&lt;&gt;0</formula>
    </cfRule>
  </conditionalFormatting>
  <conditionalFormatting sqref="U82">
    <cfRule type="expression" dxfId="941" priority="363" stopIfTrue="1">
      <formula>AND(INDEX($M82:$T82,1,$V82)=0, $V82&gt;0)</formula>
    </cfRule>
  </conditionalFormatting>
  <conditionalFormatting sqref="V82">
    <cfRule type="expression" dxfId="940" priority="364" stopIfTrue="1">
      <formula>AND(INDEX($M82:$T82,1,$W82)=0, $W82&gt;0)</formula>
    </cfRule>
  </conditionalFormatting>
  <conditionalFormatting sqref="W82">
    <cfRule type="expression" dxfId="939" priority="365" stopIfTrue="1">
      <formula>AND(INDEX($M82:$T82,1,$X82)=0, $X82&gt;0)</formula>
    </cfRule>
  </conditionalFormatting>
  <conditionalFormatting sqref="AD82:AF82">
    <cfRule type="expression" dxfId="938" priority="359">
      <formula>AND(NOT(ISBLANK($M82)),ISBLANK($AE82),ISBLANK($AF82),ISBLANK($AG82))</formula>
    </cfRule>
  </conditionalFormatting>
  <conditionalFormatting sqref="AG82:AI82">
    <cfRule type="expression" dxfId="937" priority="358">
      <formula>AND(NOT(ISBLANK($N82)),ISBLANK($AH82),ISBLANK($AI82),ISBLANK($AJ82))</formula>
    </cfRule>
  </conditionalFormatting>
  <conditionalFormatting sqref="AJ82:AL82">
    <cfRule type="expression" dxfId="936" priority="357">
      <formula>AND(NOT(ISBLANK($O82)),ISBLANK($AK82),ISBLANK($AL82),ISBLANK($AM82))</formula>
    </cfRule>
  </conditionalFormatting>
  <conditionalFormatting sqref="AM82:AO82">
    <cfRule type="expression" dxfId="935" priority="356">
      <formula>AND(NOT(ISBLANK($P82)),ISBLANK($AN82),ISBLANK($AO82),ISBLANK($AP82))</formula>
    </cfRule>
  </conditionalFormatting>
  <conditionalFormatting sqref="AP82:AR82">
    <cfRule type="expression" dxfId="934" priority="355">
      <formula>AND(NOT(ISBLANK($Q82)),ISBLANK($AQ82),ISBLANK($AR82),ISBLANK($AS82))</formula>
    </cfRule>
  </conditionalFormatting>
  <conditionalFormatting sqref="AS82:AU82">
    <cfRule type="expression" dxfId="933" priority="354">
      <formula>AND(NOT(ISBLANK($R82)),ISBLANK($AT82),ISBLANK($AU82),ISBLANK($AV82))</formula>
    </cfRule>
  </conditionalFormatting>
  <conditionalFormatting sqref="AV82:AX82">
    <cfRule type="expression" dxfId="932" priority="353">
      <formula>AND(NOT(ISBLANK($S82)),ISBLANK($AW82),ISBLANK($AX82),ISBLANK($AY82))</formula>
    </cfRule>
  </conditionalFormatting>
  <conditionalFormatting sqref="AY82:BA82">
    <cfRule type="expression" dxfId="931" priority="352">
      <formula>AND(NOT(ISBLANK($T82)),ISBLANK($AZ82),ISBLANK($BA82),ISBLANK($BB82))</formula>
    </cfRule>
  </conditionalFormatting>
  <conditionalFormatting sqref="W82">
    <cfRule type="expression" dxfId="930" priority="351">
      <formula>AND(NOT(ISBLANK($X82)),ISBLANK($U82),ISBLANK($V82),ISBLANK($W82))</formula>
    </cfRule>
  </conditionalFormatting>
  <conditionalFormatting sqref="J4:J9">
    <cfRule type="cellIs" dxfId="929" priority="350" operator="equal">
      <formula>3</formula>
    </cfRule>
  </conditionalFormatting>
  <conditionalFormatting sqref="AC97:AC98">
    <cfRule type="expression" dxfId="928" priority="344">
      <formula>"&lt;=0.5*$E$17"</formula>
    </cfRule>
    <cfRule type="expression" dxfId="927" priority="345">
      <formula>"&gt;=0,5*$E$17"</formula>
    </cfRule>
  </conditionalFormatting>
  <conditionalFormatting sqref="AD97:BM98">
    <cfRule type="expression" dxfId="926" priority="346" stopIfTrue="1">
      <formula>MOD(AD97,2)&lt;&gt;0</formula>
    </cfRule>
  </conditionalFormatting>
  <conditionalFormatting sqref="U97:U98">
    <cfRule type="expression" dxfId="925" priority="347" stopIfTrue="1">
      <formula>AND(INDEX($M97:$T97,1,$V97)=0, $V97&gt;0)</formula>
    </cfRule>
  </conditionalFormatting>
  <conditionalFormatting sqref="V97:V98">
    <cfRule type="expression" dxfId="924" priority="348" stopIfTrue="1">
      <formula>AND(INDEX($M97:$T97,1,$W97)=0, $W97&gt;0)</formula>
    </cfRule>
  </conditionalFormatting>
  <conditionalFormatting sqref="W97:W98">
    <cfRule type="expression" dxfId="923" priority="349" stopIfTrue="1">
      <formula>AND(INDEX($M97:$T97,1,$X97)=0, $X97&gt;0)</formula>
    </cfRule>
  </conditionalFormatting>
  <conditionalFormatting sqref="AD97:AF98">
    <cfRule type="expression" dxfId="922" priority="343">
      <formula>AND(NOT(ISBLANK($M97)),ISBLANK($AE97),ISBLANK($AF97),ISBLANK($AG97))</formula>
    </cfRule>
  </conditionalFormatting>
  <conditionalFormatting sqref="AG97:AI98">
    <cfRule type="expression" dxfId="921" priority="342">
      <formula>AND(NOT(ISBLANK($N97)),ISBLANK($AH97),ISBLANK($AI97),ISBLANK($AJ97))</formula>
    </cfRule>
  </conditionalFormatting>
  <conditionalFormatting sqref="AJ97:AL98">
    <cfRule type="expression" dxfId="920" priority="341">
      <formula>AND(NOT(ISBLANK($O97)),ISBLANK($AK97),ISBLANK($AL97),ISBLANK($AM97))</formula>
    </cfRule>
  </conditionalFormatting>
  <conditionalFormatting sqref="AM97:AO98">
    <cfRule type="expression" dxfId="919" priority="340">
      <formula>AND(NOT(ISBLANK($P97)),ISBLANK($AN97),ISBLANK($AO97),ISBLANK($AP97))</formula>
    </cfRule>
  </conditionalFormatting>
  <conditionalFormatting sqref="AP97:AR98">
    <cfRule type="expression" dxfId="918" priority="339">
      <formula>AND(NOT(ISBLANK($Q97)),ISBLANK($AQ97),ISBLANK($AR97),ISBLANK($AS97))</formula>
    </cfRule>
  </conditionalFormatting>
  <conditionalFormatting sqref="AS97:AU98">
    <cfRule type="expression" dxfId="917" priority="338">
      <formula>AND(NOT(ISBLANK($R97)),ISBLANK($AT97),ISBLANK($AU97),ISBLANK($AV97))</formula>
    </cfRule>
  </conditionalFormatting>
  <conditionalFormatting sqref="AV97:AX98">
    <cfRule type="expression" dxfId="916" priority="337">
      <formula>AND(NOT(ISBLANK($S97)),ISBLANK($AW97),ISBLANK($AX97),ISBLANK($AY97))</formula>
    </cfRule>
  </conditionalFormatting>
  <conditionalFormatting sqref="AY97:BA98">
    <cfRule type="expression" dxfId="915" priority="336">
      <formula>AND(NOT(ISBLANK($T97)),ISBLANK($AZ97),ISBLANK($BA97),ISBLANK($BB97))</formula>
    </cfRule>
  </conditionalFormatting>
  <conditionalFormatting sqref="W97:W98">
    <cfRule type="expression" dxfId="914" priority="335">
      <formula>AND(NOT(ISBLANK($X97)),ISBLANK($U97),ISBLANK($V97),ISBLANK($W97))</formula>
    </cfRule>
  </conditionalFormatting>
  <conditionalFormatting sqref="AC96">
    <cfRule type="expression" dxfId="913" priority="329">
      <formula>"&lt;=0.5*$E$17"</formula>
    </cfRule>
    <cfRule type="expression" dxfId="912" priority="330">
      <formula>"&gt;=0,5*$E$17"</formula>
    </cfRule>
  </conditionalFormatting>
  <conditionalFormatting sqref="AD96:BM96">
    <cfRule type="expression" dxfId="911" priority="331" stopIfTrue="1">
      <formula>MOD(AD96,2)&lt;&gt;0</formula>
    </cfRule>
  </conditionalFormatting>
  <conditionalFormatting sqref="U96">
    <cfRule type="expression" dxfId="910" priority="332" stopIfTrue="1">
      <formula>AND(INDEX($M96:$T96,1,$V96)=0, $V96&gt;0)</formula>
    </cfRule>
  </conditionalFormatting>
  <conditionalFormatting sqref="V96">
    <cfRule type="expression" dxfId="909" priority="333" stopIfTrue="1">
      <formula>AND(INDEX($M96:$T96,1,$W96)=0, $W96&gt;0)</formula>
    </cfRule>
  </conditionalFormatting>
  <conditionalFormatting sqref="W96">
    <cfRule type="expression" dxfId="908" priority="334" stopIfTrue="1">
      <formula>AND(INDEX($M96:$T96,1,$X96)=0, $X96&gt;0)</formula>
    </cfRule>
  </conditionalFormatting>
  <conditionalFormatting sqref="AD96:AF96">
    <cfRule type="expression" dxfId="907" priority="328">
      <formula>AND(NOT(ISBLANK($M96)),ISBLANK($AE96),ISBLANK($AF96),ISBLANK($AG96))</formula>
    </cfRule>
  </conditionalFormatting>
  <conditionalFormatting sqref="AG96:AI96">
    <cfRule type="expression" dxfId="906" priority="327">
      <formula>AND(NOT(ISBLANK($N96)),ISBLANK($AH96),ISBLANK($AI96),ISBLANK($AJ96))</formula>
    </cfRule>
  </conditionalFormatting>
  <conditionalFormatting sqref="AJ96:AL96">
    <cfRule type="expression" dxfId="905" priority="326">
      <formula>AND(NOT(ISBLANK($O96)),ISBLANK($AK96),ISBLANK($AL96),ISBLANK($AM96))</formula>
    </cfRule>
  </conditionalFormatting>
  <conditionalFormatting sqref="AM96:AO96">
    <cfRule type="expression" dxfId="904" priority="325">
      <formula>AND(NOT(ISBLANK($P96)),ISBLANK($AN96),ISBLANK($AO96),ISBLANK($AP96))</formula>
    </cfRule>
  </conditionalFormatting>
  <conditionalFormatting sqref="AP96:AR96">
    <cfRule type="expression" dxfId="903" priority="324">
      <formula>AND(NOT(ISBLANK($Q96)),ISBLANK($AQ96),ISBLANK($AR96),ISBLANK($AS96))</formula>
    </cfRule>
  </conditionalFormatting>
  <conditionalFormatting sqref="AS96:AU96">
    <cfRule type="expression" dxfId="902" priority="323">
      <formula>AND(NOT(ISBLANK($R96)),ISBLANK($AT96),ISBLANK($AU96),ISBLANK($AV96))</formula>
    </cfRule>
  </conditionalFormatting>
  <conditionalFormatting sqref="AV96:AX96">
    <cfRule type="expression" dxfId="901" priority="322">
      <formula>AND(NOT(ISBLANK($S96)),ISBLANK($AW96),ISBLANK($AX96),ISBLANK($AY96))</formula>
    </cfRule>
  </conditionalFormatting>
  <conditionalFormatting sqref="AY96:BA96">
    <cfRule type="expression" dxfId="900" priority="321">
      <formula>AND(NOT(ISBLANK($T96)),ISBLANK($AZ96),ISBLANK($BA96),ISBLANK($BB96))</formula>
    </cfRule>
  </conditionalFormatting>
  <conditionalFormatting sqref="W96">
    <cfRule type="expression" dxfId="899" priority="320">
      <formula>AND(NOT(ISBLANK($X96)),ISBLANK($U96),ISBLANK($V96),ISBLANK($W96))</formula>
    </cfRule>
  </conditionalFormatting>
  <conditionalFormatting sqref="AC95">
    <cfRule type="expression" dxfId="898" priority="314">
      <formula>"&lt;=0.5*$E$17"</formula>
    </cfRule>
    <cfRule type="expression" dxfId="897" priority="315">
      <formula>"&gt;=0,5*$E$17"</formula>
    </cfRule>
  </conditionalFormatting>
  <conditionalFormatting sqref="AD95:BM95">
    <cfRule type="expression" dxfId="896" priority="316" stopIfTrue="1">
      <formula>MOD(AD95,2)&lt;&gt;0</formula>
    </cfRule>
  </conditionalFormatting>
  <conditionalFormatting sqref="U95">
    <cfRule type="expression" dxfId="895" priority="317" stopIfTrue="1">
      <formula>AND(INDEX($M95:$T95,1,$V95)=0, $V95&gt;0)</formula>
    </cfRule>
  </conditionalFormatting>
  <conditionalFormatting sqref="V95">
    <cfRule type="expression" dxfId="894" priority="318" stopIfTrue="1">
      <formula>AND(INDEX($M95:$T95,1,$W95)=0, $W95&gt;0)</formula>
    </cfRule>
  </conditionalFormatting>
  <conditionalFormatting sqref="W95">
    <cfRule type="expression" dxfId="893" priority="319" stopIfTrue="1">
      <formula>AND(INDEX($M95:$T95,1,$X95)=0, $X95&gt;0)</formula>
    </cfRule>
  </conditionalFormatting>
  <conditionalFormatting sqref="AD95:AF95">
    <cfRule type="expression" dxfId="892" priority="313">
      <formula>AND(NOT(ISBLANK($M95)),ISBLANK($AE95),ISBLANK($AF95),ISBLANK($AG95))</formula>
    </cfRule>
  </conditionalFormatting>
  <conditionalFormatting sqref="AG95:AI95">
    <cfRule type="expression" dxfId="891" priority="312">
      <formula>AND(NOT(ISBLANK($N95)),ISBLANK($AH95),ISBLANK($AI95),ISBLANK($AJ95))</formula>
    </cfRule>
  </conditionalFormatting>
  <conditionalFormatting sqref="AJ95:AL95">
    <cfRule type="expression" dxfId="890" priority="311">
      <formula>AND(NOT(ISBLANK($O95)),ISBLANK($AK95),ISBLANK($AL95),ISBLANK($AM95))</formula>
    </cfRule>
  </conditionalFormatting>
  <conditionalFormatting sqref="AM95:AO95">
    <cfRule type="expression" dxfId="889" priority="310">
      <formula>AND(NOT(ISBLANK($P95)),ISBLANK($AN95),ISBLANK($AO95),ISBLANK($AP95))</formula>
    </cfRule>
  </conditionalFormatting>
  <conditionalFormatting sqref="AP95:AR95">
    <cfRule type="expression" dxfId="888" priority="309">
      <formula>AND(NOT(ISBLANK($Q95)),ISBLANK($AQ95),ISBLANK($AR95),ISBLANK($AS95))</formula>
    </cfRule>
  </conditionalFormatting>
  <conditionalFormatting sqref="AS95:AU95">
    <cfRule type="expression" dxfId="887" priority="308">
      <formula>AND(NOT(ISBLANK($R95)),ISBLANK($AT95),ISBLANK($AU95),ISBLANK($AV95))</formula>
    </cfRule>
  </conditionalFormatting>
  <conditionalFormatting sqref="AV95:AX95">
    <cfRule type="expression" dxfId="886" priority="307">
      <formula>AND(NOT(ISBLANK($S95)),ISBLANK($AW95),ISBLANK($AX95),ISBLANK($AY95))</formula>
    </cfRule>
  </conditionalFormatting>
  <conditionalFormatting sqref="AY95:BA95">
    <cfRule type="expression" dxfId="885" priority="306">
      <formula>AND(NOT(ISBLANK($T95)),ISBLANK($AZ95),ISBLANK($BA95),ISBLANK($BB95))</formula>
    </cfRule>
  </conditionalFormatting>
  <conditionalFormatting sqref="W95">
    <cfRule type="expression" dxfId="884" priority="305">
      <formula>AND(NOT(ISBLANK($X95)),ISBLANK($U95),ISBLANK($V95),ISBLANK($W95))</formula>
    </cfRule>
  </conditionalFormatting>
  <conditionalFormatting sqref="AC93:AC94">
    <cfRule type="expression" dxfId="883" priority="299">
      <formula>"&lt;=0.5*$E$17"</formula>
    </cfRule>
    <cfRule type="expression" dxfId="882" priority="300">
      <formula>"&gt;=0,5*$E$17"</formula>
    </cfRule>
  </conditionalFormatting>
  <conditionalFormatting sqref="AD93:BM94">
    <cfRule type="expression" dxfId="881" priority="301" stopIfTrue="1">
      <formula>MOD(AD93,2)&lt;&gt;0</formula>
    </cfRule>
  </conditionalFormatting>
  <conditionalFormatting sqref="U93:U94">
    <cfRule type="expression" dxfId="880" priority="302" stopIfTrue="1">
      <formula>AND(INDEX($M93:$T93,1,$V93)=0, $V93&gt;0)</formula>
    </cfRule>
  </conditionalFormatting>
  <conditionalFormatting sqref="V93:V94">
    <cfRule type="expression" dxfId="879" priority="303" stopIfTrue="1">
      <formula>AND(INDEX($M93:$T93,1,$W93)=0, $W93&gt;0)</formula>
    </cfRule>
  </conditionalFormatting>
  <conditionalFormatting sqref="W93:W94">
    <cfRule type="expression" dxfId="878" priority="304" stopIfTrue="1">
      <formula>AND(INDEX($M93:$T93,1,$X93)=0, $X93&gt;0)</formula>
    </cfRule>
  </conditionalFormatting>
  <conditionalFormatting sqref="AD93:AF94">
    <cfRule type="expression" dxfId="877" priority="298">
      <formula>AND(NOT(ISBLANK($M93)),ISBLANK($AE93),ISBLANK($AF93),ISBLANK($AG93))</formula>
    </cfRule>
  </conditionalFormatting>
  <conditionalFormatting sqref="AG93:AI94">
    <cfRule type="expression" dxfId="876" priority="297">
      <formula>AND(NOT(ISBLANK($N93)),ISBLANK($AH93),ISBLANK($AI93),ISBLANK($AJ93))</formula>
    </cfRule>
  </conditionalFormatting>
  <conditionalFormatting sqref="AJ93:AL94">
    <cfRule type="expression" dxfId="875" priority="296">
      <formula>AND(NOT(ISBLANK($O93)),ISBLANK($AK93),ISBLANK($AL93),ISBLANK($AM93))</formula>
    </cfRule>
  </conditionalFormatting>
  <conditionalFormatting sqref="AM93:AO94">
    <cfRule type="expression" dxfId="874" priority="295">
      <formula>AND(NOT(ISBLANK($P93)),ISBLANK($AN93),ISBLANK($AO93),ISBLANK($AP93))</formula>
    </cfRule>
  </conditionalFormatting>
  <conditionalFormatting sqref="AP93:AR94">
    <cfRule type="expression" dxfId="873" priority="294">
      <formula>AND(NOT(ISBLANK($Q93)),ISBLANK($AQ93),ISBLANK($AR93),ISBLANK($AS93))</formula>
    </cfRule>
  </conditionalFormatting>
  <conditionalFormatting sqref="AS93:AU94">
    <cfRule type="expression" dxfId="872" priority="293">
      <formula>AND(NOT(ISBLANK($R93)),ISBLANK($AT93),ISBLANK($AU93),ISBLANK($AV93))</formula>
    </cfRule>
  </conditionalFormatting>
  <conditionalFormatting sqref="AV93:AX94">
    <cfRule type="expression" dxfId="871" priority="292">
      <formula>AND(NOT(ISBLANK($S93)),ISBLANK($AW93),ISBLANK($AX93),ISBLANK($AY93))</formula>
    </cfRule>
  </conditionalFormatting>
  <conditionalFormatting sqref="AY93:BA94">
    <cfRule type="expression" dxfId="870" priority="291">
      <formula>AND(NOT(ISBLANK($T93)),ISBLANK($AZ93),ISBLANK($BA93),ISBLANK($BB93))</formula>
    </cfRule>
  </conditionalFormatting>
  <conditionalFormatting sqref="W93:W94">
    <cfRule type="expression" dxfId="869" priority="290">
      <formula>AND(NOT(ISBLANK($X93)),ISBLANK($U93),ISBLANK($V93),ISBLANK($W93))</formula>
    </cfRule>
  </conditionalFormatting>
  <conditionalFormatting sqref="AC91">
    <cfRule type="expression" dxfId="868" priority="284">
      <formula>"&lt;=0.5*$E$17"</formula>
    </cfRule>
    <cfRule type="expression" dxfId="867" priority="285">
      <formula>"&gt;=0,5*$E$17"</formula>
    </cfRule>
  </conditionalFormatting>
  <conditionalFormatting sqref="AD91:BM91">
    <cfRule type="expression" dxfId="866" priority="286" stopIfTrue="1">
      <formula>MOD(AD91,2)&lt;&gt;0</formula>
    </cfRule>
  </conditionalFormatting>
  <conditionalFormatting sqref="U91">
    <cfRule type="expression" dxfId="865" priority="287" stopIfTrue="1">
      <formula>AND(INDEX($M91:$T91,1,$V91)=0, $V91&gt;0)</formula>
    </cfRule>
  </conditionalFormatting>
  <conditionalFormatting sqref="V91">
    <cfRule type="expression" dxfId="864" priority="288" stopIfTrue="1">
      <formula>AND(INDEX($M91:$T91,1,$W91)=0, $W91&gt;0)</formula>
    </cfRule>
  </conditionalFormatting>
  <conditionalFormatting sqref="W91">
    <cfRule type="expression" dxfId="863" priority="289" stopIfTrue="1">
      <formula>AND(INDEX($M91:$T91,1,$X91)=0, $X91&gt;0)</formula>
    </cfRule>
  </conditionalFormatting>
  <conditionalFormatting sqref="AD91:AF91">
    <cfRule type="expression" dxfId="862" priority="283">
      <formula>AND(NOT(ISBLANK($M91)),ISBLANK($AE91),ISBLANK($AF91),ISBLANK($AG91))</formula>
    </cfRule>
  </conditionalFormatting>
  <conditionalFormatting sqref="AG91:AI91">
    <cfRule type="expression" dxfId="861" priority="282">
      <formula>AND(NOT(ISBLANK($N91)),ISBLANK($AH91),ISBLANK($AI91),ISBLANK($AJ91))</formula>
    </cfRule>
  </conditionalFormatting>
  <conditionalFormatting sqref="AJ91:AL91">
    <cfRule type="expression" dxfId="860" priority="281">
      <formula>AND(NOT(ISBLANK($O91)),ISBLANK($AK91),ISBLANK($AL91),ISBLANK($AM91))</formula>
    </cfRule>
  </conditionalFormatting>
  <conditionalFormatting sqref="AM91:AO91">
    <cfRule type="expression" dxfId="859" priority="280">
      <formula>AND(NOT(ISBLANK($P91)),ISBLANK($AN91),ISBLANK($AO91),ISBLANK($AP91))</formula>
    </cfRule>
  </conditionalFormatting>
  <conditionalFormatting sqref="AP91:AR91">
    <cfRule type="expression" dxfId="858" priority="279">
      <formula>AND(NOT(ISBLANK($Q91)),ISBLANK($AQ91),ISBLANK($AR91),ISBLANK($AS91))</formula>
    </cfRule>
  </conditionalFormatting>
  <conditionalFormatting sqref="AS91:AU91">
    <cfRule type="expression" dxfId="857" priority="278">
      <formula>AND(NOT(ISBLANK($R91)),ISBLANK($AT91),ISBLANK($AU91),ISBLANK($AV91))</formula>
    </cfRule>
  </conditionalFormatting>
  <conditionalFormatting sqref="AV91:AX91">
    <cfRule type="expression" dxfId="856" priority="277">
      <formula>AND(NOT(ISBLANK($S91)),ISBLANK($AW91),ISBLANK($AX91),ISBLANK($AY91))</formula>
    </cfRule>
  </conditionalFormatting>
  <conditionalFormatting sqref="AY91:BA91">
    <cfRule type="expression" dxfId="855" priority="276">
      <formula>AND(NOT(ISBLANK($T91)),ISBLANK($AZ91),ISBLANK($BA91),ISBLANK($BB91))</formula>
    </cfRule>
  </conditionalFormatting>
  <conditionalFormatting sqref="W91">
    <cfRule type="expression" dxfId="854" priority="275">
      <formula>AND(NOT(ISBLANK($X91)),ISBLANK($U91),ISBLANK($V91),ISBLANK($W91))</formula>
    </cfRule>
  </conditionalFormatting>
  <conditionalFormatting sqref="AC90">
    <cfRule type="expression" dxfId="853" priority="272">
      <formula>"&lt;=0.5*$E$17"</formula>
    </cfRule>
    <cfRule type="expression" dxfId="852" priority="273">
      <formula>"&gt;=0,5*$E$17"</formula>
    </cfRule>
  </conditionalFormatting>
  <conditionalFormatting sqref="AD90:BM90">
    <cfRule type="expression" dxfId="851" priority="274" stopIfTrue="1">
      <formula>MOD(AD90,2)&lt;&gt;0</formula>
    </cfRule>
  </conditionalFormatting>
  <conditionalFormatting sqref="AC89">
    <cfRule type="expression" dxfId="850" priority="266">
      <formula>"&lt;=0.5*$E$17"</formula>
    </cfRule>
    <cfRule type="expression" dxfId="849" priority="267">
      <formula>"&gt;=0,5*$E$17"</formula>
    </cfRule>
  </conditionalFormatting>
  <conditionalFormatting sqref="AD89:BM89">
    <cfRule type="expression" dxfId="848" priority="268" stopIfTrue="1">
      <formula>MOD(AD89,2)&lt;&gt;0</formula>
    </cfRule>
  </conditionalFormatting>
  <conditionalFormatting sqref="U89">
    <cfRule type="expression" dxfId="847" priority="269" stopIfTrue="1">
      <formula>AND(INDEX($M89:$T89,1,$V89)=0, $V89&gt;0)</formula>
    </cfRule>
  </conditionalFormatting>
  <conditionalFormatting sqref="V89">
    <cfRule type="expression" dxfId="846" priority="270" stopIfTrue="1">
      <formula>AND(INDEX($M89:$T89,1,$W89)=0, $W89&gt;0)</formula>
    </cfRule>
  </conditionalFormatting>
  <conditionalFormatting sqref="W89">
    <cfRule type="expression" dxfId="845" priority="271" stopIfTrue="1">
      <formula>AND(INDEX($M89:$T89,1,$X89)=0, $X89&gt;0)</formula>
    </cfRule>
  </conditionalFormatting>
  <conditionalFormatting sqref="AD89:AF89">
    <cfRule type="expression" dxfId="844" priority="265">
      <formula>AND(NOT(ISBLANK($M89)),ISBLANK($AE89),ISBLANK($AF89),ISBLANK($AG89))</formula>
    </cfRule>
  </conditionalFormatting>
  <conditionalFormatting sqref="AG89:AI89">
    <cfRule type="expression" dxfId="843" priority="264">
      <formula>AND(NOT(ISBLANK($N89)),ISBLANK($AH89),ISBLANK($AI89),ISBLANK($AJ89))</formula>
    </cfRule>
  </conditionalFormatting>
  <conditionalFormatting sqref="AJ89:AL89">
    <cfRule type="expression" dxfId="842" priority="263">
      <formula>AND(NOT(ISBLANK($O89)),ISBLANK($AK89),ISBLANK($AL89),ISBLANK($AM89))</formula>
    </cfRule>
  </conditionalFormatting>
  <conditionalFormatting sqref="AM89:AO89">
    <cfRule type="expression" dxfId="841" priority="262">
      <formula>AND(NOT(ISBLANK($P89)),ISBLANK($AN89),ISBLANK($AO89),ISBLANK($AP89))</formula>
    </cfRule>
  </conditionalFormatting>
  <conditionalFormatting sqref="AP89:AR89">
    <cfRule type="expression" dxfId="840" priority="261">
      <formula>AND(NOT(ISBLANK($Q89)),ISBLANK($AQ89),ISBLANK($AR89),ISBLANK($AS89))</formula>
    </cfRule>
  </conditionalFormatting>
  <conditionalFormatting sqref="AS89:AU89">
    <cfRule type="expression" dxfId="839" priority="260">
      <formula>AND(NOT(ISBLANK($R89)),ISBLANK($AT89),ISBLANK($AU89),ISBLANK($AV89))</formula>
    </cfRule>
  </conditionalFormatting>
  <conditionalFormatting sqref="AV89:AX89">
    <cfRule type="expression" dxfId="838" priority="259">
      <formula>AND(NOT(ISBLANK($S89)),ISBLANK($AW89),ISBLANK($AX89),ISBLANK($AY89))</formula>
    </cfRule>
  </conditionalFormatting>
  <conditionalFormatting sqref="AY89:BA89">
    <cfRule type="expression" dxfId="837" priority="258">
      <formula>AND(NOT(ISBLANK($T89)),ISBLANK($AZ89),ISBLANK($BA89),ISBLANK($BB89))</formula>
    </cfRule>
  </conditionalFormatting>
  <conditionalFormatting sqref="W89">
    <cfRule type="expression" dxfId="836" priority="257">
      <formula>AND(NOT(ISBLANK($X89)),ISBLANK($U89),ISBLANK($V89),ISBLANK($W89))</formula>
    </cfRule>
  </conditionalFormatting>
  <conditionalFormatting sqref="AC88">
    <cfRule type="expression" dxfId="835" priority="251">
      <formula>"&lt;=0.5*$E$17"</formula>
    </cfRule>
    <cfRule type="expression" dxfId="834" priority="252">
      <formula>"&gt;=0,5*$E$17"</formula>
    </cfRule>
  </conditionalFormatting>
  <conditionalFormatting sqref="AD88:BM88">
    <cfRule type="expression" dxfId="833" priority="253" stopIfTrue="1">
      <formula>MOD(AD88,2)&lt;&gt;0</formula>
    </cfRule>
  </conditionalFormatting>
  <conditionalFormatting sqref="U88">
    <cfRule type="expression" dxfId="832" priority="254" stopIfTrue="1">
      <formula>AND(INDEX($M88:$T88,1,$V88)=0, $V88&gt;0)</formula>
    </cfRule>
  </conditionalFormatting>
  <conditionalFormatting sqref="V88">
    <cfRule type="expression" dxfId="831" priority="255" stopIfTrue="1">
      <formula>AND(INDEX($M88:$T88,1,$W88)=0, $W88&gt;0)</formula>
    </cfRule>
  </conditionalFormatting>
  <conditionalFormatting sqref="W88">
    <cfRule type="expression" dxfId="830" priority="256" stopIfTrue="1">
      <formula>AND(INDEX($M88:$T88,1,$X88)=0, $X88&gt;0)</formula>
    </cfRule>
  </conditionalFormatting>
  <conditionalFormatting sqref="AD88:AF88">
    <cfRule type="expression" dxfId="829" priority="250">
      <formula>AND(NOT(ISBLANK($M88)),ISBLANK($AE88),ISBLANK($AF88),ISBLANK($AG88))</formula>
    </cfRule>
  </conditionalFormatting>
  <conditionalFormatting sqref="AG88:AI88">
    <cfRule type="expression" dxfId="828" priority="249">
      <formula>AND(NOT(ISBLANK($N88)),ISBLANK($AH88),ISBLANK($AI88),ISBLANK($AJ88))</formula>
    </cfRule>
  </conditionalFormatting>
  <conditionalFormatting sqref="AJ88:AL88">
    <cfRule type="expression" dxfId="827" priority="248">
      <formula>AND(NOT(ISBLANK($O88)),ISBLANK($AK88),ISBLANK($AL88),ISBLANK($AM88))</formula>
    </cfRule>
  </conditionalFormatting>
  <conditionalFormatting sqref="AM88:AO88">
    <cfRule type="expression" dxfId="826" priority="247">
      <formula>AND(NOT(ISBLANK($P88)),ISBLANK($AN88),ISBLANK($AO88),ISBLANK($AP88))</formula>
    </cfRule>
  </conditionalFormatting>
  <conditionalFormatting sqref="AP88:AR88">
    <cfRule type="expression" dxfId="825" priority="246">
      <formula>AND(NOT(ISBLANK($Q88)),ISBLANK($AQ88),ISBLANK($AR88),ISBLANK($AS88))</formula>
    </cfRule>
  </conditionalFormatting>
  <conditionalFormatting sqref="AS88:AU88">
    <cfRule type="expression" dxfId="824" priority="245">
      <formula>AND(NOT(ISBLANK($R88)),ISBLANK($AT88),ISBLANK($AU88),ISBLANK($AV88))</formula>
    </cfRule>
  </conditionalFormatting>
  <conditionalFormatting sqref="AV88:AX88">
    <cfRule type="expression" dxfId="823" priority="244">
      <formula>AND(NOT(ISBLANK($S88)),ISBLANK($AW88),ISBLANK($AX88),ISBLANK($AY88))</formula>
    </cfRule>
  </conditionalFormatting>
  <conditionalFormatting sqref="AY88:BA88">
    <cfRule type="expression" dxfId="822" priority="243">
      <formula>AND(NOT(ISBLANK($T88)),ISBLANK($AZ88),ISBLANK($BA88),ISBLANK($BB88))</formula>
    </cfRule>
  </conditionalFormatting>
  <conditionalFormatting sqref="W88">
    <cfRule type="expression" dxfId="821" priority="242">
      <formula>AND(NOT(ISBLANK($X88)),ISBLANK($U88),ISBLANK($V88),ISBLANK($W88))</formula>
    </cfRule>
  </conditionalFormatting>
  <conditionalFormatting sqref="AC87">
    <cfRule type="expression" dxfId="820" priority="236">
      <formula>"&lt;=0.5*$E$17"</formula>
    </cfRule>
    <cfRule type="expression" dxfId="819" priority="237">
      <formula>"&gt;=0,5*$E$17"</formula>
    </cfRule>
  </conditionalFormatting>
  <conditionalFormatting sqref="AD87:BM87">
    <cfRule type="expression" dxfId="818" priority="238" stopIfTrue="1">
      <formula>MOD(AD87,2)&lt;&gt;0</formula>
    </cfRule>
  </conditionalFormatting>
  <conditionalFormatting sqref="U87">
    <cfRule type="expression" dxfId="817" priority="239" stopIfTrue="1">
      <formula>AND(INDEX($M87:$T87,1,$V87)=0, $V87&gt;0)</formula>
    </cfRule>
  </conditionalFormatting>
  <conditionalFormatting sqref="V87">
    <cfRule type="expression" dxfId="816" priority="240" stopIfTrue="1">
      <formula>AND(INDEX($M87:$T87,1,$W87)=0, $W87&gt;0)</formula>
    </cfRule>
  </conditionalFormatting>
  <conditionalFormatting sqref="W87">
    <cfRule type="expression" dxfId="815" priority="241" stopIfTrue="1">
      <formula>AND(INDEX($M87:$T87,1,$X87)=0, $X87&gt;0)</formula>
    </cfRule>
  </conditionalFormatting>
  <conditionalFormatting sqref="AD87:AF87">
    <cfRule type="expression" dxfId="814" priority="235">
      <formula>AND(NOT(ISBLANK($M87)),ISBLANK($AE87),ISBLANK($AF87),ISBLANK($AG87))</formula>
    </cfRule>
  </conditionalFormatting>
  <conditionalFormatting sqref="AG87:AI87">
    <cfRule type="expression" dxfId="813" priority="234">
      <formula>AND(NOT(ISBLANK($N87)),ISBLANK($AH87),ISBLANK($AI87),ISBLANK($AJ87))</formula>
    </cfRule>
  </conditionalFormatting>
  <conditionalFormatting sqref="AJ87:AL87">
    <cfRule type="expression" dxfId="812" priority="233">
      <formula>AND(NOT(ISBLANK($O87)),ISBLANK($AK87),ISBLANK($AL87),ISBLANK($AM87))</formula>
    </cfRule>
  </conditionalFormatting>
  <conditionalFormatting sqref="AM87:AO87">
    <cfRule type="expression" dxfId="811" priority="232">
      <formula>AND(NOT(ISBLANK($P87)),ISBLANK($AN87),ISBLANK($AO87),ISBLANK($AP87))</formula>
    </cfRule>
  </conditionalFormatting>
  <conditionalFormatting sqref="AP87:AR87">
    <cfRule type="expression" dxfId="810" priority="231">
      <formula>AND(NOT(ISBLANK($Q87)),ISBLANK($AQ87),ISBLANK($AR87),ISBLANK($AS87))</formula>
    </cfRule>
  </conditionalFormatting>
  <conditionalFormatting sqref="AS87:AU87">
    <cfRule type="expression" dxfId="809" priority="230">
      <formula>AND(NOT(ISBLANK($R87)),ISBLANK($AT87),ISBLANK($AU87),ISBLANK($AV87))</formula>
    </cfRule>
  </conditionalFormatting>
  <conditionalFormatting sqref="AV87:AX87">
    <cfRule type="expression" dxfId="808" priority="229">
      <formula>AND(NOT(ISBLANK($S87)),ISBLANK($AW87),ISBLANK($AX87),ISBLANK($AY87))</formula>
    </cfRule>
  </conditionalFormatting>
  <conditionalFormatting sqref="AY87:BA87">
    <cfRule type="expression" dxfId="807" priority="228">
      <formula>AND(NOT(ISBLANK($T87)),ISBLANK($AZ87),ISBLANK($BA87),ISBLANK($BB87))</formula>
    </cfRule>
  </conditionalFormatting>
  <conditionalFormatting sqref="W87">
    <cfRule type="expression" dxfId="806" priority="227">
      <formula>AND(NOT(ISBLANK($X87)),ISBLANK($U87),ISBLANK($V87),ISBLANK($W87))</formula>
    </cfRule>
  </conditionalFormatting>
  <conditionalFormatting sqref="AC84">
    <cfRule type="expression" dxfId="805" priority="224">
      <formula>"&lt;=0.5*$E$17"</formula>
    </cfRule>
    <cfRule type="expression" dxfId="804" priority="225">
      <formula>"&gt;=0,5*$E$17"</formula>
    </cfRule>
  </conditionalFormatting>
  <conditionalFormatting sqref="AD84:BM84">
    <cfRule type="expression" dxfId="803" priority="226" stopIfTrue="1">
      <formula>MOD(AD84,2)&lt;&gt;0</formula>
    </cfRule>
  </conditionalFormatting>
  <conditionalFormatting sqref="AD84:AF84">
    <cfRule type="expression" dxfId="802" priority="223">
      <formula>AND(NOT(ISBLANK($M84)),ISBLANK($AE84),ISBLANK($AF84),ISBLANK($AG84))</formula>
    </cfRule>
  </conditionalFormatting>
  <conditionalFormatting sqref="AG84:AI84">
    <cfRule type="expression" dxfId="801" priority="222">
      <formula>AND(NOT(ISBLANK($N84)),ISBLANK($AH84),ISBLANK($AI84),ISBLANK($AJ84))</formula>
    </cfRule>
  </conditionalFormatting>
  <conditionalFormatting sqref="AJ84:AL84">
    <cfRule type="expression" dxfId="800" priority="221">
      <formula>AND(NOT(ISBLANK($O84)),ISBLANK($AK84),ISBLANK($AL84),ISBLANK($AM84))</formula>
    </cfRule>
  </conditionalFormatting>
  <conditionalFormatting sqref="AM84:AO84">
    <cfRule type="expression" dxfId="799" priority="220">
      <formula>AND(NOT(ISBLANK($P84)),ISBLANK($AN84),ISBLANK($AO84),ISBLANK($AP84))</formula>
    </cfRule>
  </conditionalFormatting>
  <conditionalFormatting sqref="AP84:AR84">
    <cfRule type="expression" dxfId="798" priority="219">
      <formula>AND(NOT(ISBLANK($Q84)),ISBLANK($AQ84),ISBLANK($AR84),ISBLANK($AS84))</formula>
    </cfRule>
  </conditionalFormatting>
  <conditionalFormatting sqref="AS84:AU84">
    <cfRule type="expression" dxfId="797" priority="218">
      <formula>AND(NOT(ISBLANK($R84)),ISBLANK($AT84),ISBLANK($AU84),ISBLANK($AV84))</formula>
    </cfRule>
  </conditionalFormatting>
  <conditionalFormatting sqref="AV84:AX84">
    <cfRule type="expression" dxfId="796" priority="217">
      <formula>AND(NOT(ISBLANK($S84)),ISBLANK($AW84),ISBLANK($AX84),ISBLANK($AY84))</formula>
    </cfRule>
  </conditionalFormatting>
  <conditionalFormatting sqref="AY84:BA84">
    <cfRule type="expression" dxfId="795" priority="216">
      <formula>AND(NOT(ISBLANK($T84)),ISBLANK($AZ84),ISBLANK($BA84),ISBLANK($BB84))</formula>
    </cfRule>
  </conditionalFormatting>
  <conditionalFormatting sqref="AC83">
    <cfRule type="expression" dxfId="794" priority="213">
      <formula>"&lt;=0.5*$E$17"</formula>
    </cfRule>
    <cfRule type="expression" dxfId="793" priority="214">
      <formula>"&gt;=0,5*$E$17"</formula>
    </cfRule>
  </conditionalFormatting>
  <conditionalFormatting sqref="AD83:BM83">
    <cfRule type="expression" dxfId="792" priority="215" stopIfTrue="1">
      <formula>MOD(AD83,2)&lt;&gt;0</formula>
    </cfRule>
  </conditionalFormatting>
  <conditionalFormatting sqref="AD83:AF83">
    <cfRule type="expression" dxfId="791" priority="212">
      <formula>AND(NOT(ISBLANK($M83)),ISBLANK($AE83),ISBLANK($AF83),ISBLANK($AG83))</formula>
    </cfRule>
  </conditionalFormatting>
  <conditionalFormatting sqref="AG83:AI83">
    <cfRule type="expression" dxfId="790" priority="211">
      <formula>AND(NOT(ISBLANK($N83)),ISBLANK($AH83),ISBLANK($AI83),ISBLANK($AJ83))</formula>
    </cfRule>
  </conditionalFormatting>
  <conditionalFormatting sqref="AJ83:AL83">
    <cfRule type="expression" dxfId="789" priority="210">
      <formula>AND(NOT(ISBLANK($O83)),ISBLANK($AK83),ISBLANK($AL83),ISBLANK($AM83))</formula>
    </cfRule>
  </conditionalFormatting>
  <conditionalFormatting sqref="AM83:AO83">
    <cfRule type="expression" dxfId="788" priority="209">
      <formula>AND(NOT(ISBLANK($P83)),ISBLANK($AN83),ISBLANK($AO83),ISBLANK($AP83))</formula>
    </cfRule>
  </conditionalFormatting>
  <conditionalFormatting sqref="AP83:AR83">
    <cfRule type="expression" dxfId="787" priority="208">
      <formula>AND(NOT(ISBLANK($Q83)),ISBLANK($AQ83),ISBLANK($AR83),ISBLANK($AS83))</formula>
    </cfRule>
  </conditionalFormatting>
  <conditionalFormatting sqref="AS83:AU83">
    <cfRule type="expression" dxfId="786" priority="207">
      <formula>AND(NOT(ISBLANK($R83)),ISBLANK($AT83),ISBLANK($AU83),ISBLANK($AV83))</formula>
    </cfRule>
  </conditionalFormatting>
  <conditionalFormatting sqref="AV83:AX83">
    <cfRule type="expression" dxfId="785" priority="206">
      <formula>AND(NOT(ISBLANK($S83)),ISBLANK($AW83),ISBLANK($AX83),ISBLANK($AY83))</formula>
    </cfRule>
  </conditionalFormatting>
  <conditionalFormatting sqref="AY83:BA83">
    <cfRule type="expression" dxfId="784" priority="205">
      <formula>AND(NOT(ISBLANK($T83)),ISBLANK($AZ83),ISBLANK($BA83),ISBLANK($BB83))</formula>
    </cfRule>
  </conditionalFormatting>
  <conditionalFormatting sqref="AC66:AC68">
    <cfRule type="expression" dxfId="783" priority="199">
      <formula>"&lt;=0.5*$E$17"</formula>
    </cfRule>
    <cfRule type="expression" dxfId="782" priority="200">
      <formula>"&gt;=0,5*$E$17"</formula>
    </cfRule>
  </conditionalFormatting>
  <conditionalFormatting sqref="AD66:BM68">
    <cfRule type="expression" dxfId="781" priority="201" stopIfTrue="1">
      <formula>MOD(AD66,2)&lt;&gt;0</formula>
    </cfRule>
  </conditionalFormatting>
  <conditionalFormatting sqref="U66:U68">
    <cfRule type="expression" dxfId="780" priority="202" stopIfTrue="1">
      <formula>AND(INDEX($M66:$T66,1,$V66)=0, $V66&gt;0)</formula>
    </cfRule>
  </conditionalFormatting>
  <conditionalFormatting sqref="V66:V68">
    <cfRule type="expression" dxfId="779" priority="203" stopIfTrue="1">
      <formula>AND(INDEX($M66:$T66,1,$W66)=0, $W66&gt;0)</formula>
    </cfRule>
  </conditionalFormatting>
  <conditionalFormatting sqref="W66:W68">
    <cfRule type="expression" dxfId="778" priority="204" stopIfTrue="1">
      <formula>AND(INDEX($M66:$T66,1,$X66)=0, $X66&gt;0)</formula>
    </cfRule>
  </conditionalFormatting>
  <conditionalFormatting sqref="AD66:AF68">
    <cfRule type="expression" dxfId="777" priority="198">
      <formula>AND(NOT(ISBLANK($M66)),ISBLANK($AE66),ISBLANK($AF66),ISBLANK($AG66))</formula>
    </cfRule>
  </conditionalFormatting>
  <conditionalFormatting sqref="AG66:AI68">
    <cfRule type="expression" dxfId="776" priority="197">
      <formula>AND(NOT(ISBLANK($N66)),ISBLANK($AH66),ISBLANK($AI66),ISBLANK($AJ66))</formula>
    </cfRule>
  </conditionalFormatting>
  <conditionalFormatting sqref="AJ66:AL68">
    <cfRule type="expression" dxfId="775" priority="196">
      <formula>AND(NOT(ISBLANK($O66)),ISBLANK($AK66),ISBLANK($AL66),ISBLANK($AM66))</formula>
    </cfRule>
  </conditionalFormatting>
  <conditionalFormatting sqref="AM66:AO68">
    <cfRule type="expression" dxfId="774" priority="195">
      <formula>AND(NOT(ISBLANK($P66)),ISBLANK($AN66),ISBLANK($AO66),ISBLANK($AP66))</formula>
    </cfRule>
  </conditionalFormatting>
  <conditionalFormatting sqref="AP66:AR68">
    <cfRule type="expression" dxfId="773" priority="194">
      <formula>AND(NOT(ISBLANK($Q66)),ISBLANK($AQ66),ISBLANK($AR66),ISBLANK($AS66))</formula>
    </cfRule>
  </conditionalFormatting>
  <conditionalFormatting sqref="AS66:AU68">
    <cfRule type="expression" dxfId="772" priority="193">
      <formula>AND(NOT(ISBLANK($R66)),ISBLANK($AT66),ISBLANK($AU66),ISBLANK($AV66))</formula>
    </cfRule>
  </conditionalFormatting>
  <conditionalFormatting sqref="AV66:AX68">
    <cfRule type="expression" dxfId="771" priority="192">
      <formula>AND(NOT(ISBLANK($S66)),ISBLANK($AW66),ISBLANK($AX66),ISBLANK($AY66))</formula>
    </cfRule>
  </conditionalFormatting>
  <conditionalFormatting sqref="AY66:BA68">
    <cfRule type="expression" dxfId="770" priority="191">
      <formula>AND(NOT(ISBLANK($T66)),ISBLANK($AZ66),ISBLANK($BA66),ISBLANK($BB66))</formula>
    </cfRule>
  </conditionalFormatting>
  <conditionalFormatting sqref="W66:W68">
    <cfRule type="expression" dxfId="769" priority="190">
      <formula>AND(NOT(ISBLANK($X66)),ISBLANK($U66),ISBLANK($V66),ISBLANK($W66))</formula>
    </cfRule>
  </conditionalFormatting>
  <conditionalFormatting sqref="AC69">
    <cfRule type="expression" dxfId="768" priority="184">
      <formula>"&lt;=0.5*$E$17"</formula>
    </cfRule>
    <cfRule type="expression" dxfId="767" priority="185">
      <formula>"&gt;=0,5*$E$17"</formula>
    </cfRule>
  </conditionalFormatting>
  <conditionalFormatting sqref="AD69:BM69">
    <cfRule type="expression" dxfId="766" priority="186" stopIfTrue="1">
      <formula>MOD(AD69,2)&lt;&gt;0</formula>
    </cfRule>
  </conditionalFormatting>
  <conditionalFormatting sqref="U69">
    <cfRule type="expression" dxfId="765" priority="187" stopIfTrue="1">
      <formula>AND(INDEX($M69:$T69,1,$V69)=0, $V69&gt;0)</formula>
    </cfRule>
  </conditionalFormatting>
  <conditionalFormatting sqref="V69">
    <cfRule type="expression" dxfId="764" priority="188" stopIfTrue="1">
      <formula>AND(INDEX($M69:$T69,1,$W69)=0, $W69&gt;0)</formula>
    </cfRule>
  </conditionalFormatting>
  <conditionalFormatting sqref="W69">
    <cfRule type="expression" dxfId="763" priority="189" stopIfTrue="1">
      <formula>AND(INDEX($M69:$T69,1,$X69)=0, $X69&gt;0)</formula>
    </cfRule>
  </conditionalFormatting>
  <conditionalFormatting sqref="AD69:AF69">
    <cfRule type="expression" dxfId="762" priority="183">
      <formula>AND(NOT(ISBLANK($M69)),ISBLANK($AE69),ISBLANK($AF69),ISBLANK($AG69))</formula>
    </cfRule>
  </conditionalFormatting>
  <conditionalFormatting sqref="AG69:AI69">
    <cfRule type="expression" dxfId="761" priority="182">
      <formula>AND(NOT(ISBLANK($N69)),ISBLANK($AH69),ISBLANK($AI69),ISBLANK($AJ69))</formula>
    </cfRule>
  </conditionalFormatting>
  <conditionalFormatting sqref="AJ69:AL69">
    <cfRule type="expression" dxfId="760" priority="181">
      <formula>AND(NOT(ISBLANK($O69)),ISBLANK($AK69),ISBLANK($AL69),ISBLANK($AM69))</formula>
    </cfRule>
  </conditionalFormatting>
  <conditionalFormatting sqref="AM69:AO69">
    <cfRule type="expression" dxfId="759" priority="180">
      <formula>AND(NOT(ISBLANK($P69)),ISBLANK($AN69),ISBLANK($AO69),ISBLANK($AP69))</formula>
    </cfRule>
  </conditionalFormatting>
  <conditionalFormatting sqref="AP69:AR69">
    <cfRule type="expression" dxfId="758" priority="179">
      <formula>AND(NOT(ISBLANK($Q69)),ISBLANK($AQ69),ISBLANK($AR69),ISBLANK($AS69))</formula>
    </cfRule>
  </conditionalFormatting>
  <conditionalFormatting sqref="AS69:AU69">
    <cfRule type="expression" dxfId="757" priority="178">
      <formula>AND(NOT(ISBLANK($R69)),ISBLANK($AT69),ISBLANK($AU69),ISBLANK($AV69))</formula>
    </cfRule>
  </conditionalFormatting>
  <conditionalFormatting sqref="AV69:AX69">
    <cfRule type="expression" dxfId="756" priority="177">
      <formula>AND(NOT(ISBLANK($S69)),ISBLANK($AW69),ISBLANK($AX69),ISBLANK($AY69))</formula>
    </cfRule>
  </conditionalFormatting>
  <conditionalFormatting sqref="AY69:BA69">
    <cfRule type="expression" dxfId="755" priority="176">
      <formula>AND(NOT(ISBLANK($T69)),ISBLANK($AZ69),ISBLANK($BA69),ISBLANK($BB69))</formula>
    </cfRule>
  </conditionalFormatting>
  <conditionalFormatting sqref="W69">
    <cfRule type="expression" dxfId="754" priority="175">
      <formula>AND(NOT(ISBLANK($X69)),ISBLANK($U69),ISBLANK($V69),ISBLANK($W69))</formula>
    </cfRule>
  </conditionalFormatting>
  <conditionalFormatting sqref="U65">
    <cfRule type="expression" dxfId="753" priority="172" stopIfTrue="1">
      <formula>AND(INDEX($M65:$T65,1,$V65)=0, $V65&gt;0)</formula>
    </cfRule>
  </conditionalFormatting>
  <conditionalFormatting sqref="AQ65 BB65:BM65 AJ65:AL65 AF65">
    <cfRule type="expression" dxfId="752" priority="173" stopIfTrue="1">
      <formula>MOD(AF65,2)&lt;&gt;0</formula>
    </cfRule>
  </conditionalFormatting>
  <conditionalFormatting sqref="V65">
    <cfRule type="expression" dxfId="751" priority="174" stopIfTrue="1">
      <formula>AND(INDEX($M65:$T65,1,$W65)=0, $W65&gt;0)</formula>
    </cfRule>
  </conditionalFormatting>
  <conditionalFormatting sqref="AR65:BA65 AM65:AP65 AG65:AI65 AD65:AE65">
    <cfRule type="expression" dxfId="750" priority="171" stopIfTrue="1">
      <formula>MOD(AD65,2)&lt;&gt;0</formula>
    </cfRule>
  </conditionalFormatting>
  <conditionalFormatting sqref="AC185">
    <cfRule type="expression" dxfId="749" priority="169">
      <formula>"&lt;=0.5*$E$17"</formula>
    </cfRule>
    <cfRule type="expression" dxfId="748" priority="170">
      <formula>"&gt;=0,5*$E$17"</formula>
    </cfRule>
  </conditionalFormatting>
  <conditionalFormatting sqref="AJ4:AJ10">
    <cfRule type="expression" dxfId="747" priority="168">
      <formula>AND(NOT(ISBLANK($M4)),ISBLANK($AE4),ISBLANK($AF4),ISBLANK($AG4))</formula>
    </cfRule>
  </conditionalFormatting>
  <conditionalFormatting sqref="AL4:AL10">
    <cfRule type="expression" dxfId="746" priority="167">
      <formula>AND(NOT(ISBLANK($M4)),ISBLANK($AE4),ISBLANK($AF4),ISBLANK($AG4))</formula>
    </cfRule>
  </conditionalFormatting>
  <conditionalFormatting sqref="AM4:AM10">
    <cfRule type="expression" dxfId="745" priority="166">
      <formula>AND(NOT(ISBLANK($N4)),ISBLANK($AH4),ISBLANK($AI4),ISBLANK($AJ4))</formula>
    </cfRule>
  </conditionalFormatting>
  <conditionalFormatting sqref="AO4:AO10">
    <cfRule type="expression" dxfId="744" priority="165">
      <formula>AND(NOT(ISBLANK($N4)),ISBLANK($AH4),ISBLANK($AI4),ISBLANK($AJ4))</formula>
    </cfRule>
  </conditionalFormatting>
  <conditionalFormatting sqref="AC18:AC19">
    <cfRule type="expression" dxfId="743" priority="159">
      <formula>"&lt;=0.5*$E$17"</formula>
    </cfRule>
    <cfRule type="expression" dxfId="742" priority="160">
      <formula>"&gt;=0,5*$E$17"</formula>
    </cfRule>
  </conditionalFormatting>
  <conditionalFormatting sqref="AD18:BM19">
    <cfRule type="expression" dxfId="741" priority="161" stopIfTrue="1">
      <formula>MOD(AD18,2)&lt;&gt;0</formula>
    </cfRule>
  </conditionalFormatting>
  <conditionalFormatting sqref="U18:U19">
    <cfRule type="expression" dxfId="740" priority="162" stopIfTrue="1">
      <formula>AND(INDEX($M18:$T18,1,$V18)=0, $V18&gt;0)</formula>
    </cfRule>
  </conditionalFormatting>
  <conditionalFormatting sqref="V18:V19">
    <cfRule type="expression" dxfId="739" priority="163" stopIfTrue="1">
      <formula>AND(INDEX($M18:$T18,1,$W18)=0, $W18&gt;0)</formula>
    </cfRule>
  </conditionalFormatting>
  <conditionalFormatting sqref="W18:W19">
    <cfRule type="expression" dxfId="738" priority="164" stopIfTrue="1">
      <formula>AND(INDEX($M18:$T18,1,$X18)=0, $X18&gt;0)</formula>
    </cfRule>
  </conditionalFormatting>
  <conditionalFormatting sqref="AD18:AF19">
    <cfRule type="expression" dxfId="737" priority="158">
      <formula>AND(NOT(ISBLANK($M18)),ISBLANK($AE18),ISBLANK($AF18),ISBLANK($AG18))</formula>
    </cfRule>
  </conditionalFormatting>
  <conditionalFormatting sqref="AG18:AI19">
    <cfRule type="expression" dxfId="736" priority="157">
      <formula>AND(NOT(ISBLANK($N18)),ISBLANK($AH18),ISBLANK($AI18),ISBLANK($AJ18))</formula>
    </cfRule>
  </conditionalFormatting>
  <conditionalFormatting sqref="AJ18:AL19">
    <cfRule type="expression" dxfId="735" priority="156">
      <formula>AND(NOT(ISBLANK($O18)),ISBLANK($AK18),ISBLANK($AL18),ISBLANK($AM18))</formula>
    </cfRule>
  </conditionalFormatting>
  <conditionalFormatting sqref="AM18:AO19">
    <cfRule type="expression" dxfId="734" priority="155">
      <formula>AND(NOT(ISBLANK($P18)),ISBLANK($AN18),ISBLANK($AO18),ISBLANK($AP18))</formula>
    </cfRule>
  </conditionalFormatting>
  <conditionalFormatting sqref="AP18:AR19">
    <cfRule type="expression" dxfId="733" priority="154">
      <formula>AND(NOT(ISBLANK($Q18)),ISBLANK($AQ18),ISBLANK($AR18),ISBLANK($AS18))</formula>
    </cfRule>
  </conditionalFormatting>
  <conditionalFormatting sqref="AS18:AU19">
    <cfRule type="expression" dxfId="732" priority="153">
      <formula>AND(NOT(ISBLANK($R18)),ISBLANK($AT18),ISBLANK($AU18),ISBLANK($AV18))</formula>
    </cfRule>
  </conditionalFormatting>
  <conditionalFormatting sqref="AV18:AX19">
    <cfRule type="expression" dxfId="731" priority="152">
      <formula>AND(NOT(ISBLANK($S18)),ISBLANK($AW18),ISBLANK($AX18),ISBLANK($AY18))</formula>
    </cfRule>
  </conditionalFormatting>
  <conditionalFormatting sqref="AY18:BA19">
    <cfRule type="expression" dxfId="730" priority="151">
      <formula>AND(NOT(ISBLANK($T18)),ISBLANK($AZ18),ISBLANK($BA18),ISBLANK($BB18))</formula>
    </cfRule>
  </conditionalFormatting>
  <conditionalFormatting sqref="W18:W19">
    <cfRule type="expression" dxfId="729" priority="150">
      <formula>AND(NOT(ISBLANK($X18)),ISBLANK($U18),ISBLANK($V18),ISBLANK($W18))</formula>
    </cfRule>
  </conditionalFormatting>
  <conditionalFormatting sqref="AC15:AC16">
    <cfRule type="expression" dxfId="728" priority="144">
      <formula>"&lt;=0.5*$E$17"</formula>
    </cfRule>
    <cfRule type="expression" dxfId="727" priority="145">
      <formula>"&gt;=0,5*$E$17"</formula>
    </cfRule>
  </conditionalFormatting>
  <conditionalFormatting sqref="AD15:BM16 Y15:Y16">
    <cfRule type="expression" dxfId="726" priority="146" stopIfTrue="1">
      <formula>MOD(Y15,2)&lt;&gt;0</formula>
    </cfRule>
  </conditionalFormatting>
  <conditionalFormatting sqref="U15:U16">
    <cfRule type="expression" dxfId="725" priority="147" stopIfTrue="1">
      <formula>AND(INDEX($M15:$T15,1,$V15)=0, $V15&gt;0)</formula>
    </cfRule>
  </conditionalFormatting>
  <conditionalFormatting sqref="V15:V16">
    <cfRule type="expression" dxfId="724" priority="148" stopIfTrue="1">
      <formula>AND(INDEX($M15:$T15,1,$W15)=0, $W15&gt;0)</formula>
    </cfRule>
  </conditionalFormatting>
  <conditionalFormatting sqref="W15:W16">
    <cfRule type="expression" dxfId="723" priority="149" stopIfTrue="1">
      <formula>AND(INDEX($M15:$T15,1,$X15)=0, $X15&gt;0)</formula>
    </cfRule>
  </conditionalFormatting>
  <conditionalFormatting sqref="AD15:AF16">
    <cfRule type="expression" dxfId="722" priority="143">
      <formula>AND(NOT(ISBLANK($M15)),ISBLANK($AE15),ISBLANK($AF15),ISBLANK($AG15))</formula>
    </cfRule>
  </conditionalFormatting>
  <conditionalFormatting sqref="AG15:AI16">
    <cfRule type="expression" dxfId="721" priority="142">
      <formula>AND(NOT(ISBLANK($N15)),ISBLANK($AH15),ISBLANK($AI15),ISBLANK($AJ15))</formula>
    </cfRule>
  </conditionalFormatting>
  <conditionalFormatting sqref="AJ15:AL16">
    <cfRule type="expression" dxfId="720" priority="141">
      <formula>AND(NOT(ISBLANK($O15)),ISBLANK($AK15),ISBLANK($AL15),ISBLANK($AM15))</formula>
    </cfRule>
  </conditionalFormatting>
  <conditionalFormatting sqref="AM15:AO16">
    <cfRule type="expression" dxfId="719" priority="140">
      <formula>AND(NOT(ISBLANK($P15)),ISBLANK($AN15),ISBLANK($AO15),ISBLANK($AP15))</formula>
    </cfRule>
  </conditionalFormatting>
  <conditionalFormatting sqref="AP15:AR16">
    <cfRule type="expression" dxfId="718" priority="139">
      <formula>AND(NOT(ISBLANK($Q15)),ISBLANK($AQ15),ISBLANK($AR15),ISBLANK($AS15))</formula>
    </cfRule>
  </conditionalFormatting>
  <conditionalFormatting sqref="AS15:AU16">
    <cfRule type="expression" dxfId="717" priority="138">
      <formula>AND(NOT(ISBLANK($R15)),ISBLANK($AT15),ISBLANK($AU15),ISBLANK($AV15))</formula>
    </cfRule>
  </conditionalFormatting>
  <conditionalFormatting sqref="AV15:AX16">
    <cfRule type="expression" dxfId="716" priority="137">
      <formula>AND(NOT(ISBLANK($S15)),ISBLANK($AW15),ISBLANK($AX15),ISBLANK($AY15))</formula>
    </cfRule>
  </conditionalFormatting>
  <conditionalFormatting sqref="AY15:BA16">
    <cfRule type="expression" dxfId="715" priority="136">
      <formula>AND(NOT(ISBLANK($T15)),ISBLANK($AZ15),ISBLANK($BA15),ISBLANK($BB15))</formula>
    </cfRule>
  </conditionalFormatting>
  <conditionalFormatting sqref="W15:W16">
    <cfRule type="expression" dxfId="714" priority="135">
      <formula>AND(NOT(ISBLANK($X15)),ISBLANK($U15),ISBLANK($V15),ISBLANK($W15))</formula>
    </cfRule>
  </conditionalFormatting>
  <conditionalFormatting sqref="W27">
    <cfRule type="expression" dxfId="713" priority="575">
      <formula>AND(NOT(ISBLANK($X27)),ISBLANK($U27),ISBLANK($V27),ISBLANK(#REF!))</formula>
    </cfRule>
  </conditionalFormatting>
  <conditionalFormatting sqref="AN27">
    <cfRule type="expression" dxfId="712" priority="576">
      <formula>AND(NOT(ISBLANK(#REF!)),ISBLANK(#REF!),ISBLANK($AO27),ISBLANK(#REF!))</formula>
    </cfRule>
  </conditionalFormatting>
  <conditionalFormatting sqref="AM27 AO27">
    <cfRule type="expression" dxfId="711" priority="577">
      <formula>AND(NOT(ISBLANK($P27)),ISBLANK($AN27),ISBLANK($AO28),ISBLANK($AP27))</formula>
    </cfRule>
  </conditionalFormatting>
  <conditionalFormatting sqref="AQ51:AQ54 BB51:BM54 AJ51:AL54 AF51:AF54">
    <cfRule type="expression" dxfId="710" priority="134" stopIfTrue="1">
      <formula>MOD(AF51,2)&lt;&gt;0</formula>
    </cfRule>
  </conditionalFormatting>
  <conditionalFormatting sqref="AD51:AE54 AG51:AI54 AM51:AP54 AR51:BA54">
    <cfRule type="expression" dxfId="709" priority="133" stopIfTrue="1">
      <formula>MOD(AD51,2)&lt;&gt;0</formula>
    </cfRule>
  </conditionalFormatting>
  <conditionalFormatting sqref="AD70:AF71 AD76:AF76">
    <cfRule type="expression" dxfId="708" priority="131" stopIfTrue="1">
      <formula>MOD(AD70,2)&lt;&gt;0</formula>
    </cfRule>
  </conditionalFormatting>
  <conditionalFormatting sqref="AD70:AF71">
    <cfRule type="expression" dxfId="707" priority="130">
      <formula>AND(NOT(ISBLANK($M70)),ISBLANK($AE70),ISBLANK($AF70),ISBLANK($AG70))</formula>
    </cfRule>
  </conditionalFormatting>
  <conditionalFormatting sqref="AG70:AI71 AG76:AI76">
    <cfRule type="expression" dxfId="706" priority="129" stopIfTrue="1">
      <formula>MOD(AG70,2)&lt;&gt;0</formula>
    </cfRule>
  </conditionalFormatting>
  <conditionalFormatting sqref="AG70:AI71">
    <cfRule type="expression" dxfId="705" priority="128">
      <formula>AND(NOT(ISBLANK($N70)),ISBLANK($AH70),ISBLANK($AI70),ISBLANK($AJ70))</formula>
    </cfRule>
  </conditionalFormatting>
  <conditionalFormatting sqref="AJ70:AL70">
    <cfRule type="expression" dxfId="704" priority="127">
      <formula>AND(NOT(ISBLANK($O70)),ISBLANK($AK70),ISBLANK($AL70),ISBLANK($AM70))</formula>
    </cfRule>
  </conditionalFormatting>
  <conditionalFormatting sqref="AJ70:AL70 AJ76:AL76">
    <cfRule type="expression" dxfId="703" priority="126" stopIfTrue="1">
      <formula>MOD(AJ70,2)&lt;&gt;0</formula>
    </cfRule>
  </conditionalFormatting>
  <conditionalFormatting sqref="AC21">
    <cfRule type="expression" dxfId="702" priority="120">
      <formula>"&lt;=0.5*$E$17"</formula>
    </cfRule>
    <cfRule type="expression" dxfId="701" priority="121">
      <formula>"&gt;=0,5*$E$17"</formula>
    </cfRule>
  </conditionalFormatting>
  <conditionalFormatting sqref="Y21 AD21:BM21">
    <cfRule type="expression" dxfId="700" priority="122" stopIfTrue="1">
      <formula>MOD(Y21,2)&lt;&gt;0</formula>
    </cfRule>
  </conditionalFormatting>
  <conditionalFormatting sqref="U21">
    <cfRule type="expression" dxfId="699" priority="123" stopIfTrue="1">
      <formula>AND(INDEX($M21:$T21,1,$V21)=0, $V21&gt;0)</formula>
    </cfRule>
  </conditionalFormatting>
  <conditionalFormatting sqref="V21">
    <cfRule type="expression" dxfId="698" priority="124" stopIfTrue="1">
      <formula>AND(INDEX($M21:$T21,1,$W21)=0, $W21&gt;0)</formula>
    </cfRule>
  </conditionalFormatting>
  <conditionalFormatting sqref="W21">
    <cfRule type="expression" dxfId="697" priority="125" stopIfTrue="1">
      <formula>AND(INDEX($M21:$T21,1,$X21)=0, $X21&gt;0)</formula>
    </cfRule>
  </conditionalFormatting>
  <conditionalFormatting sqref="AD21:AF21">
    <cfRule type="expression" dxfId="696" priority="119">
      <formula>AND(NOT(ISBLANK($M21)),ISBLANK($AE21),ISBLANK($AF21),ISBLANK($AG21))</formula>
    </cfRule>
  </conditionalFormatting>
  <conditionalFormatting sqref="AG21:AI21">
    <cfRule type="expression" dxfId="695" priority="118">
      <formula>AND(NOT(ISBLANK($N21)),ISBLANK($AH21),ISBLANK($AI21),ISBLANK($AJ21))</formula>
    </cfRule>
  </conditionalFormatting>
  <conditionalFormatting sqref="AJ21:AL21">
    <cfRule type="expression" dxfId="694" priority="117">
      <formula>AND(NOT(ISBLANK($O21)),ISBLANK($AK21),ISBLANK($AL21),ISBLANK($AM21))</formula>
    </cfRule>
  </conditionalFormatting>
  <conditionalFormatting sqref="AM21:AO21">
    <cfRule type="expression" dxfId="693" priority="116">
      <formula>AND(NOT(ISBLANK($P21)),ISBLANK($AN21),ISBLANK($AO21),ISBLANK($AP21))</formula>
    </cfRule>
  </conditionalFormatting>
  <conditionalFormatting sqref="AP21:AR21">
    <cfRule type="expression" dxfId="692" priority="115">
      <formula>AND(NOT(ISBLANK($Q21)),ISBLANK($AQ21),ISBLANK($AR21),ISBLANK($AS21))</formula>
    </cfRule>
  </conditionalFormatting>
  <conditionalFormatting sqref="AS21:AU21">
    <cfRule type="expression" dxfId="691" priority="114">
      <formula>AND(NOT(ISBLANK($R21)),ISBLANK($AT21),ISBLANK($AU21),ISBLANK($AV21))</formula>
    </cfRule>
  </conditionalFormatting>
  <conditionalFormatting sqref="AV21:AX21">
    <cfRule type="expression" dxfId="690" priority="113">
      <formula>AND(NOT(ISBLANK($S21)),ISBLANK($AW21),ISBLANK($AX21),ISBLANK($AY21))</formula>
    </cfRule>
  </conditionalFormatting>
  <conditionalFormatting sqref="AY21:BA21">
    <cfRule type="expression" dxfId="689" priority="112">
      <formula>AND(NOT(ISBLANK($T21)),ISBLANK($AZ21),ISBLANK($BA21),ISBLANK($BB21))</formula>
    </cfRule>
  </conditionalFormatting>
  <conditionalFormatting sqref="W21">
    <cfRule type="expression" dxfId="688" priority="111">
      <formula>AND(NOT(ISBLANK($X21)),ISBLANK($U21),ISBLANK($V21),ISBLANK($W21))</formula>
    </cfRule>
  </conditionalFormatting>
  <conditionalFormatting sqref="AC37">
    <cfRule type="expression" dxfId="687" priority="105">
      <formula>"&lt;=0.5*$E$17"</formula>
    </cfRule>
    <cfRule type="expression" dxfId="686" priority="106">
      <formula>"&gt;=0,5*$E$17"</formula>
    </cfRule>
  </conditionalFormatting>
  <conditionalFormatting sqref="AD37:BM37">
    <cfRule type="expression" dxfId="685" priority="107" stopIfTrue="1">
      <formula>MOD(AD37,2)&lt;&gt;0</formula>
    </cfRule>
  </conditionalFormatting>
  <conditionalFormatting sqref="U37">
    <cfRule type="expression" dxfId="684" priority="108" stopIfTrue="1">
      <formula>AND(INDEX($M37:$T37,1,$V37)=0, $V37&gt;0)</formula>
    </cfRule>
  </conditionalFormatting>
  <conditionalFormatting sqref="V37">
    <cfRule type="expression" dxfId="683" priority="109" stopIfTrue="1">
      <formula>AND(INDEX($M37:$T37,1,$W37)=0, $W37&gt;0)</formula>
    </cfRule>
  </conditionalFormatting>
  <conditionalFormatting sqref="W37">
    <cfRule type="expression" dxfId="682" priority="110" stopIfTrue="1">
      <formula>AND(INDEX($M37:$T37,1,$X37)=0, $X37&gt;0)</formula>
    </cfRule>
  </conditionalFormatting>
  <conditionalFormatting sqref="AD37:AF37">
    <cfRule type="expression" dxfId="681" priority="104">
      <formula>AND(NOT(ISBLANK($M37)),ISBLANK($AE37),ISBLANK($AF37),ISBLANK($AG37))</formula>
    </cfRule>
  </conditionalFormatting>
  <conditionalFormatting sqref="AG37:AI37">
    <cfRule type="expression" dxfId="680" priority="103">
      <formula>AND(NOT(ISBLANK($N37)),ISBLANK($AH37),ISBLANK($AI37),ISBLANK($AJ37))</formula>
    </cfRule>
  </conditionalFormatting>
  <conditionalFormatting sqref="AJ37:AL37">
    <cfRule type="expression" dxfId="679" priority="102">
      <formula>AND(NOT(ISBLANK($O37)),ISBLANK($AK37),ISBLANK($AL37),ISBLANK($AM37))</formula>
    </cfRule>
  </conditionalFormatting>
  <conditionalFormatting sqref="AM37:AO37">
    <cfRule type="expression" dxfId="678" priority="101">
      <formula>AND(NOT(ISBLANK($P37)),ISBLANK($AN37),ISBLANK($AO37),ISBLANK($AP37))</formula>
    </cfRule>
  </conditionalFormatting>
  <conditionalFormatting sqref="AP37:AR37">
    <cfRule type="expression" dxfId="677" priority="100">
      <formula>AND(NOT(ISBLANK($Q37)),ISBLANK($AQ37),ISBLANK($AR37),ISBLANK($AS37))</formula>
    </cfRule>
  </conditionalFormatting>
  <conditionalFormatting sqref="AS37:AU37">
    <cfRule type="expression" dxfId="676" priority="99">
      <formula>AND(NOT(ISBLANK($R37)),ISBLANK($AT37),ISBLANK($AU37),ISBLANK($AV37))</formula>
    </cfRule>
  </conditionalFormatting>
  <conditionalFormatting sqref="AV37:AX37">
    <cfRule type="expression" dxfId="675" priority="98">
      <formula>AND(NOT(ISBLANK($S37)),ISBLANK($AW37),ISBLANK($AX37),ISBLANK($AY37))</formula>
    </cfRule>
  </conditionalFormatting>
  <conditionalFormatting sqref="AY37:BA37">
    <cfRule type="expression" dxfId="674" priority="97">
      <formula>AND(NOT(ISBLANK($T37)),ISBLANK($AZ37),ISBLANK($BA37),ISBLANK($BB37))</formula>
    </cfRule>
  </conditionalFormatting>
  <conditionalFormatting sqref="W37">
    <cfRule type="expression" dxfId="673" priority="96">
      <formula>AND(NOT(ISBLANK($X37)),ISBLANK($U37),ISBLANK($V37),ISBLANK($W37))</formula>
    </cfRule>
  </conditionalFormatting>
  <conditionalFormatting sqref="AC40">
    <cfRule type="expression" dxfId="672" priority="90">
      <formula>"&lt;=0.5*$E$17"</formula>
    </cfRule>
    <cfRule type="expression" dxfId="671" priority="91">
      <formula>"&gt;=0,5*$E$17"</formula>
    </cfRule>
  </conditionalFormatting>
  <conditionalFormatting sqref="AD40:BM40">
    <cfRule type="expression" dxfId="670" priority="92" stopIfTrue="1">
      <formula>MOD(AD40,2)&lt;&gt;0</formula>
    </cfRule>
  </conditionalFormatting>
  <conditionalFormatting sqref="U40">
    <cfRule type="expression" dxfId="669" priority="93" stopIfTrue="1">
      <formula>AND(INDEX($M40:$T40,1,$V40)=0, $V40&gt;0)</formula>
    </cfRule>
  </conditionalFormatting>
  <conditionalFormatting sqref="V40">
    <cfRule type="expression" dxfId="668" priority="94" stopIfTrue="1">
      <formula>AND(INDEX($M40:$T40,1,$W40)=0, $W40&gt;0)</formula>
    </cfRule>
  </conditionalFormatting>
  <conditionalFormatting sqref="W40">
    <cfRule type="expression" dxfId="667" priority="95" stopIfTrue="1">
      <formula>AND(INDEX($M40:$T40,1,$X40)=0, $X40&gt;0)</formula>
    </cfRule>
  </conditionalFormatting>
  <conditionalFormatting sqref="AD40:AF40">
    <cfRule type="expression" dxfId="666" priority="89">
      <formula>AND(NOT(ISBLANK($M40)),ISBLANK($AE40),ISBLANK($AF40),ISBLANK($AG40))</formula>
    </cfRule>
  </conditionalFormatting>
  <conditionalFormatting sqref="AG40:AI40">
    <cfRule type="expression" dxfId="665" priority="88">
      <formula>AND(NOT(ISBLANK($N40)),ISBLANK($AH40),ISBLANK($AI40),ISBLANK($AJ40))</formula>
    </cfRule>
  </conditionalFormatting>
  <conditionalFormatting sqref="AJ40:AL40">
    <cfRule type="expression" dxfId="664" priority="87">
      <formula>AND(NOT(ISBLANK($O40)),ISBLANK($AK40),ISBLANK($AL40),ISBLANK($AM40))</formula>
    </cfRule>
  </conditionalFormatting>
  <conditionalFormatting sqref="AM40:AO40">
    <cfRule type="expression" dxfId="663" priority="86">
      <formula>AND(NOT(ISBLANK($P40)),ISBLANK($AN40),ISBLANK($AO40),ISBLANK($AP40))</formula>
    </cfRule>
  </conditionalFormatting>
  <conditionalFormatting sqref="AP40:AR40">
    <cfRule type="expression" dxfId="662" priority="85">
      <formula>AND(NOT(ISBLANK($Q40)),ISBLANK($AQ40),ISBLANK($AR40),ISBLANK($AS40))</formula>
    </cfRule>
  </conditionalFormatting>
  <conditionalFormatting sqref="AS40:AU40">
    <cfRule type="expression" dxfId="661" priority="84">
      <formula>AND(NOT(ISBLANK($R40)),ISBLANK($AT40),ISBLANK($AU40),ISBLANK($AV40))</formula>
    </cfRule>
  </conditionalFormatting>
  <conditionalFormatting sqref="AV40:AX40">
    <cfRule type="expression" dxfId="660" priority="83">
      <formula>AND(NOT(ISBLANK($S40)),ISBLANK($AW40),ISBLANK($AX40),ISBLANK($AY40))</formula>
    </cfRule>
  </conditionalFormatting>
  <conditionalFormatting sqref="AY40:BA40">
    <cfRule type="expression" dxfId="659" priority="82">
      <formula>AND(NOT(ISBLANK($T40)),ISBLANK($AZ40),ISBLANK($BA40),ISBLANK($BB40))</formula>
    </cfRule>
  </conditionalFormatting>
  <conditionalFormatting sqref="W40">
    <cfRule type="expression" dxfId="658" priority="81">
      <formula>AND(NOT(ISBLANK($X40)),ISBLANK($U40),ISBLANK($V40),ISBLANK($W40))</formula>
    </cfRule>
  </conditionalFormatting>
  <conditionalFormatting sqref="AC41">
    <cfRule type="expression" dxfId="657" priority="75">
      <formula>"&lt;=0.5*$E$17"</formula>
    </cfRule>
    <cfRule type="expression" dxfId="656" priority="76">
      <formula>"&gt;=0,5*$E$17"</formula>
    </cfRule>
  </conditionalFormatting>
  <conditionalFormatting sqref="AD41:BM41">
    <cfRule type="expression" dxfId="655" priority="77" stopIfTrue="1">
      <formula>MOD(AD41,2)&lt;&gt;0</formula>
    </cfRule>
  </conditionalFormatting>
  <conditionalFormatting sqref="U41">
    <cfRule type="expression" dxfId="654" priority="78" stopIfTrue="1">
      <formula>AND(INDEX($M41:$T41,1,$V41)=0, $V41&gt;0)</formula>
    </cfRule>
  </conditionalFormatting>
  <conditionalFormatting sqref="V41">
    <cfRule type="expression" dxfId="653" priority="79" stopIfTrue="1">
      <formula>AND(INDEX($M41:$T41,1,$W41)=0, $W41&gt;0)</formula>
    </cfRule>
  </conditionalFormatting>
  <conditionalFormatting sqref="W41">
    <cfRule type="expression" dxfId="652" priority="80" stopIfTrue="1">
      <formula>AND(INDEX($M41:$T41,1,$X41)=0, $X41&gt;0)</formula>
    </cfRule>
  </conditionalFormatting>
  <conditionalFormatting sqref="AD41:AF41">
    <cfRule type="expression" dxfId="651" priority="74">
      <formula>AND(NOT(ISBLANK($M41)),ISBLANK($AE41),ISBLANK($AF41),ISBLANK($AG41))</formula>
    </cfRule>
  </conditionalFormatting>
  <conditionalFormatting sqref="AG41:AI41">
    <cfRule type="expression" dxfId="650" priority="73">
      <formula>AND(NOT(ISBLANK($N41)),ISBLANK($AH41),ISBLANK($AI41),ISBLANK($AJ41))</formula>
    </cfRule>
  </conditionalFormatting>
  <conditionalFormatting sqref="AJ41:AL41">
    <cfRule type="expression" dxfId="649" priority="72">
      <formula>AND(NOT(ISBLANK($O41)),ISBLANK($AK41),ISBLANK($AL41),ISBLANK($AM41))</formula>
    </cfRule>
  </conditionalFormatting>
  <conditionalFormatting sqref="AM41:AO41">
    <cfRule type="expression" dxfId="648" priority="71">
      <formula>AND(NOT(ISBLANK($P41)),ISBLANK($AN41),ISBLANK($AO41),ISBLANK($AP41))</formula>
    </cfRule>
  </conditionalFormatting>
  <conditionalFormatting sqref="AP41:AR41">
    <cfRule type="expression" dxfId="647" priority="70">
      <formula>AND(NOT(ISBLANK($Q41)),ISBLANK($AQ41),ISBLANK($AR41),ISBLANK($AS41))</formula>
    </cfRule>
  </conditionalFormatting>
  <conditionalFormatting sqref="AS41:AU41">
    <cfRule type="expression" dxfId="646" priority="69">
      <formula>AND(NOT(ISBLANK($R41)),ISBLANK($AT41),ISBLANK($AU41),ISBLANK($AV41))</formula>
    </cfRule>
  </conditionalFormatting>
  <conditionalFormatting sqref="AV41:AX41">
    <cfRule type="expression" dxfId="645" priority="68">
      <formula>AND(NOT(ISBLANK($S41)),ISBLANK($AW41),ISBLANK($AX41),ISBLANK($AY41))</formula>
    </cfRule>
  </conditionalFormatting>
  <conditionalFormatting sqref="AY41:BA41">
    <cfRule type="expression" dxfId="644" priority="67">
      <formula>AND(NOT(ISBLANK($T41)),ISBLANK($AZ41),ISBLANK($BA41),ISBLANK($BB41))</formula>
    </cfRule>
  </conditionalFormatting>
  <conditionalFormatting sqref="W41">
    <cfRule type="expression" dxfId="643" priority="66">
      <formula>AND(NOT(ISBLANK($X41)),ISBLANK($U41),ISBLANK($V41),ISBLANK($W41))</formula>
    </cfRule>
  </conditionalFormatting>
  <conditionalFormatting sqref="AC42">
    <cfRule type="expression" dxfId="642" priority="60">
      <formula>"&lt;=0.5*$E$17"</formula>
    </cfRule>
    <cfRule type="expression" dxfId="641" priority="61">
      <formula>"&gt;=0,5*$E$17"</formula>
    </cfRule>
  </conditionalFormatting>
  <conditionalFormatting sqref="AD42:BM42">
    <cfRule type="expression" dxfId="640" priority="62" stopIfTrue="1">
      <formula>MOD(AD42,2)&lt;&gt;0</formula>
    </cfRule>
  </conditionalFormatting>
  <conditionalFormatting sqref="U42">
    <cfRule type="expression" dxfId="639" priority="63" stopIfTrue="1">
      <formula>AND(INDEX($M42:$T42,1,$V42)=0, $V42&gt;0)</formula>
    </cfRule>
  </conditionalFormatting>
  <conditionalFormatting sqref="V42">
    <cfRule type="expression" dxfId="638" priority="64" stopIfTrue="1">
      <formula>AND(INDEX($M42:$T42,1,$W42)=0, $W42&gt;0)</formula>
    </cfRule>
  </conditionalFormatting>
  <conditionalFormatting sqref="W42">
    <cfRule type="expression" dxfId="637" priority="65" stopIfTrue="1">
      <formula>AND(INDEX($M42:$T42,1,$X42)=0, $X42&gt;0)</formula>
    </cfRule>
  </conditionalFormatting>
  <conditionalFormatting sqref="AD42:AF42">
    <cfRule type="expression" dxfId="636" priority="59">
      <formula>AND(NOT(ISBLANK($M42)),ISBLANK($AE42),ISBLANK($AF42),ISBLANK($AG42))</formula>
    </cfRule>
  </conditionalFormatting>
  <conditionalFormatting sqref="AG42:AI42">
    <cfRule type="expression" dxfId="635" priority="58">
      <formula>AND(NOT(ISBLANK($N42)),ISBLANK($AH42),ISBLANK($AI42),ISBLANK($AJ42))</formula>
    </cfRule>
  </conditionalFormatting>
  <conditionalFormatting sqref="AJ42:AL42">
    <cfRule type="expression" dxfId="634" priority="57">
      <formula>AND(NOT(ISBLANK($O42)),ISBLANK($AK42),ISBLANK($AL42),ISBLANK($AM42))</formula>
    </cfRule>
  </conditionalFormatting>
  <conditionalFormatting sqref="AM42:AO42">
    <cfRule type="expression" dxfId="633" priority="56">
      <formula>AND(NOT(ISBLANK($P42)),ISBLANK($AN42),ISBLANK($AO42),ISBLANK($AP42))</formula>
    </cfRule>
  </conditionalFormatting>
  <conditionalFormatting sqref="AP42:AR42">
    <cfRule type="expression" dxfId="632" priority="55">
      <formula>AND(NOT(ISBLANK($Q42)),ISBLANK($AQ42),ISBLANK($AR42),ISBLANK($AS42))</formula>
    </cfRule>
  </conditionalFormatting>
  <conditionalFormatting sqref="AS42:AU42">
    <cfRule type="expression" dxfId="631" priority="54">
      <formula>AND(NOT(ISBLANK($R42)),ISBLANK($AT42),ISBLANK($AU42),ISBLANK($AV42))</formula>
    </cfRule>
  </conditionalFormatting>
  <conditionalFormatting sqref="AV42:AX42">
    <cfRule type="expression" dxfId="630" priority="53">
      <formula>AND(NOT(ISBLANK($S42)),ISBLANK($AW42),ISBLANK($AX42),ISBLANK($AY42))</formula>
    </cfRule>
  </conditionalFormatting>
  <conditionalFormatting sqref="AY42:BA42">
    <cfRule type="expression" dxfId="629" priority="52">
      <formula>AND(NOT(ISBLANK($T42)),ISBLANK($AZ42),ISBLANK($BA42),ISBLANK($BB42))</formula>
    </cfRule>
  </conditionalFormatting>
  <conditionalFormatting sqref="W42">
    <cfRule type="expression" dxfId="628" priority="51">
      <formula>AND(NOT(ISBLANK($X42)),ISBLANK($U42),ISBLANK($V42),ISBLANK($W42))</formula>
    </cfRule>
  </conditionalFormatting>
  <conditionalFormatting sqref="AC38">
    <cfRule type="expression" dxfId="627" priority="45">
      <formula>"&lt;=0.5*$E$17"</formula>
    </cfRule>
    <cfRule type="expression" dxfId="626" priority="46">
      <formula>"&gt;=0,5*$E$17"</formula>
    </cfRule>
  </conditionalFormatting>
  <conditionalFormatting sqref="AD38:BM38">
    <cfRule type="expression" dxfId="625" priority="47" stopIfTrue="1">
      <formula>MOD(AD38,2)&lt;&gt;0</formula>
    </cfRule>
  </conditionalFormatting>
  <conditionalFormatting sqref="U38">
    <cfRule type="expression" dxfId="624" priority="48" stopIfTrue="1">
      <formula>AND(INDEX($M38:$T38,1,$V38)=0, $V38&gt;0)</formula>
    </cfRule>
  </conditionalFormatting>
  <conditionalFormatting sqref="V38">
    <cfRule type="expression" dxfId="623" priority="49" stopIfTrue="1">
      <formula>AND(INDEX($M38:$T38,1,$W38)=0, $W38&gt;0)</formula>
    </cfRule>
  </conditionalFormatting>
  <conditionalFormatting sqref="W38">
    <cfRule type="expression" dxfId="622" priority="50" stopIfTrue="1">
      <formula>AND(INDEX($M38:$T38,1,$X38)=0, $X38&gt;0)</formula>
    </cfRule>
  </conditionalFormatting>
  <conditionalFormatting sqref="AD38:AF38">
    <cfRule type="expression" dxfId="621" priority="44">
      <formula>AND(NOT(ISBLANK($M38)),ISBLANK($AE38),ISBLANK($AF38),ISBLANK($AG38))</formula>
    </cfRule>
  </conditionalFormatting>
  <conditionalFormatting sqref="AG38:AI38">
    <cfRule type="expression" dxfId="620" priority="43">
      <formula>AND(NOT(ISBLANK($N38)),ISBLANK($AH38),ISBLANK($AI38),ISBLANK($AJ38))</formula>
    </cfRule>
  </conditionalFormatting>
  <conditionalFormatting sqref="AJ38:AL38">
    <cfRule type="expression" dxfId="619" priority="42">
      <formula>AND(NOT(ISBLANK($O38)),ISBLANK($AK38),ISBLANK($AL38),ISBLANK($AM38))</formula>
    </cfRule>
  </conditionalFormatting>
  <conditionalFormatting sqref="AM38:AO38">
    <cfRule type="expression" dxfId="618" priority="41">
      <formula>AND(NOT(ISBLANK($P38)),ISBLANK($AN38),ISBLANK($AO38),ISBLANK($AP38))</formula>
    </cfRule>
  </conditionalFormatting>
  <conditionalFormatting sqref="AP38:AR38">
    <cfRule type="expression" dxfId="617" priority="40">
      <formula>AND(NOT(ISBLANK($Q38)),ISBLANK($AQ38),ISBLANK($AR38),ISBLANK($AS38))</formula>
    </cfRule>
  </conditionalFormatting>
  <conditionalFormatting sqref="AS38:AU38">
    <cfRule type="expression" dxfId="616" priority="39">
      <formula>AND(NOT(ISBLANK($R38)),ISBLANK($AT38),ISBLANK($AU38),ISBLANK($AV38))</formula>
    </cfRule>
  </conditionalFormatting>
  <conditionalFormatting sqref="AV38:AX38">
    <cfRule type="expression" dxfId="615" priority="38">
      <formula>AND(NOT(ISBLANK($S38)),ISBLANK($AW38),ISBLANK($AX38),ISBLANK($AY38))</formula>
    </cfRule>
  </conditionalFormatting>
  <conditionalFormatting sqref="AY38:BA38">
    <cfRule type="expression" dxfId="614" priority="37">
      <formula>AND(NOT(ISBLANK($T38)),ISBLANK($AZ38),ISBLANK($BA38),ISBLANK($BB38))</formula>
    </cfRule>
  </conditionalFormatting>
  <conditionalFormatting sqref="W38">
    <cfRule type="expression" dxfId="613" priority="36">
      <formula>AND(NOT(ISBLANK($X38)),ISBLANK($U38),ISBLANK($V38),ISBLANK($W38))</formula>
    </cfRule>
  </conditionalFormatting>
  <conditionalFormatting sqref="AC39">
    <cfRule type="expression" dxfId="612" priority="30">
      <formula>"&lt;=0.5*$E$17"</formula>
    </cfRule>
    <cfRule type="expression" dxfId="611" priority="31">
      <formula>"&gt;=0,5*$E$17"</formula>
    </cfRule>
  </conditionalFormatting>
  <conditionalFormatting sqref="AD39:BM39">
    <cfRule type="expression" dxfId="610" priority="32" stopIfTrue="1">
      <formula>MOD(AD39,2)&lt;&gt;0</formula>
    </cfRule>
  </conditionalFormatting>
  <conditionalFormatting sqref="U39">
    <cfRule type="expression" dxfId="609" priority="33" stopIfTrue="1">
      <formula>AND(INDEX($M39:$T39,1,$V39)=0, $V39&gt;0)</formula>
    </cfRule>
  </conditionalFormatting>
  <conditionalFormatting sqref="V39">
    <cfRule type="expression" dxfId="608" priority="34" stopIfTrue="1">
      <formula>AND(INDEX($M39:$T39,1,$W39)=0, $W39&gt;0)</formula>
    </cfRule>
  </conditionalFormatting>
  <conditionalFormatting sqref="W39">
    <cfRule type="expression" dxfId="607" priority="35" stopIfTrue="1">
      <formula>AND(INDEX($M39:$T39,1,$X39)=0, $X39&gt;0)</formula>
    </cfRule>
  </conditionalFormatting>
  <conditionalFormatting sqref="AD39:AF39">
    <cfRule type="expression" dxfId="606" priority="29">
      <formula>AND(NOT(ISBLANK($M39)),ISBLANK($AE39),ISBLANK($AF39),ISBLANK($AG39))</formula>
    </cfRule>
  </conditionalFormatting>
  <conditionalFormatting sqref="AG39:AI39">
    <cfRule type="expression" dxfId="605" priority="28">
      <formula>AND(NOT(ISBLANK($N39)),ISBLANK($AH39),ISBLANK($AI39),ISBLANK($AJ39))</formula>
    </cfRule>
  </conditionalFormatting>
  <conditionalFormatting sqref="AJ39:AL39">
    <cfRule type="expression" dxfId="604" priority="27">
      <formula>AND(NOT(ISBLANK($O39)),ISBLANK($AK39),ISBLANK($AL39),ISBLANK($AM39))</formula>
    </cfRule>
  </conditionalFormatting>
  <conditionalFormatting sqref="AM39:AO39">
    <cfRule type="expression" dxfId="603" priority="26">
      <formula>AND(NOT(ISBLANK($P39)),ISBLANK($AN39),ISBLANK($AO39),ISBLANK($AP39))</formula>
    </cfRule>
  </conditionalFormatting>
  <conditionalFormatting sqref="AP39:AR39">
    <cfRule type="expression" dxfId="602" priority="25">
      <formula>AND(NOT(ISBLANK($Q39)),ISBLANK($AQ39),ISBLANK($AR39),ISBLANK($AS39))</formula>
    </cfRule>
  </conditionalFormatting>
  <conditionalFormatting sqref="AS39:AU39">
    <cfRule type="expression" dxfId="601" priority="24">
      <formula>AND(NOT(ISBLANK($R39)),ISBLANK($AT39),ISBLANK($AU39),ISBLANK($AV39))</formula>
    </cfRule>
  </conditionalFormatting>
  <conditionalFormatting sqref="AV39:AX39">
    <cfRule type="expression" dxfId="600" priority="23">
      <formula>AND(NOT(ISBLANK($S39)),ISBLANK($AW39),ISBLANK($AX39),ISBLANK($AY39))</formula>
    </cfRule>
  </conditionalFormatting>
  <conditionalFormatting sqref="AY39:BA39">
    <cfRule type="expression" dxfId="599" priority="22">
      <formula>AND(NOT(ISBLANK($T39)),ISBLANK($AZ39),ISBLANK($BA39),ISBLANK($BB39))</formula>
    </cfRule>
  </conditionalFormatting>
  <conditionalFormatting sqref="W39">
    <cfRule type="expression" dxfId="598" priority="21">
      <formula>AND(NOT(ISBLANK($X39)),ISBLANK($U39),ISBLANK($V39),ISBLANK($W39))</formula>
    </cfRule>
  </conditionalFormatting>
  <conditionalFormatting sqref="AJ71:AL71">
    <cfRule type="expression" dxfId="597" priority="20" stopIfTrue="1">
      <formula>MOD(AJ71,2)&lt;&gt;0</formula>
    </cfRule>
  </conditionalFormatting>
  <conditionalFormatting sqref="AJ71:AL71">
    <cfRule type="expression" dxfId="596" priority="19">
      <formula>AND(NOT(ISBLANK($M71)),ISBLANK($AE71),ISBLANK($AF71),ISBLANK($AG71))</formula>
    </cfRule>
  </conditionalFormatting>
  <conditionalFormatting sqref="AM71:AO71">
    <cfRule type="expression" dxfId="595" priority="18" stopIfTrue="1">
      <formula>MOD(AM71,2)&lt;&gt;0</formula>
    </cfRule>
  </conditionalFormatting>
  <conditionalFormatting sqref="AM71:AO71">
    <cfRule type="expression" dxfId="594" priority="17">
      <formula>AND(NOT(ISBLANK($N71)),ISBLANK($AH71),ISBLANK($AI71),ISBLANK($AJ71))</formula>
    </cfRule>
  </conditionalFormatting>
  <conditionalFormatting sqref="AP71:AR71">
    <cfRule type="expression" dxfId="593" priority="16" stopIfTrue="1">
      <formula>MOD(AP71,2)&lt;&gt;0</formula>
    </cfRule>
  </conditionalFormatting>
  <conditionalFormatting sqref="AP71:AR71">
    <cfRule type="expression" dxfId="592" priority="15">
      <formula>AND(NOT(ISBLANK($M71)),ISBLANK($AE71),ISBLANK($AF71),ISBLANK($AG71))</formula>
    </cfRule>
  </conditionalFormatting>
  <conditionalFormatting sqref="AS71:AU71">
    <cfRule type="expression" dxfId="591" priority="14" stopIfTrue="1">
      <formula>MOD(AS71,2)&lt;&gt;0</formula>
    </cfRule>
  </conditionalFormatting>
  <conditionalFormatting sqref="AS71:AU71">
    <cfRule type="expression" dxfId="590" priority="13">
      <formula>AND(NOT(ISBLANK($N71)),ISBLANK($AH71),ISBLANK($AI71),ISBLANK($AJ71))</formula>
    </cfRule>
  </conditionalFormatting>
  <conditionalFormatting sqref="AV71:AX71">
    <cfRule type="expression" dxfId="589" priority="12" stopIfTrue="1">
      <formula>MOD(AV71,2)&lt;&gt;0</formula>
    </cfRule>
  </conditionalFormatting>
  <conditionalFormatting sqref="AV71:AX71">
    <cfRule type="expression" dxfId="588" priority="11">
      <formula>AND(NOT(ISBLANK($M71)),ISBLANK($AE71),ISBLANK($AF71),ISBLANK($AG71))</formula>
    </cfRule>
  </conditionalFormatting>
  <conditionalFormatting sqref="AY71:BA71">
    <cfRule type="expression" dxfId="587" priority="10" stopIfTrue="1">
      <formula>MOD(AY71,2)&lt;&gt;0</formula>
    </cfRule>
  </conditionalFormatting>
  <conditionalFormatting sqref="AY71:BA71">
    <cfRule type="expression" dxfId="586" priority="9">
      <formula>AND(NOT(ISBLANK($N71)),ISBLANK($AH71),ISBLANK($AI71),ISBLANK($AJ71))</formula>
    </cfRule>
  </conditionalFormatting>
  <conditionalFormatting sqref="BB71:BD71">
    <cfRule type="expression" dxfId="585" priority="8" stopIfTrue="1">
      <formula>MOD(BB71,2)&lt;&gt;0</formula>
    </cfRule>
  </conditionalFormatting>
  <conditionalFormatting sqref="BB71:BD71">
    <cfRule type="expression" dxfId="584" priority="7">
      <formula>AND(NOT(ISBLANK($M71)),ISBLANK($AE71),ISBLANK($AF71),ISBLANK($AG71))</formula>
    </cfRule>
  </conditionalFormatting>
  <conditionalFormatting sqref="BE71:BG71">
    <cfRule type="expression" dxfId="583" priority="6" stopIfTrue="1">
      <formula>MOD(BE71,2)&lt;&gt;0</formula>
    </cfRule>
  </conditionalFormatting>
  <conditionalFormatting sqref="BE71:BG71">
    <cfRule type="expression" dxfId="582" priority="5">
      <formula>AND(NOT(ISBLANK($N71)),ISBLANK($AH71),ISBLANK($AI71),ISBLANK($AJ71))</formula>
    </cfRule>
  </conditionalFormatting>
  <conditionalFormatting sqref="BH71:BJ71">
    <cfRule type="expression" dxfId="581" priority="4" stopIfTrue="1">
      <formula>MOD(BH71,2)&lt;&gt;0</formula>
    </cfRule>
  </conditionalFormatting>
  <conditionalFormatting sqref="BH71:BJ71">
    <cfRule type="expression" dxfId="580" priority="3">
      <formula>AND(NOT(ISBLANK($M71)),ISBLANK($AE71),ISBLANK($AF71),ISBLANK($AG71))</formula>
    </cfRule>
  </conditionalFormatting>
  <conditionalFormatting sqref="BK71:BM71">
    <cfRule type="expression" dxfId="579" priority="2" stopIfTrue="1">
      <formula>MOD(BK71,2)&lt;&gt;0</formula>
    </cfRule>
  </conditionalFormatting>
  <conditionalFormatting sqref="BK71:BM71">
    <cfRule type="expression" dxfId="578" priority="1">
      <formula>AND(NOT(ISBLANK($N71)),ISBLANK($AH71),ISBLANK($AI71),ISBLANK($AJ71))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zoomScale="90" zoomScaleNormal="90" workbookViewId="0">
      <pane ySplit="1" topLeftCell="A2" activePane="bottomLeft" state="frozen"/>
      <selection pane="bottomLeft" activeCell="K4" sqref="K4:K9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4.42578125" bestFit="1" customWidth="1"/>
    <col min="4" max="4" width="8.5703125" bestFit="1" customWidth="1"/>
    <col min="5" max="5" width="8.7109375" bestFit="1" customWidth="1"/>
    <col min="6" max="6" width="10.140625" bestFit="1" customWidth="1"/>
    <col min="7" max="7" width="10.85546875" bestFit="1" customWidth="1"/>
    <col min="8" max="8" width="10.85546875" customWidth="1"/>
    <col min="9" max="9" width="36" customWidth="1"/>
    <col min="10" max="10" width="5.85546875" bestFit="1" customWidth="1"/>
    <col min="11" max="11" width="8.7109375" bestFit="1" customWidth="1"/>
    <col min="12" max="17" width="5.85546875" bestFit="1" customWidth="1"/>
    <col min="19" max="19" width="4.42578125" bestFit="1" customWidth="1"/>
    <col min="20" max="20" width="5.85546875" bestFit="1" customWidth="1"/>
    <col min="21" max="21" width="4.42578125" bestFit="1" customWidth="1"/>
    <col min="22" max="22" width="11.5703125" bestFit="1" customWidth="1"/>
    <col min="24" max="24" width="10.85546875" bestFit="1" customWidth="1"/>
    <col min="25" max="25" width="7.28515625" bestFit="1" customWidth="1"/>
    <col min="26" max="27" width="5.85546875" bestFit="1" customWidth="1"/>
    <col min="28" max="28" width="7.28515625" bestFit="1" customWidth="1"/>
    <col min="29" max="29" width="11.5703125" bestFit="1" customWidth="1"/>
    <col min="30" max="30" width="7.28515625" bestFit="1" customWidth="1"/>
    <col min="31" max="31" width="4.42578125" bestFit="1" customWidth="1"/>
    <col min="32" max="33" width="7.28515625" bestFit="1" customWidth="1"/>
    <col min="34" max="34" width="4.42578125" bestFit="1" customWidth="1"/>
    <col min="35" max="36" width="7.28515625" bestFit="1" customWidth="1"/>
    <col min="37" max="37" width="5.85546875" bestFit="1" customWidth="1"/>
    <col min="38" max="39" width="7.28515625" bestFit="1" customWidth="1"/>
    <col min="40" max="40" width="5.85546875" bestFit="1" customWidth="1"/>
    <col min="41" max="41" width="7.28515625" bestFit="1" customWidth="1"/>
    <col min="42" max="42" width="5.85546875" bestFit="1" customWidth="1"/>
    <col min="43" max="43" width="4.42578125" bestFit="1" customWidth="1"/>
    <col min="44" max="45" width="5.85546875" bestFit="1" customWidth="1"/>
    <col min="46" max="46" width="4.42578125" bestFit="1" customWidth="1"/>
    <col min="47" max="47" width="5.85546875" bestFit="1" customWidth="1"/>
    <col min="48" max="49" width="4.42578125" bestFit="1" customWidth="1"/>
    <col min="51" max="52" width="4.42578125" bestFit="1" customWidth="1"/>
    <col min="66" max="66" width="10.85546875" bestFit="1" customWidth="1"/>
    <col min="67" max="67" width="11.5703125" bestFit="1" customWidth="1"/>
  </cols>
  <sheetData>
    <row r="1" spans="1:67" ht="31.5" x14ac:dyDescent="0.25">
      <c r="A1" s="95" t="s">
        <v>44</v>
      </c>
      <c r="B1" s="95" t="s">
        <v>45</v>
      </c>
      <c r="C1" s="95" t="s">
        <v>109</v>
      </c>
      <c r="D1" s="95" t="s">
        <v>46</v>
      </c>
      <c r="E1" s="95" t="s">
        <v>50</v>
      </c>
      <c r="F1" s="95" t="s">
        <v>148</v>
      </c>
      <c r="G1" s="95" t="s">
        <v>64</v>
      </c>
      <c r="H1" s="95" t="s">
        <v>149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37"/>
      <c r="T1" s="161"/>
      <c r="U1" s="162"/>
      <c r="V1" s="162"/>
      <c r="W1" s="163"/>
      <c r="X1" s="15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ht="47.25" x14ac:dyDescent="0.25">
      <c r="A2" s="95"/>
      <c r="B2" s="95"/>
      <c r="C2" s="95"/>
      <c r="D2" s="95"/>
      <c r="E2" s="95"/>
      <c r="F2" s="95" t="s">
        <v>143</v>
      </c>
      <c r="G2" s="95"/>
      <c r="H2" s="95"/>
      <c r="I2" s="27" t="s">
        <v>23</v>
      </c>
      <c r="J2" s="35">
        <f>SUM(J3+J14+J10+J17+J18+J20+J32+J29)</f>
        <v>48</v>
      </c>
      <c r="K2" s="26"/>
      <c r="L2" s="26"/>
      <c r="M2" s="26"/>
      <c r="N2" s="26"/>
      <c r="O2" s="26"/>
      <c r="P2" s="26"/>
      <c r="Q2" s="26"/>
      <c r="R2" s="26"/>
      <c r="S2" s="137"/>
      <c r="T2" s="164"/>
      <c r="U2" s="26"/>
      <c r="V2" s="26"/>
      <c r="W2" s="165"/>
      <c r="X2" s="1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ht="15.75" x14ac:dyDescent="0.25">
      <c r="A3" s="18"/>
      <c r="B3" s="18"/>
      <c r="C3" s="18"/>
      <c r="D3" s="18"/>
      <c r="E3" s="18" t="s">
        <v>51</v>
      </c>
      <c r="F3" s="18" t="s">
        <v>125</v>
      </c>
      <c r="G3" s="18"/>
      <c r="H3" s="18"/>
      <c r="I3" s="13" t="s">
        <v>111</v>
      </c>
      <c r="J3" s="16">
        <f>SUM(J4)</f>
        <v>3</v>
      </c>
      <c r="K3" s="101">
        <f>J3*36</f>
        <v>108</v>
      </c>
      <c r="L3" s="18"/>
      <c r="M3" s="18"/>
      <c r="N3" s="18"/>
      <c r="O3" s="18"/>
      <c r="P3" s="18"/>
      <c r="Q3" s="18"/>
      <c r="R3" s="18"/>
      <c r="S3" s="98"/>
      <c r="T3" s="19"/>
      <c r="U3" s="20"/>
      <c r="V3" s="20"/>
      <c r="W3" s="21"/>
      <c r="X3" s="151"/>
      <c r="Y3" s="22"/>
      <c r="Z3" s="22"/>
      <c r="AA3" s="22"/>
      <c r="AB3" s="22"/>
      <c r="AC3" s="10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8"/>
      <c r="BO3" s="23"/>
    </row>
    <row r="4" spans="1:67" ht="31.5" x14ac:dyDescent="0.25">
      <c r="A4" s="249">
        <v>3675</v>
      </c>
      <c r="B4" s="96" t="s">
        <v>76</v>
      </c>
      <c r="C4" s="104" t="s">
        <v>52</v>
      </c>
      <c r="D4" s="1678" t="s">
        <v>54</v>
      </c>
      <c r="E4" s="1519" t="s">
        <v>51</v>
      </c>
      <c r="F4" s="1519" t="s">
        <v>93</v>
      </c>
      <c r="G4" s="1510" t="s">
        <v>65</v>
      </c>
      <c r="H4" s="250">
        <v>1</v>
      </c>
      <c r="I4" s="238" t="s">
        <v>70</v>
      </c>
      <c r="J4" s="1466">
        <v>3</v>
      </c>
      <c r="K4" s="1671">
        <f>J4*36</f>
        <v>108</v>
      </c>
      <c r="L4" s="1466" t="s">
        <v>47</v>
      </c>
      <c r="M4" s="1466" t="s">
        <v>47</v>
      </c>
      <c r="N4" s="1466" t="s">
        <v>47</v>
      </c>
      <c r="O4" s="1466" t="s">
        <v>47</v>
      </c>
      <c r="P4" s="1466"/>
      <c r="Q4" s="1466"/>
      <c r="R4" s="1466"/>
      <c r="S4" s="1521"/>
      <c r="T4" s="1676" t="s">
        <v>48</v>
      </c>
      <c r="U4" s="1466"/>
      <c r="V4" s="1466"/>
      <c r="W4" s="1512"/>
      <c r="X4" s="1673"/>
      <c r="Y4" s="1674"/>
      <c r="Z4" s="1674"/>
      <c r="AA4" s="1674"/>
      <c r="AB4" s="1674"/>
      <c r="AC4" s="1675"/>
      <c r="AD4" s="1522" t="s">
        <v>49</v>
      </c>
      <c r="AE4" s="1522"/>
      <c r="AF4" s="1522" t="s">
        <v>49</v>
      </c>
      <c r="AG4" s="1523" t="s">
        <v>49</v>
      </c>
      <c r="AH4" s="1523"/>
      <c r="AI4" s="1523" t="s">
        <v>49</v>
      </c>
      <c r="AJ4" s="1522" t="s">
        <v>49</v>
      </c>
      <c r="AK4" s="1522"/>
      <c r="AL4" s="1522" t="s">
        <v>49</v>
      </c>
      <c r="AM4" s="1523" t="s">
        <v>49</v>
      </c>
      <c r="AN4" s="1523"/>
      <c r="AO4" s="1523" t="s">
        <v>49</v>
      </c>
      <c r="AP4" s="1672"/>
      <c r="AQ4" s="1672"/>
      <c r="AR4" s="1672"/>
      <c r="AS4" s="1466"/>
      <c r="AT4" s="1466"/>
      <c r="AU4" s="1466"/>
      <c r="AV4" s="1672"/>
      <c r="AW4" s="1672"/>
      <c r="AX4" s="1672"/>
      <c r="AY4" s="1466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 t="s">
        <v>0</v>
      </c>
      <c r="BO4" s="1524">
        <v>29.629629629629626</v>
      </c>
    </row>
    <row r="5" spans="1:67" ht="31.5" x14ac:dyDescent="0.25">
      <c r="A5" s="249">
        <v>3676</v>
      </c>
      <c r="B5" s="96" t="s">
        <v>76</v>
      </c>
      <c r="C5" s="104" t="s">
        <v>52</v>
      </c>
      <c r="D5" s="1678"/>
      <c r="E5" s="1519"/>
      <c r="F5" s="1519"/>
      <c r="G5" s="1510"/>
      <c r="H5" s="250">
        <v>2</v>
      </c>
      <c r="I5" s="238" t="s">
        <v>71</v>
      </c>
      <c r="J5" s="1466"/>
      <c r="K5" s="1671"/>
      <c r="L5" s="1466"/>
      <c r="M5" s="1466"/>
      <c r="N5" s="1466"/>
      <c r="O5" s="1466"/>
      <c r="P5" s="1466"/>
      <c r="Q5" s="1466"/>
      <c r="R5" s="1466"/>
      <c r="S5" s="1521"/>
      <c r="T5" s="1677"/>
      <c r="U5" s="1466"/>
      <c r="V5" s="1466"/>
      <c r="W5" s="1512"/>
      <c r="X5" s="1673"/>
      <c r="Y5" s="1674"/>
      <c r="Z5" s="1674"/>
      <c r="AA5" s="1674"/>
      <c r="AB5" s="1674"/>
      <c r="AC5" s="1675"/>
      <c r="AD5" s="1522"/>
      <c r="AE5" s="1522"/>
      <c r="AF5" s="1522"/>
      <c r="AG5" s="1523"/>
      <c r="AH5" s="1523"/>
      <c r="AI5" s="1523"/>
      <c r="AJ5" s="1522"/>
      <c r="AK5" s="1522"/>
      <c r="AL5" s="1522"/>
      <c r="AM5" s="1523"/>
      <c r="AN5" s="1523"/>
      <c r="AO5" s="1523"/>
      <c r="AP5" s="1672"/>
      <c r="AQ5" s="1672"/>
      <c r="AR5" s="1672"/>
      <c r="AS5" s="1466"/>
      <c r="AT5" s="1466"/>
      <c r="AU5" s="1466"/>
      <c r="AV5" s="1672"/>
      <c r="AW5" s="1672"/>
      <c r="AX5" s="1672"/>
      <c r="AY5" s="1466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524"/>
    </row>
    <row r="6" spans="1:67" ht="31.5" x14ac:dyDescent="0.25">
      <c r="A6" s="249">
        <v>3677</v>
      </c>
      <c r="B6" s="96" t="s">
        <v>76</v>
      </c>
      <c r="C6" s="104" t="s">
        <v>52</v>
      </c>
      <c r="D6" s="1678"/>
      <c r="E6" s="1519"/>
      <c r="F6" s="1519"/>
      <c r="G6" s="1510"/>
      <c r="H6" s="250">
        <v>3</v>
      </c>
      <c r="I6" s="238" t="s">
        <v>72</v>
      </c>
      <c r="J6" s="1466"/>
      <c r="K6" s="1671"/>
      <c r="L6" s="1466"/>
      <c r="M6" s="1466"/>
      <c r="N6" s="1466"/>
      <c r="O6" s="1466"/>
      <c r="P6" s="1466"/>
      <c r="Q6" s="1466"/>
      <c r="R6" s="1466"/>
      <c r="S6" s="1521"/>
      <c r="T6" s="1677"/>
      <c r="U6" s="1466"/>
      <c r="V6" s="1466"/>
      <c r="W6" s="1512"/>
      <c r="X6" s="1673"/>
      <c r="Y6" s="1674"/>
      <c r="Z6" s="1674"/>
      <c r="AA6" s="1674"/>
      <c r="AB6" s="1674"/>
      <c r="AC6" s="1675"/>
      <c r="AD6" s="1522"/>
      <c r="AE6" s="1522"/>
      <c r="AF6" s="1522"/>
      <c r="AG6" s="1523"/>
      <c r="AH6" s="1523"/>
      <c r="AI6" s="1523"/>
      <c r="AJ6" s="1522"/>
      <c r="AK6" s="1522"/>
      <c r="AL6" s="1522"/>
      <c r="AM6" s="1523"/>
      <c r="AN6" s="1523"/>
      <c r="AO6" s="1523"/>
      <c r="AP6" s="1672"/>
      <c r="AQ6" s="1672"/>
      <c r="AR6" s="1672"/>
      <c r="AS6" s="1466"/>
      <c r="AT6" s="1466"/>
      <c r="AU6" s="1466"/>
      <c r="AV6" s="1672"/>
      <c r="AW6" s="1672"/>
      <c r="AX6" s="1672"/>
      <c r="AY6" s="1466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524"/>
    </row>
    <row r="7" spans="1:67" ht="31.5" x14ac:dyDescent="0.25">
      <c r="A7" s="249">
        <v>3678</v>
      </c>
      <c r="B7" s="96" t="s">
        <v>76</v>
      </c>
      <c r="C7" s="104" t="s">
        <v>52</v>
      </c>
      <c r="D7" s="1678"/>
      <c r="E7" s="1519"/>
      <c r="F7" s="1519"/>
      <c r="G7" s="1510"/>
      <c r="H7" s="250">
        <v>4</v>
      </c>
      <c r="I7" s="238" t="s">
        <v>73</v>
      </c>
      <c r="J7" s="1466"/>
      <c r="K7" s="1671"/>
      <c r="L7" s="1466"/>
      <c r="M7" s="1466"/>
      <c r="N7" s="1466"/>
      <c r="O7" s="1466"/>
      <c r="P7" s="1466"/>
      <c r="Q7" s="1466"/>
      <c r="R7" s="1466"/>
      <c r="S7" s="1521"/>
      <c r="T7" s="1677"/>
      <c r="U7" s="1466"/>
      <c r="V7" s="1466"/>
      <c r="W7" s="1512"/>
      <c r="X7" s="1673"/>
      <c r="Y7" s="1674"/>
      <c r="Z7" s="1674"/>
      <c r="AA7" s="1674"/>
      <c r="AB7" s="1674"/>
      <c r="AC7" s="1675"/>
      <c r="AD7" s="1522"/>
      <c r="AE7" s="1522"/>
      <c r="AF7" s="1522"/>
      <c r="AG7" s="1523"/>
      <c r="AH7" s="1523"/>
      <c r="AI7" s="1523"/>
      <c r="AJ7" s="1522"/>
      <c r="AK7" s="1522"/>
      <c r="AL7" s="1522"/>
      <c r="AM7" s="1523"/>
      <c r="AN7" s="1523"/>
      <c r="AO7" s="1523"/>
      <c r="AP7" s="1672"/>
      <c r="AQ7" s="1672"/>
      <c r="AR7" s="1672"/>
      <c r="AS7" s="1466"/>
      <c r="AT7" s="1466"/>
      <c r="AU7" s="1466"/>
      <c r="AV7" s="1672"/>
      <c r="AW7" s="1672"/>
      <c r="AX7" s="1672"/>
      <c r="AY7" s="1466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524"/>
    </row>
    <row r="8" spans="1:67" ht="31.5" x14ac:dyDescent="0.25">
      <c r="A8" s="249">
        <v>3679</v>
      </c>
      <c r="B8" s="96" t="s">
        <v>76</v>
      </c>
      <c r="C8" s="104" t="s">
        <v>52</v>
      </c>
      <c r="D8" s="1678"/>
      <c r="E8" s="1519"/>
      <c r="F8" s="1519"/>
      <c r="G8" s="1510"/>
      <c r="H8" s="250">
        <v>5</v>
      </c>
      <c r="I8" s="238" t="s">
        <v>74</v>
      </c>
      <c r="J8" s="1466"/>
      <c r="K8" s="1671"/>
      <c r="L8" s="1466"/>
      <c r="M8" s="1466"/>
      <c r="N8" s="1466"/>
      <c r="O8" s="1466"/>
      <c r="P8" s="1466"/>
      <c r="Q8" s="1466"/>
      <c r="R8" s="1466"/>
      <c r="S8" s="1521"/>
      <c r="T8" s="1677"/>
      <c r="U8" s="1466"/>
      <c r="V8" s="1466"/>
      <c r="W8" s="1512"/>
      <c r="X8" s="1673"/>
      <c r="Y8" s="1674"/>
      <c r="Z8" s="1674"/>
      <c r="AA8" s="1674"/>
      <c r="AB8" s="1674"/>
      <c r="AC8" s="1675"/>
      <c r="AD8" s="1522"/>
      <c r="AE8" s="1522"/>
      <c r="AF8" s="1522"/>
      <c r="AG8" s="1523"/>
      <c r="AH8" s="1523"/>
      <c r="AI8" s="1523"/>
      <c r="AJ8" s="1522"/>
      <c r="AK8" s="1522"/>
      <c r="AL8" s="1522"/>
      <c r="AM8" s="1523"/>
      <c r="AN8" s="1523"/>
      <c r="AO8" s="1523"/>
      <c r="AP8" s="1672"/>
      <c r="AQ8" s="1672"/>
      <c r="AR8" s="1672"/>
      <c r="AS8" s="1466"/>
      <c r="AT8" s="1466"/>
      <c r="AU8" s="1466"/>
      <c r="AV8" s="1672"/>
      <c r="AW8" s="1672"/>
      <c r="AX8" s="1672"/>
      <c r="AY8" s="1466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524"/>
    </row>
    <row r="9" spans="1:67" ht="31.5" x14ac:dyDescent="0.25">
      <c r="A9" s="249">
        <v>3680</v>
      </c>
      <c r="B9" s="96" t="s">
        <v>76</v>
      </c>
      <c r="C9" s="104" t="s">
        <v>52</v>
      </c>
      <c r="D9" s="1678"/>
      <c r="E9" s="1519"/>
      <c r="F9" s="1519"/>
      <c r="G9" s="1510"/>
      <c r="H9" s="250">
        <v>6</v>
      </c>
      <c r="I9" s="238" t="s">
        <v>75</v>
      </c>
      <c r="J9" s="1466"/>
      <c r="K9" s="1671"/>
      <c r="L9" s="1466"/>
      <c r="M9" s="1466"/>
      <c r="N9" s="1466"/>
      <c r="O9" s="1466"/>
      <c r="P9" s="1466"/>
      <c r="Q9" s="1466"/>
      <c r="R9" s="1466"/>
      <c r="S9" s="1521"/>
      <c r="T9" s="1677"/>
      <c r="U9" s="1466"/>
      <c r="V9" s="1466"/>
      <c r="W9" s="1512"/>
      <c r="X9" s="1673"/>
      <c r="Y9" s="1674"/>
      <c r="Z9" s="1674"/>
      <c r="AA9" s="1674"/>
      <c r="AB9" s="1674"/>
      <c r="AC9" s="1675"/>
      <c r="AD9" s="1522"/>
      <c r="AE9" s="1522"/>
      <c r="AF9" s="1522"/>
      <c r="AG9" s="1523"/>
      <c r="AH9" s="1523"/>
      <c r="AI9" s="1523"/>
      <c r="AJ9" s="1522"/>
      <c r="AK9" s="1522"/>
      <c r="AL9" s="1522"/>
      <c r="AM9" s="1523"/>
      <c r="AN9" s="1523"/>
      <c r="AO9" s="1523"/>
      <c r="AP9" s="1672"/>
      <c r="AQ9" s="1672"/>
      <c r="AR9" s="1672"/>
      <c r="AS9" s="1466"/>
      <c r="AT9" s="1466"/>
      <c r="AU9" s="1466"/>
      <c r="AV9" s="1672"/>
      <c r="AW9" s="1672"/>
      <c r="AX9" s="1672"/>
      <c r="AY9" s="1466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524"/>
    </row>
    <row r="10" spans="1:67" ht="31.5" x14ac:dyDescent="0.25">
      <c r="A10" s="18"/>
      <c r="B10" s="18"/>
      <c r="C10" s="18"/>
      <c r="D10" s="24"/>
      <c r="E10" s="18" t="s">
        <v>51</v>
      </c>
      <c r="F10" s="18" t="s">
        <v>126</v>
      </c>
      <c r="G10" s="18"/>
      <c r="H10" s="18"/>
      <c r="I10" s="13" t="s">
        <v>61</v>
      </c>
      <c r="J10" s="16">
        <f>SUM(J11:J12)</f>
        <v>3</v>
      </c>
      <c r="K10" s="101"/>
      <c r="L10" s="18"/>
      <c r="M10" s="18"/>
      <c r="N10" s="18"/>
      <c r="O10" s="18"/>
      <c r="P10" s="18"/>
      <c r="Q10" s="18"/>
      <c r="R10" s="18"/>
      <c r="S10" s="98"/>
      <c r="T10" s="17"/>
      <c r="U10" s="18"/>
      <c r="V10" s="18"/>
      <c r="W10" s="166"/>
      <c r="X10" s="152"/>
      <c r="Y10" s="18"/>
      <c r="Z10" s="18"/>
      <c r="AA10" s="18"/>
      <c r="AB10" s="18"/>
      <c r="AC10" s="101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23"/>
    </row>
    <row r="11" spans="1:67" ht="63" x14ac:dyDescent="0.25">
      <c r="A11" s="14">
        <v>7</v>
      </c>
      <c r="B11" s="96" t="s">
        <v>76</v>
      </c>
      <c r="C11" s="104" t="s">
        <v>52</v>
      </c>
      <c r="D11" s="103" t="s">
        <v>54</v>
      </c>
      <c r="E11" s="104" t="s">
        <v>51</v>
      </c>
      <c r="F11" s="14" t="s">
        <v>2</v>
      </c>
      <c r="G11" s="103" t="s">
        <v>77</v>
      </c>
      <c r="H11" s="255"/>
      <c r="I11" s="238" t="s">
        <v>1</v>
      </c>
      <c r="J11" s="28">
        <v>2</v>
      </c>
      <c r="K11" s="41">
        <f>J11*36</f>
        <v>72</v>
      </c>
      <c r="L11" s="29" t="s">
        <v>63</v>
      </c>
      <c r="M11" s="29" t="s">
        <v>63</v>
      </c>
      <c r="N11" s="29" t="s">
        <v>63</v>
      </c>
      <c r="O11" s="29" t="s">
        <v>63</v>
      </c>
      <c r="P11" s="29"/>
      <c r="Q11" s="29"/>
      <c r="R11" s="29"/>
      <c r="S11" s="138"/>
      <c r="T11" s="170"/>
      <c r="U11" s="30"/>
      <c r="V11" s="30" t="s">
        <v>48</v>
      </c>
      <c r="W11" s="171"/>
      <c r="X11" s="155">
        <f>Y11+Y11*0.1</f>
        <v>140.80000000000001</v>
      </c>
      <c r="Y11" s="31">
        <f>SUM(Z11:AB11)</f>
        <v>128</v>
      </c>
      <c r="Z11" s="31">
        <f t="shared" ref="Z11:AB12" si="0">AD11+AG11+AJ11+AM11+AP11+AS11+AV11+AY11+BB11+BE11+BH11+BK11</f>
        <v>64</v>
      </c>
      <c r="AA11" s="31">
        <f t="shared" si="0"/>
        <v>0</v>
      </c>
      <c r="AB11" s="31">
        <f t="shared" si="0"/>
        <v>64</v>
      </c>
      <c r="AC11" s="42">
        <f>K11-X11</f>
        <v>-68.800000000000011</v>
      </c>
      <c r="AD11" s="32">
        <v>16</v>
      </c>
      <c r="AE11" s="32"/>
      <c r="AF11" s="32">
        <v>16</v>
      </c>
      <c r="AG11" s="33">
        <v>16</v>
      </c>
      <c r="AH11" s="33"/>
      <c r="AI11" s="33">
        <v>16</v>
      </c>
      <c r="AJ11" s="32">
        <v>16</v>
      </c>
      <c r="AK11" s="32"/>
      <c r="AL11" s="32">
        <v>16</v>
      </c>
      <c r="AM11" s="33">
        <v>16</v>
      </c>
      <c r="AN11" s="33"/>
      <c r="AO11" s="33">
        <v>16</v>
      </c>
      <c r="AP11" s="32"/>
      <c r="AQ11" s="32"/>
      <c r="AR11" s="32"/>
      <c r="AS11" s="33"/>
      <c r="AT11" s="33"/>
      <c r="AU11" s="33"/>
      <c r="AV11" s="32"/>
      <c r="AW11" s="32"/>
      <c r="AX11" s="32"/>
      <c r="AY11" s="33"/>
      <c r="AZ11" s="33"/>
      <c r="BA11" s="33"/>
      <c r="BB11" s="31"/>
      <c r="BC11" s="31"/>
      <c r="BD11" s="31"/>
      <c r="BE11" s="33"/>
      <c r="BF11" s="33"/>
      <c r="BG11" s="33"/>
      <c r="BH11" s="31"/>
      <c r="BI11" s="31"/>
      <c r="BJ11" s="31"/>
      <c r="BK11" s="33"/>
      <c r="BL11" s="33"/>
      <c r="BM11" s="33"/>
      <c r="BN11" s="29" t="s">
        <v>2</v>
      </c>
      <c r="BO11" s="34">
        <f>Y11/K11*100</f>
        <v>177.77777777777777</v>
      </c>
    </row>
    <row r="12" spans="1:67" ht="15.75" x14ac:dyDescent="0.25">
      <c r="A12" s="14">
        <v>8</v>
      </c>
      <c r="B12" s="104" t="s">
        <v>52</v>
      </c>
      <c r="C12" s="104" t="s">
        <v>52</v>
      </c>
      <c r="D12" s="104" t="s">
        <v>52</v>
      </c>
      <c r="E12" s="104" t="s">
        <v>51</v>
      </c>
      <c r="F12" s="14" t="s">
        <v>94</v>
      </c>
      <c r="G12" s="104" t="s">
        <v>52</v>
      </c>
      <c r="H12" s="251"/>
      <c r="I12" s="238" t="s">
        <v>62</v>
      </c>
      <c r="J12" s="28">
        <v>1</v>
      </c>
      <c r="K12" s="41">
        <f>J12*36</f>
        <v>36</v>
      </c>
      <c r="L12" s="29">
        <v>1</v>
      </c>
      <c r="M12" s="29"/>
      <c r="N12" s="29"/>
      <c r="O12" s="29"/>
      <c r="P12" s="29"/>
      <c r="Q12" s="29"/>
      <c r="R12" s="29"/>
      <c r="S12" s="138"/>
      <c r="T12" s="170"/>
      <c r="U12" s="30"/>
      <c r="V12" s="30">
        <v>1</v>
      </c>
      <c r="W12" s="171"/>
      <c r="X12" s="155">
        <f>Y12+Y12*0.1</f>
        <v>39.6</v>
      </c>
      <c r="Y12" s="31">
        <f>SUM(Z12:AB12)</f>
        <v>36</v>
      </c>
      <c r="Z12" s="31">
        <f t="shared" si="0"/>
        <v>0</v>
      </c>
      <c r="AA12" s="31">
        <f t="shared" si="0"/>
        <v>0</v>
      </c>
      <c r="AB12" s="31">
        <f t="shared" si="0"/>
        <v>36</v>
      </c>
      <c r="AC12" s="42">
        <f>K12-X12</f>
        <v>-3.6000000000000014</v>
      </c>
      <c r="AD12" s="32"/>
      <c r="AE12" s="32"/>
      <c r="AF12" s="32">
        <v>36</v>
      </c>
      <c r="AG12" s="33"/>
      <c r="AH12" s="33"/>
      <c r="AI12" s="33"/>
      <c r="AJ12" s="32"/>
      <c r="AK12" s="32"/>
      <c r="AL12" s="32"/>
      <c r="AM12" s="33"/>
      <c r="AN12" s="33"/>
      <c r="AO12" s="33"/>
      <c r="AP12" s="32"/>
      <c r="AQ12" s="32"/>
      <c r="AR12" s="32"/>
      <c r="AS12" s="33"/>
      <c r="AT12" s="33"/>
      <c r="AU12" s="33"/>
      <c r="AV12" s="32"/>
      <c r="AW12" s="32"/>
      <c r="AX12" s="32"/>
      <c r="AY12" s="33"/>
      <c r="AZ12" s="33"/>
      <c r="BA12" s="33"/>
      <c r="BB12" s="31"/>
      <c r="BC12" s="31"/>
      <c r="BD12" s="31"/>
      <c r="BE12" s="33"/>
      <c r="BF12" s="33"/>
      <c r="BG12" s="33"/>
      <c r="BH12" s="31"/>
      <c r="BI12" s="31"/>
      <c r="BJ12" s="31"/>
      <c r="BK12" s="33"/>
      <c r="BL12" s="33"/>
      <c r="BM12" s="33"/>
      <c r="BN12" s="29"/>
      <c r="BO12" s="34"/>
    </row>
    <row r="13" spans="1:67" ht="31.5" x14ac:dyDescent="0.25">
      <c r="A13" s="18"/>
      <c r="B13" s="18"/>
      <c r="C13" s="18"/>
      <c r="D13" s="18"/>
      <c r="E13" s="18" t="s">
        <v>51</v>
      </c>
      <c r="F13" s="18" t="s">
        <v>127</v>
      </c>
      <c r="G13" s="24" t="s">
        <v>77</v>
      </c>
      <c r="H13" s="24"/>
      <c r="I13" s="13" t="s">
        <v>3</v>
      </c>
      <c r="J13" s="16">
        <f>SUM(J14)</f>
        <v>3</v>
      </c>
      <c r="K13" s="101"/>
      <c r="L13" s="18"/>
      <c r="M13" s="18"/>
      <c r="N13" s="18"/>
      <c r="O13" s="18"/>
      <c r="P13" s="18"/>
      <c r="Q13" s="18"/>
      <c r="R13" s="18"/>
      <c r="S13" s="98"/>
      <c r="T13" s="19"/>
      <c r="U13" s="20"/>
      <c r="V13" s="20"/>
      <c r="W13" s="21"/>
      <c r="X13" s="151"/>
      <c r="Y13" s="22"/>
      <c r="Z13" s="22"/>
      <c r="AA13" s="22"/>
      <c r="AB13" s="22"/>
      <c r="AC13" s="10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8"/>
      <c r="BO13" s="23"/>
    </row>
    <row r="14" spans="1:67" ht="31.5" x14ac:dyDescent="0.25">
      <c r="A14" s="14">
        <v>9</v>
      </c>
      <c r="B14" s="96" t="s">
        <v>76</v>
      </c>
      <c r="C14" s="14"/>
      <c r="D14" s="14"/>
      <c r="E14" s="104" t="s">
        <v>51</v>
      </c>
      <c r="F14" s="14" t="s">
        <v>96</v>
      </c>
      <c r="G14" s="103"/>
      <c r="H14" s="255"/>
      <c r="I14" s="239" t="s">
        <v>66</v>
      </c>
      <c r="J14" s="28">
        <v>3</v>
      </c>
      <c r="K14" s="41">
        <f>J14*36</f>
        <v>108</v>
      </c>
      <c r="L14" s="136"/>
      <c r="M14" s="136"/>
      <c r="N14" s="136"/>
      <c r="O14" s="136"/>
      <c r="P14" s="136"/>
      <c r="Q14" s="136"/>
      <c r="R14" s="29"/>
      <c r="S14" s="138"/>
      <c r="T14" s="170"/>
      <c r="U14" s="30"/>
      <c r="V14" s="30">
        <v>123456</v>
      </c>
      <c r="W14" s="171"/>
      <c r="X14" s="155">
        <f>Y14</f>
        <v>72</v>
      </c>
      <c r="Y14" s="31">
        <f>SUM(Z14:AB14)</f>
        <v>72</v>
      </c>
      <c r="Z14" s="31"/>
      <c r="AA14" s="31"/>
      <c r="AB14" s="31">
        <f>AF14+AI14+AL14+AO14+AR14+AU14+AX14+BA14+BD14+BG14+BJ14+BM14</f>
        <v>72</v>
      </c>
      <c r="AC14" s="42"/>
      <c r="AD14" s="32"/>
      <c r="AE14" s="32"/>
      <c r="AF14" s="32">
        <v>12</v>
      </c>
      <c r="AG14" s="33"/>
      <c r="AH14" s="33"/>
      <c r="AI14" s="33">
        <v>12</v>
      </c>
      <c r="AJ14" s="32"/>
      <c r="AK14" s="32"/>
      <c r="AL14" s="32">
        <v>12</v>
      </c>
      <c r="AM14" s="33"/>
      <c r="AN14" s="33"/>
      <c r="AO14" s="33">
        <v>12</v>
      </c>
      <c r="AP14" s="32"/>
      <c r="AQ14" s="32"/>
      <c r="AR14" s="32">
        <v>12</v>
      </c>
      <c r="AS14" s="33"/>
      <c r="AT14" s="33"/>
      <c r="AU14" s="33">
        <v>12</v>
      </c>
      <c r="AV14" s="32"/>
      <c r="AW14" s="32"/>
      <c r="AX14" s="32"/>
      <c r="AY14" s="33"/>
      <c r="AZ14" s="33"/>
      <c r="BA14" s="33"/>
      <c r="BB14" s="31"/>
      <c r="BC14" s="31"/>
      <c r="BD14" s="31"/>
      <c r="BE14" s="33"/>
      <c r="BF14" s="33"/>
      <c r="BG14" s="33"/>
      <c r="BH14" s="31"/>
      <c r="BI14" s="31"/>
      <c r="BJ14" s="31"/>
      <c r="BK14" s="33"/>
      <c r="BL14" s="33"/>
      <c r="BM14" s="33"/>
      <c r="BN14" s="29" t="s">
        <v>4</v>
      </c>
      <c r="BO14" s="34">
        <f>Y14/K14*100</f>
        <v>66.666666666666657</v>
      </c>
    </row>
    <row r="15" spans="1:67" ht="31.5" x14ac:dyDescent="0.25">
      <c r="A15" s="14">
        <v>10</v>
      </c>
      <c r="B15" s="96" t="s">
        <v>76</v>
      </c>
      <c r="C15" s="14"/>
      <c r="D15" s="14"/>
      <c r="E15" s="104" t="s">
        <v>51</v>
      </c>
      <c r="F15" s="104" t="s">
        <v>97</v>
      </c>
      <c r="G15" s="103"/>
      <c r="H15" s="255"/>
      <c r="I15" s="239" t="s">
        <v>67</v>
      </c>
      <c r="J15" s="28"/>
      <c r="K15" s="41"/>
      <c r="L15" s="136"/>
      <c r="M15" s="136"/>
      <c r="N15" s="136"/>
      <c r="O15" s="136"/>
      <c r="P15" s="136"/>
      <c r="Q15" s="136"/>
      <c r="R15" s="29"/>
      <c r="S15" s="138"/>
      <c r="T15" s="170"/>
      <c r="U15" s="30"/>
      <c r="V15" s="30">
        <v>123456</v>
      </c>
      <c r="W15" s="171"/>
      <c r="X15" s="155">
        <f>Y15+Y15*0.1</f>
        <v>360.8</v>
      </c>
      <c r="Y15" s="31">
        <f>SUM(Z15:AB15)</f>
        <v>328</v>
      </c>
      <c r="Z15" s="31">
        <f>AD15+AG15+AJ15+AM15+AP15+AS15+AV15+AY15+BB15+BE15+BH15+BK15</f>
        <v>0</v>
      </c>
      <c r="AA15" s="31"/>
      <c r="AB15" s="31">
        <f>AF15+AI15+AL15+AO15+AR15+AU15+AX15+BA15+BD15+BG15+BJ15+BM15</f>
        <v>328</v>
      </c>
      <c r="AC15" s="42">
        <f>K15-X15</f>
        <v>-360.8</v>
      </c>
      <c r="AD15" s="32"/>
      <c r="AE15" s="32"/>
      <c r="AF15" s="32">
        <v>54</v>
      </c>
      <c r="AG15" s="33"/>
      <c r="AH15" s="33"/>
      <c r="AI15" s="33">
        <v>55</v>
      </c>
      <c r="AJ15" s="32"/>
      <c r="AK15" s="32"/>
      <c r="AL15" s="32">
        <v>54</v>
      </c>
      <c r="AM15" s="33"/>
      <c r="AN15" s="33"/>
      <c r="AO15" s="33">
        <v>55</v>
      </c>
      <c r="AP15" s="32"/>
      <c r="AQ15" s="32"/>
      <c r="AR15" s="32">
        <v>54</v>
      </c>
      <c r="AS15" s="33"/>
      <c r="AT15" s="33"/>
      <c r="AU15" s="33">
        <v>56</v>
      </c>
      <c r="AV15" s="32"/>
      <c r="AW15" s="32"/>
      <c r="AX15" s="32"/>
      <c r="AY15" s="33"/>
      <c r="AZ15" s="33"/>
      <c r="BA15" s="33"/>
      <c r="BB15" s="31"/>
      <c r="BC15" s="31"/>
      <c r="BD15" s="31"/>
      <c r="BE15" s="33"/>
      <c r="BF15" s="33"/>
      <c r="BG15" s="33"/>
      <c r="BH15" s="31"/>
      <c r="BI15" s="31"/>
      <c r="BJ15" s="31"/>
      <c r="BK15" s="33"/>
      <c r="BL15" s="33"/>
      <c r="BM15" s="33"/>
      <c r="BN15" s="29" t="s">
        <v>9</v>
      </c>
      <c r="BO15" s="34" t="e">
        <f>Y15/K15*100</f>
        <v>#DIV/0!</v>
      </c>
    </row>
    <row r="16" spans="1:67" ht="15.75" x14ac:dyDescent="0.25">
      <c r="A16" s="18"/>
      <c r="B16" s="18"/>
      <c r="C16" s="18"/>
      <c r="D16" s="18"/>
      <c r="E16" s="18" t="s">
        <v>51</v>
      </c>
      <c r="F16" s="97" t="s">
        <v>128</v>
      </c>
      <c r="G16" s="97"/>
      <c r="H16" s="97"/>
      <c r="I16" s="13" t="s">
        <v>68</v>
      </c>
      <c r="J16" s="16"/>
      <c r="K16" s="101"/>
      <c r="L16" s="18"/>
      <c r="M16" s="18"/>
      <c r="N16" s="18"/>
      <c r="O16" s="18"/>
      <c r="P16" s="18"/>
      <c r="Q16" s="18"/>
      <c r="R16" s="18"/>
      <c r="S16" s="98"/>
      <c r="T16" s="19"/>
      <c r="U16" s="20"/>
      <c r="V16" s="20"/>
      <c r="W16" s="21"/>
      <c r="X16" s="151"/>
      <c r="Y16" s="22"/>
      <c r="Z16" s="22"/>
      <c r="AA16" s="22"/>
      <c r="AB16" s="22"/>
      <c r="AC16" s="10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8"/>
      <c r="BO16" s="23"/>
    </row>
    <row r="17" spans="1:67" ht="94.5" x14ac:dyDescent="0.25">
      <c r="A17" s="14">
        <v>11</v>
      </c>
      <c r="B17" s="96" t="s">
        <v>76</v>
      </c>
      <c r="C17" s="14"/>
      <c r="D17" s="103" t="s">
        <v>54</v>
      </c>
      <c r="E17" s="14" t="s">
        <v>51</v>
      </c>
      <c r="F17" s="14" t="s">
        <v>98</v>
      </c>
      <c r="G17" s="14"/>
      <c r="H17" s="249"/>
      <c r="I17" s="238" t="s">
        <v>5</v>
      </c>
      <c r="J17" s="28">
        <v>3</v>
      </c>
      <c r="K17" s="41">
        <f>J17*36</f>
        <v>108</v>
      </c>
      <c r="L17" s="29" t="s">
        <v>47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99"/>
      <c r="S17" s="138"/>
      <c r="T17" s="170" t="s">
        <v>69</v>
      </c>
      <c r="U17" s="99"/>
      <c r="V17" s="99"/>
      <c r="W17" s="167"/>
      <c r="X17" s="155">
        <f>Y17+Y17*0.1</f>
        <v>211.2</v>
      </c>
      <c r="Y17" s="31">
        <f>SUM(Z17:AB17)</f>
        <v>192</v>
      </c>
      <c r="Z17" s="31">
        <f>AD17+AG17+AJ17+AM17+AP17+AS17+AV17+AY17+BB17+BE17+BH17+BK17</f>
        <v>96</v>
      </c>
      <c r="AA17" s="31"/>
      <c r="AB17" s="31">
        <f>AF17+AI17+AL17+AO17+AR17+AU17+AX17+BA17+BD17+BG17+BJ17+BM17</f>
        <v>96</v>
      </c>
      <c r="AC17" s="42">
        <f>K17-X17</f>
        <v>-103.19999999999999</v>
      </c>
      <c r="AD17" s="32">
        <v>16</v>
      </c>
      <c r="AE17" s="109"/>
      <c r="AF17" s="32">
        <v>16</v>
      </c>
      <c r="AG17" s="110">
        <v>16</v>
      </c>
      <c r="AH17" s="99"/>
      <c r="AI17" s="110">
        <v>16</v>
      </c>
      <c r="AJ17" s="32">
        <v>16</v>
      </c>
      <c r="AK17" s="32"/>
      <c r="AL17" s="32">
        <v>16</v>
      </c>
      <c r="AM17" s="99">
        <v>16</v>
      </c>
      <c r="AN17" s="99"/>
      <c r="AO17" s="99">
        <v>16</v>
      </c>
      <c r="AP17" s="32">
        <v>16</v>
      </c>
      <c r="AQ17" s="32"/>
      <c r="AR17" s="32">
        <v>16</v>
      </c>
      <c r="AS17" s="99">
        <v>16</v>
      </c>
      <c r="AT17" s="99"/>
      <c r="AU17" s="99">
        <v>16</v>
      </c>
      <c r="AV17" s="32"/>
      <c r="AW17" s="32"/>
      <c r="AX17" s="32"/>
      <c r="AY17" s="99"/>
      <c r="AZ17" s="99"/>
      <c r="BA17" s="99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10" t="s">
        <v>6</v>
      </c>
      <c r="BO17" s="34">
        <f t="shared" ref="BO17:BO31" si="1">Y17/K17*100</f>
        <v>177.77777777777777</v>
      </c>
    </row>
    <row r="18" spans="1:67" ht="31.5" x14ac:dyDescent="0.25">
      <c r="A18" s="18"/>
      <c r="B18" s="18"/>
      <c r="C18" s="18"/>
      <c r="D18" s="18"/>
      <c r="E18" s="18" t="s">
        <v>51</v>
      </c>
      <c r="F18" s="18" t="s">
        <v>129</v>
      </c>
      <c r="G18" s="95" t="s">
        <v>77</v>
      </c>
      <c r="H18" s="95"/>
      <c r="I18" s="13" t="s">
        <v>14</v>
      </c>
      <c r="J18" s="16">
        <f>SUM(J19)</f>
        <v>18</v>
      </c>
      <c r="K18" s="101">
        <f>J18*36</f>
        <v>648</v>
      </c>
      <c r="L18" s="18"/>
      <c r="M18" s="18"/>
      <c r="N18" s="18"/>
      <c r="O18" s="18"/>
      <c r="P18" s="18"/>
      <c r="Q18" s="18"/>
      <c r="R18" s="18"/>
      <c r="S18" s="98"/>
      <c r="T18" s="19"/>
      <c r="U18" s="20"/>
      <c r="V18" s="20"/>
      <c r="W18" s="21"/>
      <c r="X18" s="151"/>
      <c r="Y18" s="22"/>
      <c r="Z18" s="22"/>
      <c r="AA18" s="22"/>
      <c r="AB18" s="22"/>
      <c r="AC18" s="10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  <c r="BO18" s="23"/>
    </row>
    <row r="19" spans="1:67" ht="15.75" x14ac:dyDescent="0.25">
      <c r="A19" s="14">
        <v>12</v>
      </c>
      <c r="B19" s="14"/>
      <c r="C19" s="14"/>
      <c r="D19" s="14"/>
      <c r="E19" s="104" t="s">
        <v>51</v>
      </c>
      <c r="F19" s="14" t="s">
        <v>95</v>
      </c>
      <c r="G19" s="103"/>
      <c r="H19" s="255"/>
      <c r="I19" s="238" t="s">
        <v>14</v>
      </c>
      <c r="J19" s="28">
        <f>L19+M19+N19+O19+P19+Q19+R19+S19</f>
        <v>18</v>
      </c>
      <c r="K19" s="41">
        <f>J19*36</f>
        <v>648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/>
      <c r="S19" s="139"/>
      <c r="T19" s="170"/>
      <c r="U19" s="30"/>
      <c r="V19" s="30">
        <v>123456</v>
      </c>
      <c r="W19" s="171"/>
      <c r="X19" s="155">
        <f>Y19+Y19*0.1</f>
        <v>422.4</v>
      </c>
      <c r="Y19" s="31">
        <f>SUM(Z19:AB19)</f>
        <v>384</v>
      </c>
      <c r="Z19" s="31"/>
      <c r="AA19" s="31"/>
      <c r="AB19" s="31">
        <f>AF19+AI19+AL19+AO19+AR19+AU19+AX19+BA19+BD19+BG19+BJ19+BM19</f>
        <v>384</v>
      </c>
      <c r="AC19" s="42">
        <f>K19-X19</f>
        <v>225.60000000000002</v>
      </c>
      <c r="AD19" s="32"/>
      <c r="AE19" s="32"/>
      <c r="AF19" s="32">
        <v>64</v>
      </c>
      <c r="AG19" s="33"/>
      <c r="AH19" s="33"/>
      <c r="AI19" s="33">
        <v>64</v>
      </c>
      <c r="AJ19" s="32"/>
      <c r="AK19" s="32"/>
      <c r="AL19" s="32">
        <v>64</v>
      </c>
      <c r="AM19" s="33"/>
      <c r="AN19" s="33"/>
      <c r="AO19" s="33">
        <v>64</v>
      </c>
      <c r="AP19" s="32"/>
      <c r="AQ19" s="32"/>
      <c r="AR19" s="32">
        <v>64</v>
      </c>
      <c r="AS19" s="33"/>
      <c r="AT19" s="33"/>
      <c r="AU19" s="33">
        <v>64</v>
      </c>
      <c r="AV19" s="32"/>
      <c r="AW19" s="32"/>
      <c r="AX19" s="32"/>
      <c r="AY19" s="33"/>
      <c r="AZ19" s="33"/>
      <c r="BA19" s="33"/>
      <c r="BB19" s="31"/>
      <c r="BC19" s="31"/>
      <c r="BD19" s="31"/>
      <c r="BE19" s="33"/>
      <c r="BF19" s="33"/>
      <c r="BG19" s="33"/>
      <c r="BH19" s="31"/>
      <c r="BI19" s="31"/>
      <c r="BJ19" s="31"/>
      <c r="BK19" s="33"/>
      <c r="BL19" s="33"/>
      <c r="BM19" s="33"/>
      <c r="BN19" s="29" t="s">
        <v>15</v>
      </c>
      <c r="BO19" s="34">
        <f>Y19/K19*100</f>
        <v>59.259259259259252</v>
      </c>
    </row>
    <row r="20" spans="1:67" ht="15.75" x14ac:dyDescent="0.25">
      <c r="A20" s="18"/>
      <c r="B20" s="18"/>
      <c r="C20" s="18"/>
      <c r="D20" s="18"/>
      <c r="E20" s="97" t="s">
        <v>52</v>
      </c>
      <c r="F20" s="97" t="s">
        <v>130</v>
      </c>
      <c r="G20" s="180"/>
      <c r="H20" s="180"/>
      <c r="I20" s="92" t="s">
        <v>112</v>
      </c>
      <c r="J20" s="16">
        <v>12</v>
      </c>
      <c r="K20" s="101">
        <f>J20*36</f>
        <v>432</v>
      </c>
      <c r="L20" s="18"/>
      <c r="M20" s="18"/>
      <c r="N20" s="18"/>
      <c r="O20" s="18"/>
      <c r="P20" s="18"/>
      <c r="Q20" s="18"/>
      <c r="R20" s="18"/>
      <c r="S20" s="98"/>
      <c r="T20" s="19"/>
      <c r="U20" s="20"/>
      <c r="V20" s="20"/>
      <c r="W20" s="21"/>
      <c r="X20" s="151"/>
      <c r="Y20" s="22"/>
      <c r="Z20" s="22"/>
      <c r="AA20" s="22"/>
      <c r="AB20" s="22"/>
      <c r="AC20" s="10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8"/>
      <c r="BO20" s="23">
        <f t="shared" si="1"/>
        <v>0</v>
      </c>
    </row>
    <row r="21" spans="1:67" ht="31.5" hidden="1" x14ac:dyDescent="0.25">
      <c r="A21" s="14">
        <v>13</v>
      </c>
      <c r="B21" s="96"/>
      <c r="C21" s="104"/>
      <c r="D21" s="14"/>
      <c r="E21" s="104" t="s">
        <v>51</v>
      </c>
      <c r="F21" s="181" t="s">
        <v>115</v>
      </c>
      <c r="G21" s="181"/>
      <c r="H21" s="250"/>
      <c r="I21" s="93" t="s">
        <v>110</v>
      </c>
      <c r="J21" s="28"/>
      <c r="K21" s="41"/>
      <c r="L21" s="29"/>
      <c r="M21" s="29"/>
      <c r="N21" s="29"/>
      <c r="O21" s="29"/>
      <c r="P21" s="29"/>
      <c r="Q21" s="29"/>
      <c r="R21" s="29"/>
      <c r="S21" s="138"/>
      <c r="T21" s="170">
        <v>1</v>
      </c>
      <c r="U21" s="30"/>
      <c r="V21" s="30"/>
      <c r="W21" s="171"/>
      <c r="X21" s="155">
        <f>Y21+Y21*0.1</f>
        <v>52.8</v>
      </c>
      <c r="Y21" s="31">
        <f>SUM(Z21:AB21)</f>
        <v>48</v>
      </c>
      <c r="Z21" s="31">
        <f t="shared" ref="Z21:AB25" si="2">AD21+AG21+AJ21+AM21+AP21+AS21+AV21+AY21+BB21+BE21+BH21+BK21</f>
        <v>32</v>
      </c>
      <c r="AA21" s="31"/>
      <c r="AB21" s="31">
        <f>AF21+AI21+AL21+AO21+AR21+AU21+AX21+BA21+BD21+BG21+BJ21+BM21</f>
        <v>16</v>
      </c>
      <c r="AC21" s="42">
        <f>K21-X21</f>
        <v>-52.8</v>
      </c>
      <c r="AD21" s="32">
        <v>32</v>
      </c>
      <c r="AE21" s="32"/>
      <c r="AF21" s="32">
        <v>16</v>
      </c>
      <c r="AG21" s="33"/>
      <c r="AH21" s="33"/>
      <c r="AI21" s="33"/>
      <c r="AJ21" s="32"/>
      <c r="AK21" s="32"/>
      <c r="AL21" s="32"/>
      <c r="AM21" s="33"/>
      <c r="AN21" s="33"/>
      <c r="AO21" s="33"/>
      <c r="AP21" s="32"/>
      <c r="AQ21" s="32"/>
      <c r="AR21" s="32"/>
      <c r="AS21" s="33"/>
      <c r="AT21" s="33"/>
      <c r="AU21" s="33"/>
      <c r="AV21" s="32"/>
      <c r="AW21" s="32"/>
      <c r="AX21" s="32"/>
      <c r="AY21" s="33"/>
      <c r="AZ21" s="33"/>
      <c r="BA21" s="33"/>
      <c r="BB21" s="31"/>
      <c r="BC21" s="31"/>
      <c r="BD21" s="31"/>
      <c r="BE21" s="33"/>
      <c r="BF21" s="33"/>
      <c r="BG21" s="33"/>
      <c r="BH21" s="31"/>
      <c r="BI21" s="31"/>
      <c r="BJ21" s="31"/>
      <c r="BK21" s="33"/>
      <c r="BL21" s="33"/>
      <c r="BM21" s="33"/>
      <c r="BN21" s="29" t="s">
        <v>9</v>
      </c>
      <c r="BO21" s="34" t="e">
        <f t="shared" si="1"/>
        <v>#DIV/0!</v>
      </c>
    </row>
    <row r="22" spans="1:67" ht="47.25" x14ac:dyDescent="0.25">
      <c r="A22" s="14">
        <v>13</v>
      </c>
      <c r="B22" s="96" t="s">
        <v>76</v>
      </c>
      <c r="C22" s="104" t="s">
        <v>51</v>
      </c>
      <c r="D22" s="14"/>
      <c r="E22" s="104" t="s">
        <v>52</v>
      </c>
      <c r="F22" s="104"/>
      <c r="G22" s="181" t="s">
        <v>100</v>
      </c>
      <c r="H22" s="250"/>
      <c r="I22" s="93" t="s">
        <v>84</v>
      </c>
      <c r="J22" s="28">
        <v>3</v>
      </c>
      <c r="K22" s="41"/>
      <c r="L22" s="29">
        <v>3</v>
      </c>
      <c r="M22" s="29"/>
      <c r="N22" s="29"/>
      <c r="O22" s="29"/>
      <c r="P22" s="29"/>
      <c r="Q22" s="29"/>
      <c r="R22" s="29"/>
      <c r="S22" s="138"/>
      <c r="T22" s="170"/>
      <c r="U22" s="30"/>
      <c r="V22" s="30">
        <v>1</v>
      </c>
      <c r="W22" s="171"/>
      <c r="X22" s="155">
        <f>Y22+Y22*0.1</f>
        <v>52.8</v>
      </c>
      <c r="Y22" s="31">
        <f>SUM(Z22:AB22)</f>
        <v>48</v>
      </c>
      <c r="Z22" s="31">
        <f t="shared" si="2"/>
        <v>32</v>
      </c>
      <c r="AA22" s="31"/>
      <c r="AB22" s="31">
        <f t="shared" si="2"/>
        <v>16</v>
      </c>
      <c r="AC22" s="42">
        <f>K22-X22</f>
        <v>-52.8</v>
      </c>
      <c r="AD22" s="32">
        <v>32</v>
      </c>
      <c r="AE22" s="32"/>
      <c r="AF22" s="32">
        <v>16</v>
      </c>
      <c r="AG22" s="33"/>
      <c r="AH22" s="33"/>
      <c r="AI22" s="33"/>
      <c r="AJ22" s="32"/>
      <c r="AK22" s="32"/>
      <c r="AL22" s="32"/>
      <c r="AM22" s="33"/>
      <c r="AN22" s="33"/>
      <c r="AO22" s="33"/>
      <c r="AP22" s="32"/>
      <c r="AQ22" s="32"/>
      <c r="AR22" s="32"/>
      <c r="AS22" s="33"/>
      <c r="AT22" s="33"/>
      <c r="AU22" s="33"/>
      <c r="AV22" s="32"/>
      <c r="AW22" s="32"/>
      <c r="AX22" s="32"/>
      <c r="AY22" s="33"/>
      <c r="AZ22" s="33"/>
      <c r="BA22" s="33"/>
      <c r="BB22" s="31"/>
      <c r="BC22" s="31"/>
      <c r="BD22" s="31"/>
      <c r="BE22" s="33"/>
      <c r="BF22" s="33"/>
      <c r="BG22" s="33"/>
      <c r="BH22" s="31"/>
      <c r="BI22" s="31"/>
      <c r="BJ22" s="31"/>
      <c r="BK22" s="33"/>
      <c r="BL22" s="33"/>
      <c r="BM22" s="33"/>
      <c r="BN22" s="29" t="s">
        <v>9</v>
      </c>
      <c r="BO22" s="34" t="e">
        <f t="shared" si="1"/>
        <v>#DIV/0!</v>
      </c>
    </row>
    <row r="23" spans="1:67" ht="31.5" x14ac:dyDescent="0.25">
      <c r="A23" s="1442">
        <v>14</v>
      </c>
      <c r="B23" s="1440" t="s">
        <v>76</v>
      </c>
      <c r="C23" s="1446" t="s">
        <v>51</v>
      </c>
      <c r="D23" s="1442"/>
      <c r="E23" s="1446" t="s">
        <v>52</v>
      </c>
      <c r="F23" s="1446"/>
      <c r="G23" s="1444" t="s">
        <v>99</v>
      </c>
      <c r="H23" s="247"/>
      <c r="I23" s="93" t="s">
        <v>78</v>
      </c>
      <c r="J23" s="1667">
        <v>3</v>
      </c>
      <c r="K23" s="1495"/>
      <c r="L23" s="1424"/>
      <c r="M23" s="1424">
        <v>3</v>
      </c>
      <c r="N23" s="1424"/>
      <c r="O23" s="1424"/>
      <c r="P23" s="1424"/>
      <c r="Q23" s="1424"/>
      <c r="R23" s="1424"/>
      <c r="S23" s="1454"/>
      <c r="T23" s="1456"/>
      <c r="U23" s="1458"/>
      <c r="V23" s="1458">
        <v>2</v>
      </c>
      <c r="W23" s="1460"/>
      <c r="X23" s="1462">
        <f>Y23+Y23*0.1</f>
        <v>52.8</v>
      </c>
      <c r="Y23" s="1432">
        <f>SUM(Z23:AB23)</f>
        <v>48</v>
      </c>
      <c r="Z23" s="1432">
        <f t="shared" si="2"/>
        <v>32</v>
      </c>
      <c r="AA23" s="1432"/>
      <c r="AB23" s="1432">
        <f t="shared" si="2"/>
        <v>16</v>
      </c>
      <c r="AC23" s="1434">
        <f>K23-X23</f>
        <v>-52.8</v>
      </c>
      <c r="AD23" s="1436"/>
      <c r="AE23" s="1436"/>
      <c r="AF23" s="1436"/>
      <c r="AG23" s="1438">
        <v>32</v>
      </c>
      <c r="AH23" s="1438"/>
      <c r="AI23" s="1438">
        <v>16</v>
      </c>
      <c r="AJ23" s="1436"/>
      <c r="AK23" s="1436"/>
      <c r="AL23" s="1436"/>
      <c r="AM23" s="1438"/>
      <c r="AN23" s="1438"/>
      <c r="AO23" s="1438"/>
      <c r="AP23" s="1436"/>
      <c r="AQ23" s="1436"/>
      <c r="AR23" s="1436"/>
      <c r="AS23" s="1438"/>
      <c r="AT23" s="1438"/>
      <c r="AU23" s="1438"/>
      <c r="AV23" s="1436"/>
      <c r="AW23" s="1436"/>
      <c r="AX23" s="1436"/>
      <c r="AY23" s="1438"/>
      <c r="AZ23" s="1438"/>
      <c r="BA23" s="1438"/>
      <c r="BB23" s="1432"/>
      <c r="BC23" s="1432"/>
      <c r="BD23" s="1432"/>
      <c r="BE23" s="1438"/>
      <c r="BF23" s="1438"/>
      <c r="BG23" s="1438"/>
      <c r="BH23" s="1432"/>
      <c r="BI23" s="1432"/>
      <c r="BJ23" s="1432"/>
      <c r="BK23" s="1438"/>
      <c r="BL23" s="1438"/>
      <c r="BM23" s="1438"/>
      <c r="BN23" s="1424" t="s">
        <v>9</v>
      </c>
      <c r="BO23" s="1426" t="e">
        <f t="shared" si="1"/>
        <v>#DIV/0!</v>
      </c>
    </row>
    <row r="24" spans="1:67" ht="31.5" x14ac:dyDescent="0.25">
      <c r="A24" s="1443"/>
      <c r="B24" s="1441"/>
      <c r="C24" s="1447"/>
      <c r="D24" s="1443"/>
      <c r="E24" s="1447"/>
      <c r="F24" s="1447"/>
      <c r="G24" s="1445"/>
      <c r="H24" s="248"/>
      <c r="I24" s="93" t="s">
        <v>79</v>
      </c>
      <c r="J24" s="1669"/>
      <c r="K24" s="1497"/>
      <c r="L24" s="1425"/>
      <c r="M24" s="1425"/>
      <c r="N24" s="1425"/>
      <c r="O24" s="1425"/>
      <c r="P24" s="1425"/>
      <c r="Q24" s="1425"/>
      <c r="R24" s="1425"/>
      <c r="S24" s="1455"/>
      <c r="T24" s="1457"/>
      <c r="U24" s="1459"/>
      <c r="V24" s="1459"/>
      <c r="W24" s="1461"/>
      <c r="X24" s="1463"/>
      <c r="Y24" s="1433"/>
      <c r="Z24" s="1433"/>
      <c r="AA24" s="1433"/>
      <c r="AB24" s="1433"/>
      <c r="AC24" s="1435"/>
      <c r="AD24" s="1437"/>
      <c r="AE24" s="1437"/>
      <c r="AF24" s="1437"/>
      <c r="AG24" s="1439"/>
      <c r="AH24" s="1439"/>
      <c r="AI24" s="1439"/>
      <c r="AJ24" s="1437"/>
      <c r="AK24" s="1437"/>
      <c r="AL24" s="1437"/>
      <c r="AM24" s="1439"/>
      <c r="AN24" s="1439"/>
      <c r="AO24" s="1439"/>
      <c r="AP24" s="1437"/>
      <c r="AQ24" s="1437"/>
      <c r="AR24" s="1437"/>
      <c r="AS24" s="1439"/>
      <c r="AT24" s="1439"/>
      <c r="AU24" s="1439"/>
      <c r="AV24" s="1437"/>
      <c r="AW24" s="1437"/>
      <c r="AX24" s="1437"/>
      <c r="AY24" s="1439"/>
      <c r="AZ24" s="1439"/>
      <c r="BA24" s="1439"/>
      <c r="BB24" s="1433"/>
      <c r="BC24" s="1433"/>
      <c r="BD24" s="1433"/>
      <c r="BE24" s="1439"/>
      <c r="BF24" s="1439"/>
      <c r="BG24" s="1439"/>
      <c r="BH24" s="1433"/>
      <c r="BI24" s="1433"/>
      <c r="BJ24" s="1433"/>
      <c r="BK24" s="1439"/>
      <c r="BL24" s="1439"/>
      <c r="BM24" s="1439"/>
      <c r="BN24" s="1425"/>
      <c r="BO24" s="1427"/>
    </row>
    <row r="25" spans="1:67" ht="31.5" x14ac:dyDescent="0.25">
      <c r="A25" s="1442">
        <v>15</v>
      </c>
      <c r="B25" s="1440" t="s">
        <v>76</v>
      </c>
      <c r="C25" s="1446" t="s">
        <v>51</v>
      </c>
      <c r="D25" s="1442"/>
      <c r="E25" s="1446" t="s">
        <v>52</v>
      </c>
      <c r="F25" s="1446"/>
      <c r="G25" s="1444" t="s">
        <v>99</v>
      </c>
      <c r="H25" s="247"/>
      <c r="I25" s="93" t="s">
        <v>80</v>
      </c>
      <c r="J25" s="1667">
        <v>3</v>
      </c>
      <c r="K25" s="1495"/>
      <c r="L25" s="1424"/>
      <c r="M25" s="1424"/>
      <c r="N25" s="1424">
        <v>3</v>
      </c>
      <c r="O25" s="1424"/>
      <c r="P25" s="1424"/>
      <c r="Q25" s="1424"/>
      <c r="R25" s="1424"/>
      <c r="S25" s="1454"/>
      <c r="T25" s="1456"/>
      <c r="U25" s="1458"/>
      <c r="V25" s="1458">
        <v>3</v>
      </c>
      <c r="W25" s="1460"/>
      <c r="X25" s="1462">
        <f>Y25+Y25*0.1</f>
        <v>35.200000000000003</v>
      </c>
      <c r="Y25" s="1432">
        <f>SUM(Z25:AB25)</f>
        <v>32</v>
      </c>
      <c r="Z25" s="1432">
        <f t="shared" si="2"/>
        <v>16</v>
      </c>
      <c r="AA25" s="1432"/>
      <c r="AB25" s="1432">
        <f t="shared" si="2"/>
        <v>16</v>
      </c>
      <c r="AC25" s="1434">
        <f>K25-X25</f>
        <v>-35.200000000000003</v>
      </c>
      <c r="AD25" s="1436"/>
      <c r="AE25" s="1436"/>
      <c r="AF25" s="1436"/>
      <c r="AG25" s="1438"/>
      <c r="AH25" s="1438"/>
      <c r="AI25" s="1438"/>
      <c r="AJ25" s="1436">
        <v>16</v>
      </c>
      <c r="AK25" s="1436"/>
      <c r="AL25" s="1436">
        <v>16</v>
      </c>
      <c r="AM25" s="1438"/>
      <c r="AN25" s="1438"/>
      <c r="AO25" s="1438"/>
      <c r="AP25" s="1436"/>
      <c r="AQ25" s="1436"/>
      <c r="AR25" s="1436"/>
      <c r="AS25" s="1438"/>
      <c r="AT25" s="1438"/>
      <c r="AU25" s="1438"/>
      <c r="AV25" s="1436"/>
      <c r="AW25" s="1436"/>
      <c r="AX25" s="1436"/>
      <c r="AY25" s="1438"/>
      <c r="AZ25" s="1438"/>
      <c r="BA25" s="1438"/>
      <c r="BB25" s="1432"/>
      <c r="BC25" s="1432"/>
      <c r="BD25" s="1432"/>
      <c r="BE25" s="1438"/>
      <c r="BF25" s="1438"/>
      <c r="BG25" s="1438"/>
      <c r="BH25" s="1432"/>
      <c r="BI25" s="1432"/>
      <c r="BJ25" s="1432"/>
      <c r="BK25" s="1438"/>
      <c r="BL25" s="1438"/>
      <c r="BM25" s="1438"/>
      <c r="BN25" s="1424" t="s">
        <v>9</v>
      </c>
      <c r="BO25" s="1426" t="e">
        <f t="shared" si="1"/>
        <v>#DIV/0!</v>
      </c>
    </row>
    <row r="26" spans="1:67" ht="31.5" x14ac:dyDescent="0.25">
      <c r="A26" s="1443"/>
      <c r="B26" s="1441"/>
      <c r="C26" s="1447"/>
      <c r="D26" s="1443"/>
      <c r="E26" s="1447"/>
      <c r="F26" s="1447"/>
      <c r="G26" s="1445"/>
      <c r="H26" s="248"/>
      <c r="I26" s="93" t="s">
        <v>81</v>
      </c>
      <c r="J26" s="1669"/>
      <c r="K26" s="1497"/>
      <c r="L26" s="1425"/>
      <c r="M26" s="1425"/>
      <c r="N26" s="1425"/>
      <c r="O26" s="1425"/>
      <c r="P26" s="1425"/>
      <c r="Q26" s="1425"/>
      <c r="R26" s="1425"/>
      <c r="S26" s="1455"/>
      <c r="T26" s="1457"/>
      <c r="U26" s="1459"/>
      <c r="V26" s="1459"/>
      <c r="W26" s="1461"/>
      <c r="X26" s="1463"/>
      <c r="Y26" s="1433"/>
      <c r="Z26" s="1433"/>
      <c r="AA26" s="1433"/>
      <c r="AB26" s="1433"/>
      <c r="AC26" s="1435"/>
      <c r="AD26" s="1437"/>
      <c r="AE26" s="1437"/>
      <c r="AF26" s="1437"/>
      <c r="AG26" s="1439"/>
      <c r="AH26" s="1439"/>
      <c r="AI26" s="1439"/>
      <c r="AJ26" s="1437"/>
      <c r="AK26" s="1437"/>
      <c r="AL26" s="1437"/>
      <c r="AM26" s="1439"/>
      <c r="AN26" s="1439"/>
      <c r="AO26" s="1439"/>
      <c r="AP26" s="1437"/>
      <c r="AQ26" s="1437"/>
      <c r="AR26" s="1437"/>
      <c r="AS26" s="1439"/>
      <c r="AT26" s="1439"/>
      <c r="AU26" s="1439"/>
      <c r="AV26" s="1437"/>
      <c r="AW26" s="1437"/>
      <c r="AX26" s="1437"/>
      <c r="AY26" s="1439"/>
      <c r="AZ26" s="1439"/>
      <c r="BA26" s="1439"/>
      <c r="BB26" s="1433"/>
      <c r="BC26" s="1433"/>
      <c r="BD26" s="1433"/>
      <c r="BE26" s="1439"/>
      <c r="BF26" s="1439"/>
      <c r="BG26" s="1439"/>
      <c r="BH26" s="1433"/>
      <c r="BI26" s="1433"/>
      <c r="BJ26" s="1433"/>
      <c r="BK26" s="1439"/>
      <c r="BL26" s="1439"/>
      <c r="BM26" s="1439"/>
      <c r="BN26" s="1425"/>
      <c r="BO26" s="1427"/>
    </row>
    <row r="27" spans="1:67" ht="31.5" x14ac:dyDescent="0.25">
      <c r="A27" s="1442">
        <v>16</v>
      </c>
      <c r="B27" s="1440" t="s">
        <v>76</v>
      </c>
      <c r="C27" s="1446" t="s">
        <v>51</v>
      </c>
      <c r="D27" s="1442"/>
      <c r="E27" s="1446" t="s">
        <v>52</v>
      </c>
      <c r="F27" s="1446"/>
      <c r="G27" s="1444" t="s">
        <v>99</v>
      </c>
      <c r="H27" s="247"/>
      <c r="I27" s="93" t="s">
        <v>83</v>
      </c>
      <c r="J27" s="1667">
        <v>3</v>
      </c>
      <c r="K27" s="1495"/>
      <c r="L27" s="1424"/>
      <c r="M27" s="1424"/>
      <c r="N27" s="1424"/>
      <c r="O27" s="1424">
        <v>3</v>
      </c>
      <c r="P27" s="1424"/>
      <c r="Q27" s="1424"/>
      <c r="R27" s="1424"/>
      <c r="S27" s="1454"/>
      <c r="T27" s="1456"/>
      <c r="U27" s="1458"/>
      <c r="V27" s="1458">
        <v>4</v>
      </c>
      <c r="W27" s="1460"/>
      <c r="X27" s="1462">
        <f>Y27+Y27*0.1</f>
        <v>0</v>
      </c>
      <c r="Y27" s="1432">
        <f>SUM(Z28:AB28)</f>
        <v>0</v>
      </c>
      <c r="Z27" s="1432">
        <f>AD28+AG28+AJ28+AM27+AP28+AS28+AV28+AY28+BB28+BE28+BH28+BK28</f>
        <v>32</v>
      </c>
      <c r="AA27" s="1432"/>
      <c r="AB27" s="1432">
        <f>AF28+AI28+AL28+AO27+AR28+AU28+AX28+BA28+BD28+BG28+BJ28+BM28</f>
        <v>32</v>
      </c>
      <c r="AC27" s="1434">
        <f>K27-X27</f>
        <v>0</v>
      </c>
      <c r="AD27" s="1436"/>
      <c r="AE27" s="1436"/>
      <c r="AF27" s="1436"/>
      <c r="AG27" s="1438"/>
      <c r="AH27" s="1438"/>
      <c r="AI27" s="1438"/>
      <c r="AJ27" s="1436"/>
      <c r="AK27" s="1436"/>
      <c r="AL27" s="1436"/>
      <c r="AM27" s="1438">
        <v>32</v>
      </c>
      <c r="AN27" s="1438"/>
      <c r="AO27" s="1438">
        <v>32</v>
      </c>
      <c r="AP27" s="1436"/>
      <c r="AQ27" s="1436"/>
      <c r="AR27" s="1436"/>
      <c r="AS27" s="1438"/>
      <c r="AT27" s="1438"/>
      <c r="AU27" s="1438"/>
      <c r="AV27" s="1436"/>
      <c r="AW27" s="1436"/>
      <c r="AX27" s="1436"/>
      <c r="AY27" s="1438"/>
      <c r="AZ27" s="1438"/>
      <c r="BA27" s="1438"/>
      <c r="BB27" s="1432"/>
      <c r="BC27" s="1432"/>
      <c r="BD27" s="1432"/>
      <c r="BE27" s="1438"/>
      <c r="BF27" s="1438"/>
      <c r="BG27" s="1438"/>
      <c r="BH27" s="1432"/>
      <c r="BI27" s="1432"/>
      <c r="BJ27" s="1432"/>
      <c r="BK27" s="1438"/>
      <c r="BL27" s="1438"/>
      <c r="BM27" s="1438"/>
      <c r="BN27" s="1424" t="s">
        <v>9</v>
      </c>
      <c r="BO27" s="1426" t="e">
        <f>Y27/K27*100</f>
        <v>#DIV/0!</v>
      </c>
    </row>
    <row r="28" spans="1:67" ht="47.25" x14ac:dyDescent="0.25">
      <c r="A28" s="1443"/>
      <c r="B28" s="1441"/>
      <c r="C28" s="1447"/>
      <c r="D28" s="1443"/>
      <c r="E28" s="1447"/>
      <c r="F28" s="1447"/>
      <c r="G28" s="1445"/>
      <c r="H28" s="248"/>
      <c r="I28" s="93" t="s">
        <v>82</v>
      </c>
      <c r="J28" s="1669"/>
      <c r="K28" s="1497"/>
      <c r="L28" s="1425"/>
      <c r="M28" s="1425"/>
      <c r="N28" s="1425"/>
      <c r="O28" s="1425"/>
      <c r="P28" s="1425"/>
      <c r="Q28" s="1425"/>
      <c r="R28" s="1425"/>
      <c r="S28" s="1455"/>
      <c r="T28" s="1457"/>
      <c r="U28" s="1459"/>
      <c r="V28" s="1459"/>
      <c r="W28" s="1461"/>
      <c r="X28" s="1463"/>
      <c r="Y28" s="1433"/>
      <c r="Z28" s="1433"/>
      <c r="AA28" s="1433"/>
      <c r="AB28" s="1433"/>
      <c r="AC28" s="1435"/>
      <c r="AD28" s="1437"/>
      <c r="AE28" s="1437"/>
      <c r="AF28" s="1437"/>
      <c r="AG28" s="1439"/>
      <c r="AH28" s="1439"/>
      <c r="AI28" s="1439"/>
      <c r="AJ28" s="1437"/>
      <c r="AK28" s="1437"/>
      <c r="AL28" s="1437"/>
      <c r="AM28" s="1439"/>
      <c r="AN28" s="1439"/>
      <c r="AO28" s="1439"/>
      <c r="AP28" s="1437"/>
      <c r="AQ28" s="1437"/>
      <c r="AR28" s="1437"/>
      <c r="AS28" s="1439"/>
      <c r="AT28" s="1439"/>
      <c r="AU28" s="1439"/>
      <c r="AV28" s="1437"/>
      <c r="AW28" s="1437"/>
      <c r="AX28" s="1437"/>
      <c r="AY28" s="1439"/>
      <c r="AZ28" s="1439"/>
      <c r="BA28" s="1439"/>
      <c r="BB28" s="1433"/>
      <c r="BC28" s="1433"/>
      <c r="BD28" s="1433"/>
      <c r="BE28" s="1439"/>
      <c r="BF28" s="1439"/>
      <c r="BG28" s="1439"/>
      <c r="BH28" s="1433"/>
      <c r="BI28" s="1433"/>
      <c r="BJ28" s="1433"/>
      <c r="BK28" s="1439"/>
      <c r="BL28" s="1439"/>
      <c r="BM28" s="1439"/>
      <c r="BN28" s="1425"/>
      <c r="BO28" s="1427"/>
    </row>
    <row r="29" spans="1:67" ht="39" customHeight="1" x14ac:dyDescent="0.25">
      <c r="A29" s="18"/>
      <c r="B29" s="18"/>
      <c r="C29" s="18"/>
      <c r="D29" s="18"/>
      <c r="E29" s="97" t="s">
        <v>51</v>
      </c>
      <c r="F29" s="18" t="s">
        <v>131</v>
      </c>
      <c r="G29" s="18"/>
      <c r="H29" s="18"/>
      <c r="I29" s="13" t="s">
        <v>113</v>
      </c>
      <c r="J29" s="16">
        <f>SUM(J30:J31)</f>
        <v>3</v>
      </c>
      <c r="K29" s="101">
        <f>J29*36</f>
        <v>108</v>
      </c>
      <c r="L29" s="18"/>
      <c r="M29" s="18"/>
      <c r="N29" s="18"/>
      <c r="O29" s="18"/>
      <c r="P29" s="18"/>
      <c r="Q29" s="18"/>
      <c r="R29" s="18"/>
      <c r="S29" s="98"/>
      <c r="T29" s="19"/>
      <c r="U29" s="20"/>
      <c r="V29" s="20"/>
      <c r="W29" s="21"/>
      <c r="X29" s="151"/>
      <c r="Y29" s="22"/>
      <c r="Z29" s="22"/>
      <c r="AA29" s="22"/>
      <c r="AB29" s="22"/>
      <c r="AC29" s="10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8"/>
      <c r="BO29" s="23">
        <f t="shared" si="1"/>
        <v>0</v>
      </c>
    </row>
    <row r="30" spans="1:67" ht="47.25" x14ac:dyDescent="0.25">
      <c r="A30" s="14">
        <v>17</v>
      </c>
      <c r="B30" s="1446" t="s">
        <v>52</v>
      </c>
      <c r="C30" s="14"/>
      <c r="D30" s="14"/>
      <c r="E30" s="104" t="s">
        <v>51</v>
      </c>
      <c r="F30" s="14" t="s">
        <v>101</v>
      </c>
      <c r="G30" s="14"/>
      <c r="H30" s="249"/>
      <c r="I30" s="4" t="s">
        <v>11</v>
      </c>
      <c r="J30" s="28">
        <f>L30+M30+N30+O30+P30+Q30+R30+S30</f>
        <v>3</v>
      </c>
      <c r="K30" s="41">
        <f>J30*36</f>
        <v>108</v>
      </c>
      <c r="L30" s="29"/>
      <c r="M30" s="29"/>
      <c r="N30" s="29">
        <v>3</v>
      </c>
      <c r="O30" s="29"/>
      <c r="P30" s="29"/>
      <c r="Q30" s="29"/>
      <c r="R30" s="29"/>
      <c r="S30" s="138"/>
      <c r="T30" s="170">
        <v>3</v>
      </c>
      <c r="U30" s="30"/>
      <c r="V30" s="30"/>
      <c r="W30" s="171"/>
      <c r="X30" s="155">
        <f>Y30+Y30*0.1</f>
        <v>35.200000000000003</v>
      </c>
      <c r="Y30" s="31">
        <f>SUM(Z30:AB30)</f>
        <v>32</v>
      </c>
      <c r="Z30" s="31">
        <f t="shared" ref="Z30:AB31" si="3">AD30+AG30+AJ30+AM30+AP30+AS30+AV30+AY30+BB30+BE30+BH30+BK30</f>
        <v>16</v>
      </c>
      <c r="AA30" s="31">
        <f t="shared" si="3"/>
        <v>16</v>
      </c>
      <c r="AB30" s="31">
        <f t="shared" si="3"/>
        <v>0</v>
      </c>
      <c r="AC30" s="42">
        <f>K30-X30</f>
        <v>72.8</v>
      </c>
      <c r="AD30" s="32"/>
      <c r="AE30" s="32"/>
      <c r="AF30" s="32"/>
      <c r="AG30" s="33"/>
      <c r="AH30" s="33"/>
      <c r="AI30" s="33"/>
      <c r="AJ30" s="32">
        <v>16</v>
      </c>
      <c r="AK30" s="32">
        <v>16</v>
      </c>
      <c r="AL30" s="32"/>
      <c r="AM30" s="33"/>
      <c r="AN30" s="33"/>
      <c r="AO30" s="33"/>
      <c r="AP30" s="32"/>
      <c r="AQ30" s="32"/>
      <c r="AR30" s="32"/>
      <c r="AS30" s="33"/>
      <c r="AT30" s="33"/>
      <c r="AU30" s="33"/>
      <c r="AV30" s="32"/>
      <c r="AW30" s="32"/>
      <c r="AX30" s="32"/>
      <c r="AY30" s="33"/>
      <c r="AZ30" s="33"/>
      <c r="BA30" s="33"/>
      <c r="BB30" s="31"/>
      <c r="BC30" s="31"/>
      <c r="BD30" s="31"/>
      <c r="BE30" s="33"/>
      <c r="BF30" s="33"/>
      <c r="BG30" s="33"/>
      <c r="BH30" s="31"/>
      <c r="BI30" s="31"/>
      <c r="BJ30" s="31"/>
      <c r="BK30" s="33"/>
      <c r="BL30" s="33"/>
      <c r="BM30" s="33"/>
      <c r="BN30" s="29" t="s">
        <v>12</v>
      </c>
      <c r="BO30" s="34">
        <f t="shared" si="1"/>
        <v>29.629629629629626</v>
      </c>
    </row>
    <row r="31" spans="1:67" ht="47.25" hidden="1" x14ac:dyDescent="0.25">
      <c r="A31" s="14">
        <v>18</v>
      </c>
      <c r="B31" s="1447"/>
      <c r="C31" s="14"/>
      <c r="D31" s="14"/>
      <c r="E31" s="104" t="s">
        <v>52</v>
      </c>
      <c r="F31" s="14" t="s">
        <v>102</v>
      </c>
      <c r="G31" s="14"/>
      <c r="H31" s="249"/>
      <c r="I31" s="93" t="s">
        <v>13</v>
      </c>
      <c r="J31" s="28"/>
      <c r="K31" s="41">
        <f>J31*36</f>
        <v>0</v>
      </c>
      <c r="L31" s="29"/>
      <c r="M31" s="29"/>
      <c r="N31" s="29"/>
      <c r="O31" s="29">
        <v>3</v>
      </c>
      <c r="P31" s="29"/>
      <c r="Q31" s="29"/>
      <c r="R31" s="29"/>
      <c r="S31" s="138"/>
      <c r="T31" s="170">
        <v>4</v>
      </c>
      <c r="U31" s="30"/>
      <c r="V31" s="30"/>
      <c r="W31" s="171"/>
      <c r="X31" s="155">
        <f>Y31+Y31*0.1</f>
        <v>35.200000000000003</v>
      </c>
      <c r="Y31" s="31">
        <f>SUM(Z31:AB31)</f>
        <v>32</v>
      </c>
      <c r="Z31" s="31">
        <f t="shared" si="3"/>
        <v>16</v>
      </c>
      <c r="AA31" s="31">
        <f t="shared" si="3"/>
        <v>16</v>
      </c>
      <c r="AB31" s="31">
        <f t="shared" si="3"/>
        <v>0</v>
      </c>
      <c r="AC31" s="42">
        <f>K31-X31</f>
        <v>-35.200000000000003</v>
      </c>
      <c r="AD31" s="32"/>
      <c r="AE31" s="32"/>
      <c r="AF31" s="32"/>
      <c r="AG31" s="33"/>
      <c r="AH31" s="33"/>
      <c r="AI31" s="33"/>
      <c r="AJ31" s="32"/>
      <c r="AK31" s="32"/>
      <c r="AL31" s="32"/>
      <c r="AM31" s="33">
        <v>16</v>
      </c>
      <c r="AN31" s="33">
        <v>16</v>
      </c>
      <c r="AO31" s="33"/>
      <c r="AP31" s="32"/>
      <c r="AQ31" s="32"/>
      <c r="AR31" s="32"/>
      <c r="AS31" s="33"/>
      <c r="AT31" s="33"/>
      <c r="AU31" s="33"/>
      <c r="AV31" s="32"/>
      <c r="AW31" s="32"/>
      <c r="AX31" s="32"/>
      <c r="AY31" s="33"/>
      <c r="AZ31" s="33"/>
      <c r="BA31" s="33"/>
      <c r="BB31" s="31"/>
      <c r="BC31" s="31"/>
      <c r="BD31" s="31"/>
      <c r="BE31" s="33"/>
      <c r="BF31" s="33"/>
      <c r="BG31" s="33"/>
      <c r="BH31" s="31"/>
      <c r="BI31" s="31"/>
      <c r="BJ31" s="31"/>
      <c r="BK31" s="33"/>
      <c r="BL31" s="33"/>
      <c r="BM31" s="33"/>
      <c r="BN31" s="29" t="s">
        <v>12</v>
      </c>
      <c r="BO31" s="34" t="e">
        <f t="shared" si="1"/>
        <v>#DIV/0!</v>
      </c>
    </row>
    <row r="32" spans="1:67" ht="15.75" x14ac:dyDescent="0.25">
      <c r="A32" s="18"/>
      <c r="B32" s="18"/>
      <c r="C32" s="18"/>
      <c r="D32" s="18"/>
      <c r="E32" s="97" t="s">
        <v>51</v>
      </c>
      <c r="F32" s="18" t="s">
        <v>132</v>
      </c>
      <c r="G32" s="18"/>
      <c r="H32" s="18"/>
      <c r="I32" s="92" t="s">
        <v>114</v>
      </c>
      <c r="J32" s="16">
        <v>3</v>
      </c>
      <c r="K32" s="101"/>
      <c r="L32" s="24"/>
      <c r="M32" s="24"/>
      <c r="N32" s="24"/>
      <c r="O32" s="24"/>
      <c r="P32" s="24"/>
      <c r="Q32" s="24"/>
      <c r="R32" s="24"/>
      <c r="S32" s="140"/>
      <c r="T32" s="19"/>
      <c r="U32" s="20"/>
      <c r="V32" s="20"/>
      <c r="W32" s="21"/>
      <c r="X32" s="151"/>
      <c r="Y32" s="22"/>
      <c r="Z32" s="22"/>
      <c r="AA32" s="22"/>
      <c r="AB32" s="22"/>
      <c r="AC32" s="10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8"/>
      <c r="BO32" s="23"/>
    </row>
    <row r="33" spans="1:67" ht="63" x14ac:dyDescent="0.25">
      <c r="A33" s="14">
        <v>19</v>
      </c>
      <c r="B33" s="1446" t="s">
        <v>52</v>
      </c>
      <c r="C33" s="14"/>
      <c r="D33" s="103" t="s">
        <v>54</v>
      </c>
      <c r="E33" s="104" t="s">
        <v>51</v>
      </c>
      <c r="F33" s="14" t="s">
        <v>103</v>
      </c>
      <c r="G33" s="14"/>
      <c r="H33" s="249"/>
      <c r="I33" s="4" t="s">
        <v>16</v>
      </c>
      <c r="J33" s="28">
        <v>3</v>
      </c>
      <c r="K33" s="41">
        <f>J33*36</f>
        <v>108</v>
      </c>
      <c r="L33" s="12" t="s">
        <v>47</v>
      </c>
      <c r="M33" s="12" t="s">
        <v>47</v>
      </c>
      <c r="N33" s="12"/>
      <c r="O33" s="12"/>
      <c r="P33" s="12"/>
      <c r="Q33" s="12"/>
      <c r="R33" s="12"/>
      <c r="S33" s="139"/>
      <c r="T33" s="170"/>
      <c r="U33" s="30"/>
      <c r="V33" s="30" t="s">
        <v>91</v>
      </c>
      <c r="W33" s="171"/>
      <c r="X33" s="155"/>
      <c r="Y33" s="31"/>
      <c r="Z33" s="31"/>
      <c r="AA33" s="31"/>
      <c r="AB33" s="31"/>
      <c r="AC33" s="42"/>
      <c r="AD33" s="32" t="s">
        <v>49</v>
      </c>
      <c r="AE33" s="32"/>
      <c r="AF33" s="32" t="s">
        <v>92</v>
      </c>
      <c r="AG33" s="33" t="s">
        <v>49</v>
      </c>
      <c r="AH33" s="33"/>
      <c r="AI33" s="33" t="s">
        <v>92</v>
      </c>
      <c r="AJ33" s="32"/>
      <c r="AK33" s="32"/>
      <c r="AL33" s="32"/>
      <c r="AM33" s="33"/>
      <c r="AN33" s="33"/>
      <c r="AO33" s="33"/>
      <c r="AP33" s="32"/>
      <c r="AQ33" s="32"/>
      <c r="AR33" s="32"/>
      <c r="AS33" s="33"/>
      <c r="AT33" s="33"/>
      <c r="AU33" s="33"/>
      <c r="AV33" s="32"/>
      <c r="AW33" s="32"/>
      <c r="AX33" s="32"/>
      <c r="AY33" s="33"/>
      <c r="AZ33" s="33"/>
      <c r="BA33" s="33"/>
      <c r="BB33" s="31"/>
      <c r="BC33" s="31"/>
      <c r="BD33" s="31"/>
      <c r="BE33" s="33"/>
      <c r="BF33" s="33"/>
      <c r="BG33" s="33"/>
      <c r="BH33" s="31"/>
      <c r="BI33" s="31"/>
      <c r="BJ33" s="31"/>
      <c r="BK33" s="33"/>
      <c r="BL33" s="33"/>
      <c r="BM33" s="33"/>
      <c r="BN33" s="29" t="s">
        <v>17</v>
      </c>
      <c r="BO33" s="34">
        <f>Y33/K33*100</f>
        <v>0</v>
      </c>
    </row>
    <row r="34" spans="1:67" ht="31.5" hidden="1" x14ac:dyDescent="0.25">
      <c r="A34" s="14">
        <v>20</v>
      </c>
      <c r="B34" s="1447"/>
      <c r="C34" s="14"/>
      <c r="D34" s="14"/>
      <c r="E34" s="104" t="s">
        <v>52</v>
      </c>
      <c r="F34" s="14" t="s">
        <v>104</v>
      </c>
      <c r="G34" s="14"/>
      <c r="H34" s="249"/>
      <c r="I34" s="93" t="s">
        <v>18</v>
      </c>
      <c r="J34" s="28"/>
      <c r="K34" s="41">
        <f>J34*36</f>
        <v>0</v>
      </c>
      <c r="L34" s="12"/>
      <c r="M34" s="12"/>
      <c r="N34" s="12">
        <v>3</v>
      </c>
      <c r="O34" s="12"/>
      <c r="P34" s="12"/>
      <c r="Q34" s="12"/>
      <c r="R34" s="12"/>
      <c r="S34" s="139"/>
      <c r="T34" s="170"/>
      <c r="U34" s="30"/>
      <c r="V34" s="30">
        <v>3</v>
      </c>
      <c r="W34" s="171"/>
      <c r="X34" s="155">
        <f>Y34+Y34*0.1</f>
        <v>52.8</v>
      </c>
      <c r="Y34" s="31">
        <f>SUM(Z34:AB34)</f>
        <v>48</v>
      </c>
      <c r="Z34" s="31">
        <f>AD34+AG34+AJ34+AM34+AP34+AS34+AV34+AY34+BB34+BE34+BH34+BK34</f>
        <v>16</v>
      </c>
      <c r="AA34" s="31"/>
      <c r="AB34" s="31">
        <f>AF34+AI34+AL34+AO34+AR34+AU34+AX34+BA34+BD34+BG34+BJ34+BM34</f>
        <v>32</v>
      </c>
      <c r="AC34" s="42">
        <f>K34-X34</f>
        <v>-52.8</v>
      </c>
      <c r="AD34" s="32"/>
      <c r="AE34" s="32"/>
      <c r="AF34" s="32"/>
      <c r="AG34" s="33"/>
      <c r="AH34" s="33"/>
      <c r="AI34" s="33"/>
      <c r="AJ34" s="32">
        <v>16</v>
      </c>
      <c r="AK34" s="32"/>
      <c r="AL34" s="32">
        <v>32</v>
      </c>
      <c r="AM34" s="33"/>
      <c r="AN34" s="33"/>
      <c r="AO34" s="33"/>
      <c r="AP34" s="32"/>
      <c r="AQ34" s="32"/>
      <c r="AR34" s="32"/>
      <c r="AS34" s="33"/>
      <c r="AT34" s="33"/>
      <c r="AU34" s="33"/>
      <c r="AV34" s="32"/>
      <c r="AW34" s="32"/>
      <c r="AX34" s="32"/>
      <c r="AY34" s="33"/>
      <c r="AZ34" s="33"/>
      <c r="BA34" s="33"/>
      <c r="BB34" s="31"/>
      <c r="BC34" s="31"/>
      <c r="BD34" s="31"/>
      <c r="BE34" s="33"/>
      <c r="BF34" s="33"/>
      <c r="BG34" s="33"/>
      <c r="BH34" s="31"/>
      <c r="BI34" s="31"/>
      <c r="BJ34" s="31"/>
      <c r="BK34" s="33"/>
      <c r="BL34" s="33"/>
      <c r="BM34" s="33"/>
      <c r="BN34" s="29" t="s">
        <v>17</v>
      </c>
      <c r="BO34" s="34" t="e">
        <f>Y34/K34*100</f>
        <v>#DIV/0!</v>
      </c>
    </row>
    <row r="35" spans="1:67" ht="15.75" x14ac:dyDescent="0.25">
      <c r="A35" s="45"/>
      <c r="B35" s="45"/>
      <c r="C35" s="178"/>
      <c r="D35" s="178"/>
      <c r="E35" s="178" t="s">
        <v>51</v>
      </c>
      <c r="F35" s="178" t="s">
        <v>133</v>
      </c>
      <c r="G35" s="178"/>
      <c r="H35" s="178"/>
      <c r="I35" s="43" t="s">
        <v>24</v>
      </c>
      <c r="J35" s="44">
        <f>SUM(J43+J55+J59+J61+J70+J92+J98+J105+J112+J126+J140+J154+J168)</f>
        <v>15</v>
      </c>
      <c r="K35" s="45"/>
      <c r="L35" s="45"/>
      <c r="M35" s="45"/>
      <c r="N35" s="45"/>
      <c r="O35" s="45"/>
      <c r="P35" s="45"/>
      <c r="Q35" s="45"/>
      <c r="R35" s="45"/>
      <c r="S35" s="84"/>
      <c r="T35" s="168"/>
      <c r="U35" s="45"/>
      <c r="V35" s="45"/>
      <c r="W35" s="169"/>
      <c r="X35" s="83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5.75" x14ac:dyDescent="0.25">
      <c r="A36" s="45"/>
      <c r="B36" s="45"/>
      <c r="C36" s="178"/>
      <c r="D36" s="178"/>
      <c r="E36" s="178"/>
      <c r="F36" s="178" t="s">
        <v>141</v>
      </c>
      <c r="G36" s="178"/>
      <c r="H36" s="178"/>
      <c r="I36" s="43" t="s">
        <v>120</v>
      </c>
      <c r="J36" s="44"/>
      <c r="K36" s="45"/>
      <c r="L36" s="45"/>
      <c r="M36" s="45"/>
      <c r="N36" s="45"/>
      <c r="O36" s="45"/>
      <c r="P36" s="45"/>
      <c r="Q36" s="45"/>
      <c r="R36" s="45"/>
      <c r="S36" s="84"/>
      <c r="T36" s="168"/>
      <c r="U36" s="45"/>
      <c r="V36" s="45"/>
      <c r="W36" s="169"/>
      <c r="X36" s="8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5.75" x14ac:dyDescent="0.25">
      <c r="A37" s="202"/>
      <c r="B37" s="202"/>
      <c r="C37" s="192"/>
      <c r="D37" s="192"/>
      <c r="E37" s="192"/>
      <c r="F37" s="192" t="s">
        <v>142</v>
      </c>
      <c r="G37" s="192"/>
      <c r="H37" s="249"/>
      <c r="I37" s="4" t="s">
        <v>37</v>
      </c>
      <c r="J37" s="201">
        <f t="shared" ref="J37:J42" si="4">L37+M37+N37+O37+P37+Q37+R37+S37</f>
        <v>0</v>
      </c>
      <c r="K37" s="203">
        <f t="shared" ref="K37:K42" si="5">J37*36</f>
        <v>0</v>
      </c>
      <c r="L37" s="197"/>
      <c r="M37" s="197"/>
      <c r="N37" s="197"/>
      <c r="O37" s="197"/>
      <c r="P37" s="202"/>
      <c r="Q37" s="202"/>
      <c r="R37" s="202"/>
      <c r="S37" s="206"/>
      <c r="T37" s="205"/>
      <c r="U37" s="204"/>
      <c r="V37" s="204"/>
      <c r="W37" s="209"/>
      <c r="X37" s="208">
        <f t="shared" ref="X37:X42" si="6">Y37+Y37*0.1</f>
        <v>0</v>
      </c>
      <c r="Y37" s="207">
        <f t="shared" ref="Y37:Y42" si="7">SUM(Z37:AB37)</f>
        <v>0</v>
      </c>
      <c r="Z37" s="207">
        <f t="shared" ref="Z37:AB42" si="8">AD37+AG37+AJ37+AM37+AP37+AS37+AV37+AY37+BB37+BE37+BH37+BK37</f>
        <v>0</v>
      </c>
      <c r="AA37" s="207">
        <f t="shared" si="8"/>
        <v>0</v>
      </c>
      <c r="AB37" s="207">
        <f t="shared" si="8"/>
        <v>0</v>
      </c>
      <c r="AC37" s="210">
        <f t="shared" ref="AC37:AC42" si="9">K37-X37</f>
        <v>0</v>
      </c>
      <c r="AD37" s="200"/>
      <c r="AE37" s="200"/>
      <c r="AF37" s="200"/>
      <c r="AG37" s="196"/>
      <c r="AH37" s="196"/>
      <c r="AI37" s="196"/>
      <c r="AJ37" s="200"/>
      <c r="AK37" s="200"/>
      <c r="AL37" s="200"/>
      <c r="AM37" s="196"/>
      <c r="AN37" s="196"/>
      <c r="AO37" s="196"/>
      <c r="AP37" s="200"/>
      <c r="AQ37" s="200"/>
      <c r="AR37" s="200"/>
      <c r="AS37" s="196"/>
      <c r="AT37" s="196"/>
      <c r="AU37" s="196"/>
      <c r="AV37" s="200"/>
      <c r="AW37" s="200"/>
      <c r="AX37" s="200"/>
      <c r="AY37" s="196"/>
      <c r="AZ37" s="196"/>
      <c r="BA37" s="196"/>
      <c r="BB37" s="195"/>
      <c r="BC37" s="195"/>
      <c r="BD37" s="195"/>
      <c r="BE37" s="196"/>
      <c r="BF37" s="196"/>
      <c r="BG37" s="196"/>
      <c r="BH37" s="195"/>
      <c r="BI37" s="195"/>
      <c r="BJ37" s="195"/>
      <c r="BK37" s="196"/>
      <c r="BL37" s="196"/>
      <c r="BM37" s="196"/>
      <c r="BN37" s="199"/>
      <c r="BO37" s="198" t="e">
        <f t="shared" ref="BO37:BO42" si="10">Y37/K37*100</f>
        <v>#DIV/0!</v>
      </c>
    </row>
    <row r="38" spans="1:67" ht="15.75" x14ac:dyDescent="0.25">
      <c r="A38" s="202"/>
      <c r="B38" s="202"/>
      <c r="C38" s="192"/>
      <c r="D38" s="192"/>
      <c r="E38" s="192"/>
      <c r="F38" s="192" t="s">
        <v>142</v>
      </c>
      <c r="G38" s="192"/>
      <c r="H38" s="249"/>
      <c r="I38" s="4" t="s">
        <v>37</v>
      </c>
      <c r="J38" s="201">
        <f t="shared" si="4"/>
        <v>0</v>
      </c>
      <c r="K38" s="203">
        <f t="shared" si="5"/>
        <v>0</v>
      </c>
      <c r="L38" s="197"/>
      <c r="M38" s="197"/>
      <c r="N38" s="197"/>
      <c r="O38" s="197"/>
      <c r="P38" s="202"/>
      <c r="Q38" s="202"/>
      <c r="R38" s="202"/>
      <c r="S38" s="206"/>
      <c r="T38" s="205"/>
      <c r="U38" s="204"/>
      <c r="V38" s="204"/>
      <c r="W38" s="209"/>
      <c r="X38" s="208">
        <f t="shared" si="6"/>
        <v>0</v>
      </c>
      <c r="Y38" s="207">
        <f t="shared" si="7"/>
        <v>0</v>
      </c>
      <c r="Z38" s="207">
        <f t="shared" si="8"/>
        <v>0</v>
      </c>
      <c r="AA38" s="207">
        <f t="shared" si="8"/>
        <v>0</v>
      </c>
      <c r="AB38" s="207">
        <f t="shared" si="8"/>
        <v>0</v>
      </c>
      <c r="AC38" s="210">
        <f t="shared" si="9"/>
        <v>0</v>
      </c>
      <c r="AD38" s="200"/>
      <c r="AE38" s="200"/>
      <c r="AF38" s="200"/>
      <c r="AG38" s="196"/>
      <c r="AH38" s="196"/>
      <c r="AI38" s="196"/>
      <c r="AJ38" s="200"/>
      <c r="AK38" s="200"/>
      <c r="AL38" s="200"/>
      <c r="AM38" s="196"/>
      <c r="AN38" s="196"/>
      <c r="AO38" s="196"/>
      <c r="AP38" s="200"/>
      <c r="AQ38" s="200"/>
      <c r="AR38" s="200"/>
      <c r="AS38" s="196"/>
      <c r="AT38" s="196"/>
      <c r="AU38" s="196"/>
      <c r="AV38" s="200"/>
      <c r="AW38" s="200"/>
      <c r="AX38" s="200"/>
      <c r="AY38" s="196"/>
      <c r="AZ38" s="196"/>
      <c r="BA38" s="196"/>
      <c r="BB38" s="195"/>
      <c r="BC38" s="195"/>
      <c r="BD38" s="195"/>
      <c r="BE38" s="196"/>
      <c r="BF38" s="196"/>
      <c r="BG38" s="196"/>
      <c r="BH38" s="195"/>
      <c r="BI38" s="195"/>
      <c r="BJ38" s="195"/>
      <c r="BK38" s="196"/>
      <c r="BL38" s="196"/>
      <c r="BM38" s="196"/>
      <c r="BN38" s="199"/>
      <c r="BO38" s="198" t="e">
        <f t="shared" si="10"/>
        <v>#DIV/0!</v>
      </c>
    </row>
    <row r="39" spans="1:67" ht="15.75" x14ac:dyDescent="0.25">
      <c r="A39" s="202"/>
      <c r="B39" s="202"/>
      <c r="C39" s="192"/>
      <c r="D39" s="192"/>
      <c r="E39" s="192"/>
      <c r="F39" s="192" t="s">
        <v>142</v>
      </c>
      <c r="G39" s="192"/>
      <c r="H39" s="249"/>
      <c r="I39" s="4" t="s">
        <v>37</v>
      </c>
      <c r="J39" s="201">
        <f t="shared" si="4"/>
        <v>0</v>
      </c>
      <c r="K39" s="203">
        <f t="shared" si="5"/>
        <v>0</v>
      </c>
      <c r="L39" s="197"/>
      <c r="M39" s="197"/>
      <c r="N39" s="197"/>
      <c r="O39" s="197"/>
      <c r="P39" s="202"/>
      <c r="Q39" s="202"/>
      <c r="R39" s="202"/>
      <c r="S39" s="206"/>
      <c r="T39" s="205"/>
      <c r="U39" s="204"/>
      <c r="V39" s="204"/>
      <c r="W39" s="209"/>
      <c r="X39" s="208">
        <f t="shared" si="6"/>
        <v>0</v>
      </c>
      <c r="Y39" s="207">
        <f t="shared" si="7"/>
        <v>0</v>
      </c>
      <c r="Z39" s="207">
        <f t="shared" si="8"/>
        <v>0</v>
      </c>
      <c r="AA39" s="207">
        <f t="shared" si="8"/>
        <v>0</v>
      </c>
      <c r="AB39" s="207">
        <f t="shared" si="8"/>
        <v>0</v>
      </c>
      <c r="AC39" s="210">
        <f t="shared" si="9"/>
        <v>0</v>
      </c>
      <c r="AD39" s="200"/>
      <c r="AE39" s="200"/>
      <c r="AF39" s="200"/>
      <c r="AG39" s="196"/>
      <c r="AH39" s="196"/>
      <c r="AI39" s="196"/>
      <c r="AJ39" s="200"/>
      <c r="AK39" s="200"/>
      <c r="AL39" s="200"/>
      <c r="AM39" s="196"/>
      <c r="AN39" s="196"/>
      <c r="AO39" s="196"/>
      <c r="AP39" s="200"/>
      <c r="AQ39" s="200"/>
      <c r="AR39" s="200"/>
      <c r="AS39" s="196"/>
      <c r="AT39" s="196"/>
      <c r="AU39" s="196"/>
      <c r="AV39" s="200"/>
      <c r="AW39" s="200"/>
      <c r="AX39" s="200"/>
      <c r="AY39" s="196"/>
      <c r="AZ39" s="196"/>
      <c r="BA39" s="196"/>
      <c r="BB39" s="195"/>
      <c r="BC39" s="195"/>
      <c r="BD39" s="195"/>
      <c r="BE39" s="196"/>
      <c r="BF39" s="196"/>
      <c r="BG39" s="196"/>
      <c r="BH39" s="195"/>
      <c r="BI39" s="195"/>
      <c r="BJ39" s="195"/>
      <c r="BK39" s="196"/>
      <c r="BL39" s="196"/>
      <c r="BM39" s="196"/>
      <c r="BN39" s="199"/>
      <c r="BO39" s="198" t="e">
        <f t="shared" si="10"/>
        <v>#DIV/0!</v>
      </c>
    </row>
    <row r="40" spans="1:67" ht="15.75" x14ac:dyDescent="0.25">
      <c r="A40" s="202"/>
      <c r="B40" s="202"/>
      <c r="C40" s="192"/>
      <c r="D40" s="192"/>
      <c r="E40" s="192"/>
      <c r="F40" s="192" t="s">
        <v>142</v>
      </c>
      <c r="G40" s="192"/>
      <c r="H40" s="249"/>
      <c r="I40" s="4" t="s">
        <v>37</v>
      </c>
      <c r="J40" s="201">
        <f t="shared" si="4"/>
        <v>0</v>
      </c>
      <c r="K40" s="203">
        <f t="shared" si="5"/>
        <v>0</v>
      </c>
      <c r="L40" s="197"/>
      <c r="M40" s="197"/>
      <c r="N40" s="197"/>
      <c r="O40" s="197"/>
      <c r="P40" s="202"/>
      <c r="Q40" s="202"/>
      <c r="R40" s="202"/>
      <c r="S40" s="206"/>
      <c r="T40" s="205"/>
      <c r="U40" s="204"/>
      <c r="V40" s="204"/>
      <c r="W40" s="209"/>
      <c r="X40" s="208">
        <f t="shared" si="6"/>
        <v>0</v>
      </c>
      <c r="Y40" s="207">
        <f t="shared" si="7"/>
        <v>0</v>
      </c>
      <c r="Z40" s="207">
        <f t="shared" si="8"/>
        <v>0</v>
      </c>
      <c r="AA40" s="207">
        <f t="shared" si="8"/>
        <v>0</v>
      </c>
      <c r="AB40" s="207">
        <f t="shared" si="8"/>
        <v>0</v>
      </c>
      <c r="AC40" s="210">
        <f t="shared" si="9"/>
        <v>0</v>
      </c>
      <c r="AD40" s="200"/>
      <c r="AE40" s="200"/>
      <c r="AF40" s="200"/>
      <c r="AG40" s="196"/>
      <c r="AH40" s="196"/>
      <c r="AI40" s="196"/>
      <c r="AJ40" s="200"/>
      <c r="AK40" s="200"/>
      <c r="AL40" s="200"/>
      <c r="AM40" s="196"/>
      <c r="AN40" s="196"/>
      <c r="AO40" s="196"/>
      <c r="AP40" s="200"/>
      <c r="AQ40" s="200"/>
      <c r="AR40" s="200"/>
      <c r="AS40" s="196"/>
      <c r="AT40" s="196"/>
      <c r="AU40" s="196"/>
      <c r="AV40" s="200"/>
      <c r="AW40" s="200"/>
      <c r="AX40" s="200"/>
      <c r="AY40" s="196"/>
      <c r="AZ40" s="196"/>
      <c r="BA40" s="196"/>
      <c r="BB40" s="195"/>
      <c r="BC40" s="195"/>
      <c r="BD40" s="195"/>
      <c r="BE40" s="196"/>
      <c r="BF40" s="196"/>
      <c r="BG40" s="196"/>
      <c r="BH40" s="195"/>
      <c r="BI40" s="195"/>
      <c r="BJ40" s="195"/>
      <c r="BK40" s="196"/>
      <c r="BL40" s="196"/>
      <c r="BM40" s="196"/>
      <c r="BN40" s="199"/>
      <c r="BO40" s="198" t="e">
        <f t="shared" si="10"/>
        <v>#DIV/0!</v>
      </c>
    </row>
    <row r="41" spans="1:67" ht="15.75" x14ac:dyDescent="0.25">
      <c r="A41" s="202"/>
      <c r="B41" s="202"/>
      <c r="C41" s="192"/>
      <c r="D41" s="192"/>
      <c r="E41" s="192"/>
      <c r="F41" s="192" t="s">
        <v>142</v>
      </c>
      <c r="G41" s="192"/>
      <c r="H41" s="249"/>
      <c r="I41" s="4" t="s">
        <v>37</v>
      </c>
      <c r="J41" s="201">
        <f t="shared" si="4"/>
        <v>0</v>
      </c>
      <c r="K41" s="203">
        <f t="shared" si="5"/>
        <v>0</v>
      </c>
      <c r="L41" s="197"/>
      <c r="M41" s="197"/>
      <c r="N41" s="197"/>
      <c r="O41" s="197"/>
      <c r="P41" s="202"/>
      <c r="Q41" s="202"/>
      <c r="R41" s="202"/>
      <c r="S41" s="206"/>
      <c r="T41" s="205"/>
      <c r="U41" s="204"/>
      <c r="V41" s="204"/>
      <c r="W41" s="209"/>
      <c r="X41" s="208">
        <f t="shared" si="6"/>
        <v>0</v>
      </c>
      <c r="Y41" s="207">
        <f t="shared" si="7"/>
        <v>0</v>
      </c>
      <c r="Z41" s="207">
        <f t="shared" si="8"/>
        <v>0</v>
      </c>
      <c r="AA41" s="207">
        <f t="shared" si="8"/>
        <v>0</v>
      </c>
      <c r="AB41" s="207">
        <f t="shared" si="8"/>
        <v>0</v>
      </c>
      <c r="AC41" s="210">
        <f t="shared" si="9"/>
        <v>0</v>
      </c>
      <c r="AD41" s="200"/>
      <c r="AE41" s="200"/>
      <c r="AF41" s="200"/>
      <c r="AG41" s="196"/>
      <c r="AH41" s="196"/>
      <c r="AI41" s="196"/>
      <c r="AJ41" s="200"/>
      <c r="AK41" s="200"/>
      <c r="AL41" s="200"/>
      <c r="AM41" s="196"/>
      <c r="AN41" s="196"/>
      <c r="AO41" s="196"/>
      <c r="AP41" s="200"/>
      <c r="AQ41" s="200"/>
      <c r="AR41" s="200"/>
      <c r="AS41" s="196"/>
      <c r="AT41" s="196"/>
      <c r="AU41" s="196"/>
      <c r="AV41" s="200"/>
      <c r="AW41" s="200"/>
      <c r="AX41" s="200"/>
      <c r="AY41" s="196"/>
      <c r="AZ41" s="196"/>
      <c r="BA41" s="196"/>
      <c r="BB41" s="195"/>
      <c r="BC41" s="195"/>
      <c r="BD41" s="195"/>
      <c r="BE41" s="196"/>
      <c r="BF41" s="196"/>
      <c r="BG41" s="196"/>
      <c r="BH41" s="195"/>
      <c r="BI41" s="195"/>
      <c r="BJ41" s="195"/>
      <c r="BK41" s="196"/>
      <c r="BL41" s="196"/>
      <c r="BM41" s="196"/>
      <c r="BN41" s="199"/>
      <c r="BO41" s="198" t="e">
        <f t="shared" si="10"/>
        <v>#DIV/0!</v>
      </c>
    </row>
    <row r="42" spans="1:67" ht="15.75" x14ac:dyDescent="0.25">
      <c r="A42" s="202"/>
      <c r="B42" s="202"/>
      <c r="C42" s="192"/>
      <c r="D42" s="192"/>
      <c r="E42" s="192"/>
      <c r="F42" s="192" t="s">
        <v>142</v>
      </c>
      <c r="G42" s="192"/>
      <c r="H42" s="249"/>
      <c r="I42" s="4" t="s">
        <v>37</v>
      </c>
      <c r="J42" s="201">
        <f t="shared" si="4"/>
        <v>0</v>
      </c>
      <c r="K42" s="203">
        <f t="shared" si="5"/>
        <v>0</v>
      </c>
      <c r="L42" s="197"/>
      <c r="M42" s="197"/>
      <c r="N42" s="197"/>
      <c r="O42" s="197"/>
      <c r="P42" s="202"/>
      <c r="Q42" s="202"/>
      <c r="R42" s="202"/>
      <c r="S42" s="206"/>
      <c r="T42" s="205"/>
      <c r="U42" s="204"/>
      <c r="V42" s="204"/>
      <c r="W42" s="209"/>
      <c r="X42" s="208">
        <f t="shared" si="6"/>
        <v>0</v>
      </c>
      <c r="Y42" s="207">
        <f t="shared" si="7"/>
        <v>0</v>
      </c>
      <c r="Z42" s="207">
        <f t="shared" si="8"/>
        <v>0</v>
      </c>
      <c r="AA42" s="207">
        <f t="shared" si="8"/>
        <v>0</v>
      </c>
      <c r="AB42" s="207">
        <f t="shared" si="8"/>
        <v>0</v>
      </c>
      <c r="AC42" s="210">
        <f t="shared" si="9"/>
        <v>0</v>
      </c>
      <c r="AD42" s="200"/>
      <c r="AE42" s="200"/>
      <c r="AF42" s="200"/>
      <c r="AG42" s="196"/>
      <c r="AH42" s="196"/>
      <c r="AI42" s="196"/>
      <c r="AJ42" s="200"/>
      <c r="AK42" s="200"/>
      <c r="AL42" s="200"/>
      <c r="AM42" s="196"/>
      <c r="AN42" s="196"/>
      <c r="AO42" s="196"/>
      <c r="AP42" s="200"/>
      <c r="AQ42" s="200"/>
      <c r="AR42" s="200"/>
      <c r="AS42" s="196"/>
      <c r="AT42" s="196"/>
      <c r="AU42" s="196"/>
      <c r="AV42" s="200"/>
      <c r="AW42" s="200"/>
      <c r="AX42" s="200"/>
      <c r="AY42" s="196"/>
      <c r="AZ42" s="196"/>
      <c r="BA42" s="196"/>
      <c r="BB42" s="195"/>
      <c r="BC42" s="195"/>
      <c r="BD42" s="195"/>
      <c r="BE42" s="196"/>
      <c r="BF42" s="196"/>
      <c r="BG42" s="196"/>
      <c r="BH42" s="195"/>
      <c r="BI42" s="195"/>
      <c r="BJ42" s="195"/>
      <c r="BK42" s="196"/>
      <c r="BL42" s="196"/>
      <c r="BM42" s="196"/>
      <c r="BN42" s="199"/>
      <c r="BO42" s="198" t="e">
        <f t="shared" si="10"/>
        <v>#DIV/0!</v>
      </c>
    </row>
    <row r="43" spans="1:67" ht="47.25" x14ac:dyDescent="0.25">
      <c r="A43" s="179"/>
      <c r="B43" s="179"/>
      <c r="C43" s="48"/>
      <c r="D43" s="48"/>
      <c r="E43" s="211" t="s">
        <v>51</v>
      </c>
      <c r="F43" s="211" t="s">
        <v>134</v>
      </c>
      <c r="G43" s="48"/>
      <c r="H43" s="211"/>
      <c r="I43" s="46" t="s">
        <v>25</v>
      </c>
      <c r="J43" s="47">
        <v>6</v>
      </c>
      <c r="K43" s="47">
        <f>J43*36</f>
        <v>216</v>
      </c>
      <c r="L43" s="48"/>
      <c r="M43" s="48"/>
      <c r="N43" s="48"/>
      <c r="O43" s="48"/>
      <c r="P43" s="48"/>
      <c r="Q43" s="48"/>
      <c r="R43" s="48"/>
      <c r="S43" s="141"/>
      <c r="T43" s="49"/>
      <c r="U43" s="50"/>
      <c r="V43" s="50"/>
      <c r="W43" s="51"/>
      <c r="X43" s="154"/>
      <c r="Y43" s="52"/>
      <c r="Z43" s="52"/>
      <c r="AA43" s="52"/>
      <c r="AB43" s="52"/>
      <c r="AC43" s="11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48"/>
      <c r="BO43" s="53">
        <f>Y43/K43*100</f>
        <v>0</v>
      </c>
    </row>
    <row r="44" spans="1:67" ht="15.75" x14ac:dyDescent="0.25">
      <c r="A44" s="1442">
        <v>21</v>
      </c>
      <c r="B44" s="1440" t="s">
        <v>76</v>
      </c>
      <c r="C44" s="1442"/>
      <c r="D44" s="1442"/>
      <c r="E44" s="1442" t="s">
        <v>51</v>
      </c>
      <c r="F44" s="1442" t="s">
        <v>116</v>
      </c>
      <c r="G44" s="1541" t="s">
        <v>90</v>
      </c>
      <c r="H44" s="252"/>
      <c r="I44" s="4" t="s">
        <v>8</v>
      </c>
      <c r="J44" s="1670">
        <v>3</v>
      </c>
      <c r="K44" s="1671">
        <f>J44*36</f>
        <v>108</v>
      </c>
      <c r="L44" s="1466"/>
      <c r="M44" s="1466"/>
      <c r="N44" s="1466"/>
      <c r="O44" s="1466"/>
      <c r="P44" s="1466">
        <v>3</v>
      </c>
      <c r="Q44" s="1466">
        <v>3</v>
      </c>
      <c r="R44" s="1466"/>
      <c r="S44" s="1521"/>
      <c r="T44" s="1528"/>
      <c r="U44" s="1529"/>
      <c r="V44" s="1529">
        <v>56</v>
      </c>
      <c r="W44" s="1468"/>
      <c r="X44" s="1471">
        <f>Y44+Y44*0.1</f>
        <v>105.6</v>
      </c>
      <c r="Y44" s="1472">
        <f>SUM(Z44:AB54)</f>
        <v>96</v>
      </c>
      <c r="Z44" s="1530">
        <f>AD44+AG44+AJ44+AM44+AP44+AS44+AV44+AY44+BB44+BE44+BH44+BK44</f>
        <v>32</v>
      </c>
      <c r="AA44" s="1530">
        <f>AE44+AH44+AK44+AN44+AQ44+AT44+AW44+AZ44+BC44+BF44+BI44+BL44</f>
        <v>0</v>
      </c>
      <c r="AB44" s="1472">
        <f>AF44+AI44+AL44+AO44+AR44+AU44+AX44+BA44+BD44+BG44+BJ44+BM44</f>
        <v>64</v>
      </c>
      <c r="AC44" s="1474">
        <f>K44-X44</f>
        <v>2.4000000000000057</v>
      </c>
      <c r="AD44" s="1526"/>
      <c r="AE44" s="1526"/>
      <c r="AF44" s="1526"/>
      <c r="AG44" s="1525"/>
      <c r="AH44" s="1525"/>
      <c r="AI44" s="1525"/>
      <c r="AJ44" s="1526"/>
      <c r="AK44" s="1526"/>
      <c r="AL44" s="1526"/>
      <c r="AM44" s="1525"/>
      <c r="AN44" s="1525"/>
      <c r="AO44" s="1525"/>
      <c r="AP44" s="1526">
        <v>16</v>
      </c>
      <c r="AQ44" s="1526"/>
      <c r="AR44" s="1526">
        <v>32</v>
      </c>
      <c r="AS44" s="1525">
        <v>16</v>
      </c>
      <c r="AT44" s="1525"/>
      <c r="AU44" s="1525">
        <v>32</v>
      </c>
      <c r="AV44" s="1526"/>
      <c r="AW44" s="1526"/>
      <c r="AX44" s="1526"/>
      <c r="AY44" s="1525"/>
      <c r="AZ44" s="1525"/>
      <c r="BA44" s="1525"/>
      <c r="BB44" s="1526"/>
      <c r="BC44" s="1526"/>
      <c r="BD44" s="1526"/>
      <c r="BE44" s="1525"/>
      <c r="BF44" s="1525"/>
      <c r="BG44" s="1525"/>
      <c r="BH44" s="1526"/>
      <c r="BI44" s="1526"/>
      <c r="BJ44" s="1526"/>
      <c r="BK44" s="1525"/>
      <c r="BL44" s="1525"/>
      <c r="BM44" s="1525"/>
      <c r="BN44" s="1527" t="s">
        <v>9</v>
      </c>
      <c r="BO44" s="1524">
        <v>44.444444444444443</v>
      </c>
    </row>
    <row r="45" spans="1:67" ht="15.75" x14ac:dyDescent="0.25">
      <c r="A45" s="1537"/>
      <c r="B45" s="1536"/>
      <c r="C45" s="1537"/>
      <c r="D45" s="1537"/>
      <c r="E45" s="1537"/>
      <c r="F45" s="1537"/>
      <c r="G45" s="1542"/>
      <c r="H45" s="253"/>
      <c r="I45" s="4" t="s">
        <v>20</v>
      </c>
      <c r="J45" s="1670"/>
      <c r="K45" s="1671"/>
      <c r="L45" s="1466"/>
      <c r="M45" s="1466"/>
      <c r="N45" s="1466"/>
      <c r="O45" s="1466"/>
      <c r="P45" s="1466"/>
      <c r="Q45" s="1466"/>
      <c r="R45" s="1466"/>
      <c r="S45" s="1521"/>
      <c r="T45" s="1528"/>
      <c r="U45" s="1529"/>
      <c r="V45" s="1529"/>
      <c r="W45" s="1468"/>
      <c r="X45" s="1471"/>
      <c r="Y45" s="1472"/>
      <c r="Z45" s="1530"/>
      <c r="AA45" s="1530"/>
      <c r="AB45" s="1472"/>
      <c r="AC45" s="1474"/>
      <c r="AD45" s="1526"/>
      <c r="AE45" s="1526"/>
      <c r="AF45" s="1526"/>
      <c r="AG45" s="1525"/>
      <c r="AH45" s="1525"/>
      <c r="AI45" s="1525"/>
      <c r="AJ45" s="1526"/>
      <c r="AK45" s="1526"/>
      <c r="AL45" s="1526"/>
      <c r="AM45" s="1525"/>
      <c r="AN45" s="1525"/>
      <c r="AO45" s="1525"/>
      <c r="AP45" s="1526"/>
      <c r="AQ45" s="1526"/>
      <c r="AR45" s="1526"/>
      <c r="AS45" s="1525"/>
      <c r="AT45" s="1525"/>
      <c r="AU45" s="1525"/>
      <c r="AV45" s="1526"/>
      <c r="AW45" s="1526"/>
      <c r="AX45" s="1526"/>
      <c r="AY45" s="1525"/>
      <c r="AZ45" s="1525"/>
      <c r="BA45" s="1525"/>
      <c r="BB45" s="1526"/>
      <c r="BC45" s="1526"/>
      <c r="BD45" s="1526"/>
      <c r="BE45" s="1525"/>
      <c r="BF45" s="1525"/>
      <c r="BG45" s="1525"/>
      <c r="BH45" s="1526"/>
      <c r="BI45" s="1526"/>
      <c r="BJ45" s="1526"/>
      <c r="BK45" s="1525"/>
      <c r="BL45" s="1525"/>
      <c r="BM45" s="1525"/>
      <c r="BN45" s="1527"/>
      <c r="BO45" s="1524"/>
    </row>
    <row r="46" spans="1:67" ht="15.75" x14ac:dyDescent="0.25">
      <c r="A46" s="1537"/>
      <c r="B46" s="1536"/>
      <c r="C46" s="1537"/>
      <c r="D46" s="1537"/>
      <c r="E46" s="1537"/>
      <c r="F46" s="1537"/>
      <c r="G46" s="1542"/>
      <c r="H46" s="253"/>
      <c r="I46" s="4" t="s">
        <v>21</v>
      </c>
      <c r="J46" s="1670"/>
      <c r="K46" s="1671"/>
      <c r="L46" s="1466"/>
      <c r="M46" s="1466"/>
      <c r="N46" s="1466"/>
      <c r="O46" s="1466"/>
      <c r="P46" s="1466"/>
      <c r="Q46" s="1466"/>
      <c r="R46" s="1466"/>
      <c r="S46" s="1521"/>
      <c r="T46" s="1528"/>
      <c r="U46" s="1529"/>
      <c r="V46" s="1529"/>
      <c r="W46" s="1468"/>
      <c r="X46" s="1471"/>
      <c r="Y46" s="1472"/>
      <c r="Z46" s="1530"/>
      <c r="AA46" s="1530"/>
      <c r="AB46" s="1472"/>
      <c r="AC46" s="1474"/>
      <c r="AD46" s="1526"/>
      <c r="AE46" s="1526"/>
      <c r="AF46" s="1526"/>
      <c r="AG46" s="1525"/>
      <c r="AH46" s="1525"/>
      <c r="AI46" s="1525"/>
      <c r="AJ46" s="1526"/>
      <c r="AK46" s="1526"/>
      <c r="AL46" s="1526"/>
      <c r="AM46" s="1525"/>
      <c r="AN46" s="1525"/>
      <c r="AO46" s="1525"/>
      <c r="AP46" s="1526"/>
      <c r="AQ46" s="1526"/>
      <c r="AR46" s="1526"/>
      <c r="AS46" s="1525"/>
      <c r="AT46" s="1525"/>
      <c r="AU46" s="1525"/>
      <c r="AV46" s="1526"/>
      <c r="AW46" s="1526"/>
      <c r="AX46" s="1526"/>
      <c r="AY46" s="1525"/>
      <c r="AZ46" s="1525"/>
      <c r="BA46" s="1525"/>
      <c r="BB46" s="1526"/>
      <c r="BC46" s="1526"/>
      <c r="BD46" s="1526"/>
      <c r="BE46" s="1525"/>
      <c r="BF46" s="1525"/>
      <c r="BG46" s="1525"/>
      <c r="BH46" s="1526"/>
      <c r="BI46" s="1526"/>
      <c r="BJ46" s="1526"/>
      <c r="BK46" s="1525"/>
      <c r="BL46" s="1525"/>
      <c r="BM46" s="1525"/>
      <c r="BN46" s="1527"/>
      <c r="BO46" s="1524"/>
    </row>
    <row r="47" spans="1:67" ht="15.75" x14ac:dyDescent="0.25">
      <c r="A47" s="1537"/>
      <c r="B47" s="1536"/>
      <c r="C47" s="1537"/>
      <c r="D47" s="1537"/>
      <c r="E47" s="1537"/>
      <c r="F47" s="1537"/>
      <c r="G47" s="1542"/>
      <c r="H47" s="253"/>
      <c r="I47" s="4" t="s">
        <v>22</v>
      </c>
      <c r="J47" s="1670"/>
      <c r="K47" s="1671"/>
      <c r="L47" s="1466"/>
      <c r="M47" s="1466"/>
      <c r="N47" s="1466"/>
      <c r="O47" s="1466"/>
      <c r="P47" s="1466"/>
      <c r="Q47" s="1466"/>
      <c r="R47" s="1466"/>
      <c r="S47" s="1521"/>
      <c r="T47" s="1528"/>
      <c r="U47" s="1529"/>
      <c r="V47" s="1529"/>
      <c r="W47" s="1468"/>
      <c r="X47" s="1471"/>
      <c r="Y47" s="1472"/>
      <c r="Z47" s="1530"/>
      <c r="AA47" s="1530"/>
      <c r="AB47" s="1472"/>
      <c r="AC47" s="1474"/>
      <c r="AD47" s="1526"/>
      <c r="AE47" s="1526"/>
      <c r="AF47" s="1526"/>
      <c r="AG47" s="1525"/>
      <c r="AH47" s="1525"/>
      <c r="AI47" s="1525"/>
      <c r="AJ47" s="1526"/>
      <c r="AK47" s="1526"/>
      <c r="AL47" s="1526"/>
      <c r="AM47" s="1525"/>
      <c r="AN47" s="1525"/>
      <c r="AO47" s="1525"/>
      <c r="AP47" s="1526"/>
      <c r="AQ47" s="1526"/>
      <c r="AR47" s="1526"/>
      <c r="AS47" s="1525"/>
      <c r="AT47" s="1525"/>
      <c r="AU47" s="1525"/>
      <c r="AV47" s="1526"/>
      <c r="AW47" s="1526"/>
      <c r="AX47" s="1526"/>
      <c r="AY47" s="1525"/>
      <c r="AZ47" s="1525"/>
      <c r="BA47" s="1525"/>
      <c r="BB47" s="1526"/>
      <c r="BC47" s="1526"/>
      <c r="BD47" s="1526"/>
      <c r="BE47" s="1525"/>
      <c r="BF47" s="1525"/>
      <c r="BG47" s="1525"/>
      <c r="BH47" s="1526"/>
      <c r="BI47" s="1526"/>
      <c r="BJ47" s="1526"/>
      <c r="BK47" s="1525"/>
      <c r="BL47" s="1525"/>
      <c r="BM47" s="1525"/>
      <c r="BN47" s="1527"/>
      <c r="BO47" s="1524"/>
    </row>
    <row r="48" spans="1:67" ht="15.75" x14ac:dyDescent="0.25">
      <c r="A48" s="1537"/>
      <c r="B48" s="1536"/>
      <c r="C48" s="1537"/>
      <c r="D48" s="1537"/>
      <c r="E48" s="1537"/>
      <c r="F48" s="1537"/>
      <c r="G48" s="1542"/>
      <c r="H48" s="253"/>
      <c r="I48" s="4" t="s">
        <v>26</v>
      </c>
      <c r="J48" s="1670"/>
      <c r="K48" s="1671"/>
      <c r="L48" s="1466"/>
      <c r="M48" s="1466"/>
      <c r="N48" s="1466"/>
      <c r="O48" s="1466"/>
      <c r="P48" s="1466"/>
      <c r="Q48" s="1466"/>
      <c r="R48" s="1466"/>
      <c r="S48" s="1521"/>
      <c r="T48" s="1528"/>
      <c r="U48" s="1529"/>
      <c r="V48" s="1529"/>
      <c r="W48" s="1468"/>
      <c r="X48" s="1471"/>
      <c r="Y48" s="1472"/>
      <c r="Z48" s="1530"/>
      <c r="AA48" s="1530"/>
      <c r="AB48" s="1472"/>
      <c r="AC48" s="1474"/>
      <c r="AD48" s="1526"/>
      <c r="AE48" s="1526"/>
      <c r="AF48" s="1526"/>
      <c r="AG48" s="1525"/>
      <c r="AH48" s="1525"/>
      <c r="AI48" s="1525"/>
      <c r="AJ48" s="1526"/>
      <c r="AK48" s="1526"/>
      <c r="AL48" s="1526"/>
      <c r="AM48" s="1525"/>
      <c r="AN48" s="1525"/>
      <c r="AO48" s="1525"/>
      <c r="AP48" s="1526"/>
      <c r="AQ48" s="1526"/>
      <c r="AR48" s="1526"/>
      <c r="AS48" s="1525"/>
      <c r="AT48" s="1525"/>
      <c r="AU48" s="1525"/>
      <c r="AV48" s="1526"/>
      <c r="AW48" s="1526"/>
      <c r="AX48" s="1526"/>
      <c r="AY48" s="1525"/>
      <c r="AZ48" s="1525"/>
      <c r="BA48" s="1525"/>
      <c r="BB48" s="1526"/>
      <c r="BC48" s="1526"/>
      <c r="BD48" s="1526"/>
      <c r="BE48" s="1525"/>
      <c r="BF48" s="1525"/>
      <c r="BG48" s="1525"/>
      <c r="BH48" s="1526"/>
      <c r="BI48" s="1526"/>
      <c r="BJ48" s="1526"/>
      <c r="BK48" s="1525"/>
      <c r="BL48" s="1525"/>
      <c r="BM48" s="1525"/>
      <c r="BN48" s="1527"/>
      <c r="BO48" s="1524"/>
    </row>
    <row r="49" spans="1:67" ht="15.75" x14ac:dyDescent="0.25">
      <c r="A49" s="1537"/>
      <c r="B49" s="1536"/>
      <c r="C49" s="1537"/>
      <c r="D49" s="1537"/>
      <c r="E49" s="1537"/>
      <c r="F49" s="1537"/>
      <c r="G49" s="1542"/>
      <c r="H49" s="253"/>
      <c r="I49" s="4" t="s">
        <v>27</v>
      </c>
      <c r="J49" s="1670"/>
      <c r="K49" s="1671"/>
      <c r="L49" s="1466"/>
      <c r="M49" s="1466"/>
      <c r="N49" s="1466"/>
      <c r="O49" s="1466"/>
      <c r="P49" s="1466"/>
      <c r="Q49" s="1466"/>
      <c r="R49" s="1466"/>
      <c r="S49" s="1521"/>
      <c r="T49" s="1528"/>
      <c r="U49" s="1529"/>
      <c r="V49" s="1529"/>
      <c r="W49" s="1468"/>
      <c r="X49" s="1471"/>
      <c r="Y49" s="1472"/>
      <c r="Z49" s="1530"/>
      <c r="AA49" s="1530"/>
      <c r="AB49" s="1472"/>
      <c r="AC49" s="1474"/>
      <c r="AD49" s="1526"/>
      <c r="AE49" s="1526"/>
      <c r="AF49" s="1526"/>
      <c r="AG49" s="1525"/>
      <c r="AH49" s="1525"/>
      <c r="AI49" s="1525"/>
      <c r="AJ49" s="1526"/>
      <c r="AK49" s="1526"/>
      <c r="AL49" s="1526"/>
      <c r="AM49" s="1525"/>
      <c r="AN49" s="1525"/>
      <c r="AO49" s="1525"/>
      <c r="AP49" s="1526"/>
      <c r="AQ49" s="1526"/>
      <c r="AR49" s="1526"/>
      <c r="AS49" s="1525"/>
      <c r="AT49" s="1525"/>
      <c r="AU49" s="1525"/>
      <c r="AV49" s="1526"/>
      <c r="AW49" s="1526"/>
      <c r="AX49" s="1526"/>
      <c r="AY49" s="1525"/>
      <c r="AZ49" s="1525"/>
      <c r="BA49" s="1525"/>
      <c r="BB49" s="1526"/>
      <c r="BC49" s="1526"/>
      <c r="BD49" s="1526"/>
      <c r="BE49" s="1525"/>
      <c r="BF49" s="1525"/>
      <c r="BG49" s="1525"/>
      <c r="BH49" s="1526"/>
      <c r="BI49" s="1526"/>
      <c r="BJ49" s="1526"/>
      <c r="BK49" s="1525"/>
      <c r="BL49" s="1525"/>
      <c r="BM49" s="1525"/>
      <c r="BN49" s="1527"/>
      <c r="BO49" s="1524"/>
    </row>
    <row r="50" spans="1:67" ht="15.75" x14ac:dyDescent="0.25">
      <c r="A50" s="1537"/>
      <c r="B50" s="1536"/>
      <c r="C50" s="1537"/>
      <c r="D50" s="1537"/>
      <c r="E50" s="1537"/>
      <c r="F50" s="1537"/>
      <c r="G50" s="1542"/>
      <c r="H50" s="253"/>
      <c r="I50" s="4" t="s">
        <v>85</v>
      </c>
      <c r="J50" s="1670"/>
      <c r="K50" s="1671"/>
      <c r="L50" s="1466"/>
      <c r="M50" s="1466"/>
      <c r="N50" s="1466"/>
      <c r="O50" s="1466"/>
      <c r="P50" s="1466"/>
      <c r="Q50" s="1466"/>
      <c r="R50" s="1466"/>
      <c r="S50" s="1521"/>
      <c r="T50" s="1528"/>
      <c r="U50" s="1529"/>
      <c r="V50" s="1529"/>
      <c r="W50" s="1468"/>
      <c r="X50" s="1471"/>
      <c r="Y50" s="1472"/>
      <c r="Z50" s="1530"/>
      <c r="AA50" s="1530"/>
      <c r="AB50" s="1472"/>
      <c r="AC50" s="1474"/>
      <c r="AD50" s="1526"/>
      <c r="AE50" s="1526"/>
      <c r="AF50" s="1526"/>
      <c r="AG50" s="1525"/>
      <c r="AH50" s="1525"/>
      <c r="AI50" s="1525"/>
      <c r="AJ50" s="1526"/>
      <c r="AK50" s="1526"/>
      <c r="AL50" s="1526"/>
      <c r="AM50" s="1525"/>
      <c r="AN50" s="1525"/>
      <c r="AO50" s="1525"/>
      <c r="AP50" s="1526"/>
      <c r="AQ50" s="1526"/>
      <c r="AR50" s="1526"/>
      <c r="AS50" s="1525"/>
      <c r="AT50" s="1525"/>
      <c r="AU50" s="1525"/>
      <c r="AV50" s="1526"/>
      <c r="AW50" s="1526"/>
      <c r="AX50" s="1526"/>
      <c r="AY50" s="1525"/>
      <c r="AZ50" s="1525"/>
      <c r="BA50" s="1525"/>
      <c r="BB50" s="1526"/>
      <c r="BC50" s="1526"/>
      <c r="BD50" s="1526"/>
      <c r="BE50" s="1525"/>
      <c r="BF50" s="1525"/>
      <c r="BG50" s="1525"/>
      <c r="BH50" s="1526"/>
      <c r="BI50" s="1526"/>
      <c r="BJ50" s="1526"/>
      <c r="BK50" s="1525"/>
      <c r="BL50" s="1525"/>
      <c r="BM50" s="1525"/>
      <c r="BN50" s="1527"/>
      <c r="BO50" s="1524"/>
    </row>
    <row r="51" spans="1:67" ht="15.75" x14ac:dyDescent="0.25">
      <c r="A51" s="1537"/>
      <c r="B51" s="1536"/>
      <c r="C51" s="1537"/>
      <c r="D51" s="1537"/>
      <c r="E51" s="1537"/>
      <c r="F51" s="1537"/>
      <c r="G51" s="1542"/>
      <c r="H51" s="253"/>
      <c r="I51" s="4" t="s">
        <v>86</v>
      </c>
      <c r="J51" s="1670"/>
      <c r="K51" s="1671"/>
      <c r="L51" s="1466"/>
      <c r="M51" s="1466"/>
      <c r="N51" s="1466"/>
      <c r="O51" s="1466"/>
      <c r="P51" s="1466"/>
      <c r="Q51" s="1466"/>
      <c r="R51" s="1466"/>
      <c r="S51" s="1521"/>
      <c r="T51" s="1528"/>
      <c r="U51" s="1529"/>
      <c r="V51" s="1529"/>
      <c r="W51" s="1468"/>
      <c r="X51" s="1471"/>
      <c r="Y51" s="1472"/>
      <c r="Z51" s="1530"/>
      <c r="AA51" s="1530"/>
      <c r="AB51" s="1472"/>
      <c r="AC51" s="1474"/>
      <c r="AD51" s="1526"/>
      <c r="AE51" s="1526"/>
      <c r="AF51" s="1526"/>
      <c r="AG51" s="1525"/>
      <c r="AH51" s="1525"/>
      <c r="AI51" s="1525"/>
      <c r="AJ51" s="1526"/>
      <c r="AK51" s="1526"/>
      <c r="AL51" s="1526"/>
      <c r="AM51" s="1525"/>
      <c r="AN51" s="1525"/>
      <c r="AO51" s="1525"/>
      <c r="AP51" s="1526"/>
      <c r="AQ51" s="1526"/>
      <c r="AR51" s="1526"/>
      <c r="AS51" s="1525"/>
      <c r="AT51" s="1525"/>
      <c r="AU51" s="1525"/>
      <c r="AV51" s="1526"/>
      <c r="AW51" s="1526"/>
      <c r="AX51" s="1526"/>
      <c r="AY51" s="1525"/>
      <c r="AZ51" s="1525"/>
      <c r="BA51" s="1525"/>
      <c r="BB51" s="1526"/>
      <c r="BC51" s="1526"/>
      <c r="BD51" s="1526"/>
      <c r="BE51" s="1525"/>
      <c r="BF51" s="1525"/>
      <c r="BG51" s="1525"/>
      <c r="BH51" s="1526"/>
      <c r="BI51" s="1526"/>
      <c r="BJ51" s="1526"/>
      <c r="BK51" s="1525"/>
      <c r="BL51" s="1525"/>
      <c r="BM51" s="1525"/>
      <c r="BN51" s="1527"/>
      <c r="BO51" s="1524"/>
    </row>
    <row r="52" spans="1:67" ht="15.75" x14ac:dyDescent="0.25">
      <c r="A52" s="1537"/>
      <c r="B52" s="1536"/>
      <c r="C52" s="1537"/>
      <c r="D52" s="1537"/>
      <c r="E52" s="1537"/>
      <c r="F52" s="1537"/>
      <c r="G52" s="1542"/>
      <c r="H52" s="253"/>
      <c r="I52" s="4" t="s">
        <v>87</v>
      </c>
      <c r="J52" s="1670"/>
      <c r="K52" s="1671"/>
      <c r="L52" s="1466"/>
      <c r="M52" s="1466"/>
      <c r="N52" s="1466"/>
      <c r="O52" s="1466"/>
      <c r="P52" s="1466"/>
      <c r="Q52" s="1466"/>
      <c r="R52" s="1466"/>
      <c r="S52" s="1521"/>
      <c r="T52" s="1528"/>
      <c r="U52" s="1529"/>
      <c r="V52" s="1529"/>
      <c r="W52" s="1468"/>
      <c r="X52" s="1471"/>
      <c r="Y52" s="1472"/>
      <c r="Z52" s="1530"/>
      <c r="AA52" s="1530"/>
      <c r="AB52" s="1472"/>
      <c r="AC52" s="1474"/>
      <c r="AD52" s="1526"/>
      <c r="AE52" s="1526"/>
      <c r="AF52" s="1526"/>
      <c r="AG52" s="1525"/>
      <c r="AH52" s="1525"/>
      <c r="AI52" s="1525"/>
      <c r="AJ52" s="1526"/>
      <c r="AK52" s="1526"/>
      <c r="AL52" s="1526"/>
      <c r="AM52" s="1525"/>
      <c r="AN52" s="1525"/>
      <c r="AO52" s="1525"/>
      <c r="AP52" s="1526"/>
      <c r="AQ52" s="1526"/>
      <c r="AR52" s="1526"/>
      <c r="AS52" s="1525"/>
      <c r="AT52" s="1525"/>
      <c r="AU52" s="1525"/>
      <c r="AV52" s="1526"/>
      <c r="AW52" s="1526"/>
      <c r="AX52" s="1526"/>
      <c r="AY52" s="1525"/>
      <c r="AZ52" s="1525"/>
      <c r="BA52" s="1525"/>
      <c r="BB52" s="1526"/>
      <c r="BC52" s="1526"/>
      <c r="BD52" s="1526"/>
      <c r="BE52" s="1525"/>
      <c r="BF52" s="1525"/>
      <c r="BG52" s="1525"/>
      <c r="BH52" s="1526"/>
      <c r="BI52" s="1526"/>
      <c r="BJ52" s="1526"/>
      <c r="BK52" s="1525"/>
      <c r="BL52" s="1525"/>
      <c r="BM52" s="1525"/>
      <c r="BN52" s="1527"/>
      <c r="BO52" s="1524"/>
    </row>
    <row r="53" spans="1:67" ht="15.75" x14ac:dyDescent="0.25">
      <c r="A53" s="1537"/>
      <c r="B53" s="1536"/>
      <c r="C53" s="1537"/>
      <c r="D53" s="1537"/>
      <c r="E53" s="1537"/>
      <c r="F53" s="1537"/>
      <c r="G53" s="1542"/>
      <c r="H53" s="253"/>
      <c r="I53" s="4" t="s">
        <v>88</v>
      </c>
      <c r="J53" s="1670"/>
      <c r="K53" s="1671"/>
      <c r="L53" s="1466"/>
      <c r="M53" s="1466"/>
      <c r="N53" s="1466"/>
      <c r="O53" s="1466"/>
      <c r="P53" s="1466"/>
      <c r="Q53" s="1466"/>
      <c r="R53" s="1466"/>
      <c r="S53" s="1521"/>
      <c r="T53" s="1528"/>
      <c r="U53" s="1529"/>
      <c r="V53" s="1529"/>
      <c r="W53" s="1468"/>
      <c r="X53" s="1471"/>
      <c r="Y53" s="1472"/>
      <c r="Z53" s="1530"/>
      <c r="AA53" s="1530"/>
      <c r="AB53" s="1472"/>
      <c r="AC53" s="1474"/>
      <c r="AD53" s="1526"/>
      <c r="AE53" s="1526"/>
      <c r="AF53" s="1526"/>
      <c r="AG53" s="1525"/>
      <c r="AH53" s="1525"/>
      <c r="AI53" s="1525"/>
      <c r="AJ53" s="1526"/>
      <c r="AK53" s="1526"/>
      <c r="AL53" s="1526"/>
      <c r="AM53" s="1525"/>
      <c r="AN53" s="1525"/>
      <c r="AO53" s="1525"/>
      <c r="AP53" s="1526"/>
      <c r="AQ53" s="1526"/>
      <c r="AR53" s="1526"/>
      <c r="AS53" s="1525"/>
      <c r="AT53" s="1525"/>
      <c r="AU53" s="1525"/>
      <c r="AV53" s="1526"/>
      <c r="AW53" s="1526"/>
      <c r="AX53" s="1526"/>
      <c r="AY53" s="1525"/>
      <c r="AZ53" s="1525"/>
      <c r="BA53" s="1525"/>
      <c r="BB53" s="1526"/>
      <c r="BC53" s="1526"/>
      <c r="BD53" s="1526"/>
      <c r="BE53" s="1525"/>
      <c r="BF53" s="1525"/>
      <c r="BG53" s="1525"/>
      <c r="BH53" s="1526"/>
      <c r="BI53" s="1526"/>
      <c r="BJ53" s="1526"/>
      <c r="BK53" s="1525"/>
      <c r="BL53" s="1525"/>
      <c r="BM53" s="1525"/>
      <c r="BN53" s="1527"/>
      <c r="BO53" s="1524"/>
    </row>
    <row r="54" spans="1:67" ht="15.75" x14ac:dyDescent="0.25">
      <c r="A54" s="1443"/>
      <c r="B54" s="1441"/>
      <c r="C54" s="1443"/>
      <c r="D54" s="1443"/>
      <c r="E54" s="1443"/>
      <c r="F54" s="1443"/>
      <c r="G54" s="1543"/>
      <c r="H54" s="254"/>
      <c r="I54" s="4" t="s">
        <v>89</v>
      </c>
      <c r="J54" s="1670"/>
      <c r="K54" s="1671"/>
      <c r="L54" s="1466"/>
      <c r="M54" s="1466"/>
      <c r="N54" s="1466"/>
      <c r="O54" s="1466"/>
      <c r="P54" s="1466"/>
      <c r="Q54" s="1466"/>
      <c r="R54" s="1466"/>
      <c r="S54" s="1521"/>
      <c r="T54" s="1528"/>
      <c r="U54" s="1529"/>
      <c r="V54" s="1529"/>
      <c r="W54" s="1468"/>
      <c r="X54" s="1471"/>
      <c r="Y54" s="1472"/>
      <c r="Z54" s="1530"/>
      <c r="AA54" s="1530"/>
      <c r="AB54" s="1472"/>
      <c r="AC54" s="1474"/>
      <c r="AD54" s="1526"/>
      <c r="AE54" s="1526"/>
      <c r="AF54" s="1526"/>
      <c r="AG54" s="1525"/>
      <c r="AH54" s="1525"/>
      <c r="AI54" s="1525"/>
      <c r="AJ54" s="1526"/>
      <c r="AK54" s="1526"/>
      <c r="AL54" s="1526"/>
      <c r="AM54" s="1525"/>
      <c r="AN54" s="1525"/>
      <c r="AO54" s="1525"/>
      <c r="AP54" s="1526"/>
      <c r="AQ54" s="1526"/>
      <c r="AR54" s="1526"/>
      <c r="AS54" s="1525"/>
      <c r="AT54" s="1525"/>
      <c r="AU54" s="1525"/>
      <c r="AV54" s="1526"/>
      <c r="AW54" s="1526"/>
      <c r="AX54" s="1526"/>
      <c r="AY54" s="1525"/>
      <c r="AZ54" s="1525"/>
      <c r="BA54" s="1525"/>
      <c r="BB54" s="1526"/>
      <c r="BC54" s="1526"/>
      <c r="BD54" s="1526"/>
      <c r="BE54" s="1525"/>
      <c r="BF54" s="1525"/>
      <c r="BG54" s="1525"/>
      <c r="BH54" s="1526"/>
      <c r="BI54" s="1526"/>
      <c r="BJ54" s="1526"/>
      <c r="BK54" s="1525"/>
      <c r="BL54" s="1525"/>
      <c r="BM54" s="1525"/>
      <c r="BN54" s="1527"/>
      <c r="BO54" s="1524"/>
    </row>
    <row r="55" spans="1:67" ht="15.75" hidden="1" x14ac:dyDescent="0.25">
      <c r="A55" s="179"/>
      <c r="B55" s="179"/>
      <c r="C55" s="48"/>
      <c r="D55" s="48"/>
      <c r="E55" s="48"/>
      <c r="F55" s="48"/>
      <c r="G55" s="48"/>
      <c r="H55" s="211"/>
      <c r="I55" s="218" t="s">
        <v>112</v>
      </c>
      <c r="J55" s="47"/>
      <c r="K55" s="112">
        <f>J55*36</f>
        <v>0</v>
      </c>
      <c r="L55" s="48"/>
      <c r="M55" s="48"/>
      <c r="N55" s="48"/>
      <c r="O55" s="48"/>
      <c r="P55" s="48"/>
      <c r="Q55" s="48"/>
      <c r="R55" s="48"/>
      <c r="S55" s="141"/>
      <c r="T55" s="49"/>
      <c r="U55" s="50"/>
      <c r="V55" s="50"/>
      <c r="W55" s="51"/>
      <c r="X55" s="154"/>
      <c r="Y55" s="52"/>
      <c r="Z55" s="52"/>
      <c r="AA55" s="52"/>
      <c r="AB55" s="52"/>
      <c r="AC55" s="111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48"/>
      <c r="BO55" s="53" t="e">
        <f>Y55/K55*100</f>
        <v>#DIV/0!</v>
      </c>
    </row>
    <row r="56" spans="1:67" ht="15.75" hidden="1" x14ac:dyDescent="0.25">
      <c r="A56" s="25"/>
      <c r="B56" s="25"/>
      <c r="C56" s="14"/>
      <c r="D56" s="14"/>
      <c r="E56" s="14"/>
      <c r="F56" s="14" t="s">
        <v>117</v>
      </c>
      <c r="G56" s="14"/>
      <c r="H56" s="249"/>
      <c r="I56" s="93" t="s">
        <v>8</v>
      </c>
      <c r="J56" s="28"/>
      <c r="K56" s="41">
        <f>J56*36</f>
        <v>0</v>
      </c>
      <c r="L56" s="29">
        <v>3</v>
      </c>
      <c r="M56" s="29"/>
      <c r="N56" s="29"/>
      <c r="O56" s="29"/>
      <c r="P56" s="29"/>
      <c r="Q56" s="29"/>
      <c r="R56" s="29"/>
      <c r="S56" s="138"/>
      <c r="T56" s="170"/>
      <c r="U56" s="30"/>
      <c r="V56" s="30">
        <v>1</v>
      </c>
      <c r="W56" s="171"/>
      <c r="X56" s="155">
        <f>Y56+Y56*0.1</f>
        <v>52.8</v>
      </c>
      <c r="Y56" s="31">
        <f>SUM(Z56:AB56)</f>
        <v>48</v>
      </c>
      <c r="Z56" s="31">
        <f>AD56+AG56+AJ56+AM56+AP56+AS56+AV56+AY56+BB56+BE56+BH56+BK56</f>
        <v>32</v>
      </c>
      <c r="AA56" s="31"/>
      <c r="AB56" s="31">
        <f>AF56+AI56+AL56+AO56+AR56+AU56+AX56+BA56+BD56+BG56+BJ56+BM56</f>
        <v>16</v>
      </c>
      <c r="AC56" s="42">
        <f>K56-X56</f>
        <v>-52.8</v>
      </c>
      <c r="AD56" s="32">
        <v>32</v>
      </c>
      <c r="AE56" s="32"/>
      <c r="AF56" s="32">
        <v>16</v>
      </c>
      <c r="AG56" s="33"/>
      <c r="AH56" s="33"/>
      <c r="AI56" s="33"/>
      <c r="AJ56" s="32"/>
      <c r="AK56" s="32"/>
      <c r="AL56" s="32"/>
      <c r="AM56" s="33"/>
      <c r="AN56" s="33"/>
      <c r="AO56" s="33"/>
      <c r="AP56" s="32"/>
      <c r="AQ56" s="32"/>
      <c r="AR56" s="32"/>
      <c r="AS56" s="33"/>
      <c r="AT56" s="33"/>
      <c r="AU56" s="33"/>
      <c r="AV56" s="32"/>
      <c r="AW56" s="32"/>
      <c r="AX56" s="32"/>
      <c r="AY56" s="33"/>
      <c r="AZ56" s="33"/>
      <c r="BA56" s="33"/>
      <c r="BB56" s="31"/>
      <c r="BC56" s="31"/>
      <c r="BD56" s="31"/>
      <c r="BE56" s="33"/>
      <c r="BF56" s="33"/>
      <c r="BG56" s="33"/>
      <c r="BH56" s="31"/>
      <c r="BI56" s="31"/>
      <c r="BJ56" s="31"/>
      <c r="BK56" s="33"/>
      <c r="BL56" s="33"/>
      <c r="BM56" s="33"/>
      <c r="BN56" s="29" t="s">
        <v>9</v>
      </c>
      <c r="BO56" s="34" t="e">
        <f>Y56/K56*100</f>
        <v>#DIV/0!</v>
      </c>
    </row>
    <row r="57" spans="1:67" ht="15.75" hidden="1" x14ac:dyDescent="0.25">
      <c r="A57" s="25"/>
      <c r="B57" s="25"/>
      <c r="C57" s="14"/>
      <c r="D57" s="14"/>
      <c r="E57" s="14"/>
      <c r="F57" s="14" t="s">
        <v>117</v>
      </c>
      <c r="G57" s="14"/>
      <c r="H57" s="249"/>
      <c r="I57" s="93" t="s">
        <v>20</v>
      </c>
      <c r="J57" s="28"/>
      <c r="K57" s="41">
        <f>J57*36</f>
        <v>0</v>
      </c>
      <c r="L57" s="29"/>
      <c r="M57" s="29">
        <v>3</v>
      </c>
      <c r="N57" s="29"/>
      <c r="O57" s="29"/>
      <c r="P57" s="29"/>
      <c r="Q57" s="29"/>
      <c r="R57" s="29"/>
      <c r="S57" s="138"/>
      <c r="T57" s="170"/>
      <c r="U57" s="30"/>
      <c r="V57" s="30">
        <v>2</v>
      </c>
      <c r="W57" s="171"/>
      <c r="X57" s="155">
        <f>Y57+Y57*0.1</f>
        <v>52.8</v>
      </c>
      <c r="Y57" s="31">
        <f>SUM(Z57:AB57)</f>
        <v>48</v>
      </c>
      <c r="Z57" s="31">
        <f>AD57+AG57+AJ57+AM57+AP57+AS57+AV57+AY57+BB57+BE57+BH57+BK57</f>
        <v>16</v>
      </c>
      <c r="AA57" s="31"/>
      <c r="AB57" s="31">
        <f>AF57+AI57+AL57+AO57+AR57+AU57+AX57+BA57+BD57+BG57+BJ57+BM57</f>
        <v>32</v>
      </c>
      <c r="AC57" s="42">
        <f>K57-X57</f>
        <v>-52.8</v>
      </c>
      <c r="AD57" s="32"/>
      <c r="AE57" s="32"/>
      <c r="AF57" s="32"/>
      <c r="AG57" s="33">
        <v>16</v>
      </c>
      <c r="AH57" s="33"/>
      <c r="AI57" s="33">
        <v>32</v>
      </c>
      <c r="AJ57" s="32"/>
      <c r="AK57" s="32"/>
      <c r="AL57" s="32"/>
      <c r="AM57" s="33"/>
      <c r="AN57" s="33"/>
      <c r="AO57" s="33"/>
      <c r="AP57" s="32"/>
      <c r="AQ57" s="32"/>
      <c r="AR57" s="32"/>
      <c r="AS57" s="33"/>
      <c r="AT57" s="33"/>
      <c r="AU57" s="33"/>
      <c r="AV57" s="32"/>
      <c r="AW57" s="32"/>
      <c r="AX57" s="32"/>
      <c r="AY57" s="33"/>
      <c r="AZ57" s="33"/>
      <c r="BA57" s="33"/>
      <c r="BB57" s="31"/>
      <c r="BC57" s="31"/>
      <c r="BD57" s="31"/>
      <c r="BE57" s="33"/>
      <c r="BF57" s="33"/>
      <c r="BG57" s="33"/>
      <c r="BH57" s="31"/>
      <c r="BI57" s="31"/>
      <c r="BJ57" s="31"/>
      <c r="BK57" s="33"/>
      <c r="BL57" s="33"/>
      <c r="BM57" s="33"/>
      <c r="BN57" s="29" t="s">
        <v>9</v>
      </c>
      <c r="BO57" s="34" t="e">
        <f>Y57/K57*100</f>
        <v>#DIV/0!</v>
      </c>
    </row>
    <row r="58" spans="1:67" ht="15.75" hidden="1" x14ac:dyDescent="0.25">
      <c r="A58" s="25"/>
      <c r="B58" s="25"/>
      <c r="C58" s="14"/>
      <c r="D58" s="14"/>
      <c r="E58" s="14"/>
      <c r="F58" s="14" t="s">
        <v>117</v>
      </c>
      <c r="G58" s="14"/>
      <c r="H58" s="249"/>
      <c r="I58" s="93" t="s">
        <v>21</v>
      </c>
      <c r="J58" s="28"/>
      <c r="K58" s="41">
        <f>J58*36</f>
        <v>0</v>
      </c>
      <c r="L58" s="29"/>
      <c r="M58" s="29"/>
      <c r="N58" s="29">
        <v>3</v>
      </c>
      <c r="O58" s="29"/>
      <c r="P58" s="29"/>
      <c r="Q58" s="29"/>
      <c r="R58" s="29"/>
      <c r="S58" s="138"/>
      <c r="T58" s="170"/>
      <c r="U58" s="30"/>
      <c r="V58" s="30">
        <v>3</v>
      </c>
      <c r="W58" s="171"/>
      <c r="X58" s="155">
        <f>Y58+Y58*0.1</f>
        <v>35.200000000000003</v>
      </c>
      <c r="Y58" s="31">
        <f>SUM(Z58:AB58)</f>
        <v>32</v>
      </c>
      <c r="Z58" s="31">
        <f>AD58+AG58+AJ58+AM58+AP58+AS58+AV58+AY58+BB58+BE58+BH58+BK58</f>
        <v>16</v>
      </c>
      <c r="AA58" s="31"/>
      <c r="AB58" s="31">
        <f>AF58+AI58+AL58+AO58+AR58+AU58+AX58+BA58+BD58+BG58+BJ58+BM58</f>
        <v>16</v>
      </c>
      <c r="AC58" s="42">
        <f>K58-X58</f>
        <v>-35.200000000000003</v>
      </c>
      <c r="AD58" s="32"/>
      <c r="AE58" s="32"/>
      <c r="AF58" s="32"/>
      <c r="AG58" s="33"/>
      <c r="AH58" s="33"/>
      <c r="AI58" s="33"/>
      <c r="AJ58" s="32">
        <v>16</v>
      </c>
      <c r="AK58" s="32"/>
      <c r="AL58" s="32">
        <v>16</v>
      </c>
      <c r="AM58" s="33"/>
      <c r="AN58" s="33"/>
      <c r="AO58" s="33"/>
      <c r="AP58" s="32"/>
      <c r="AQ58" s="32"/>
      <c r="AR58" s="32"/>
      <c r="AS58" s="33"/>
      <c r="AT58" s="33"/>
      <c r="AU58" s="33"/>
      <c r="AV58" s="32"/>
      <c r="AW58" s="32"/>
      <c r="AX58" s="32"/>
      <c r="AY58" s="33"/>
      <c r="AZ58" s="33"/>
      <c r="BA58" s="33"/>
      <c r="BB58" s="31"/>
      <c r="BC58" s="31"/>
      <c r="BD58" s="31"/>
      <c r="BE58" s="33"/>
      <c r="BF58" s="33"/>
      <c r="BG58" s="33"/>
      <c r="BH58" s="31"/>
      <c r="BI58" s="31"/>
      <c r="BJ58" s="31"/>
      <c r="BK58" s="33"/>
      <c r="BL58" s="33"/>
      <c r="BM58" s="33"/>
      <c r="BN58" s="29" t="s">
        <v>9</v>
      </c>
      <c r="BO58" s="34" t="e">
        <f>Y58/K58*100</f>
        <v>#DIV/0!</v>
      </c>
    </row>
    <row r="59" spans="1:67" ht="15.75" x14ac:dyDescent="0.25">
      <c r="A59" s="179"/>
      <c r="B59" s="179"/>
      <c r="C59" s="48"/>
      <c r="D59" s="48"/>
      <c r="E59" s="211" t="s">
        <v>51</v>
      </c>
      <c r="F59" s="48" t="s">
        <v>132</v>
      </c>
      <c r="G59" s="48"/>
      <c r="H59" s="211"/>
      <c r="I59" s="218" t="s">
        <v>114</v>
      </c>
      <c r="J59" s="47">
        <f>SUM(J60)</f>
        <v>6</v>
      </c>
      <c r="K59" s="112"/>
      <c r="L59" s="54"/>
      <c r="M59" s="54"/>
      <c r="N59" s="54"/>
      <c r="O59" s="54"/>
      <c r="P59" s="54"/>
      <c r="Q59" s="54"/>
      <c r="R59" s="54"/>
      <c r="S59" s="142"/>
      <c r="T59" s="49"/>
      <c r="U59" s="50"/>
      <c r="V59" s="50"/>
      <c r="W59" s="51"/>
      <c r="X59" s="154"/>
      <c r="Y59" s="52"/>
      <c r="Z59" s="52"/>
      <c r="AA59" s="52"/>
      <c r="AB59" s="52"/>
      <c r="AC59" s="11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48"/>
      <c r="BO59" s="53"/>
    </row>
    <row r="60" spans="1:67" ht="15.75" x14ac:dyDescent="0.25">
      <c r="A60" s="25"/>
      <c r="B60" s="25"/>
      <c r="C60" s="14"/>
      <c r="D60" s="14"/>
      <c r="E60" s="14"/>
      <c r="F60" s="14" t="s">
        <v>17</v>
      </c>
      <c r="G60" s="14"/>
      <c r="H60" s="249"/>
      <c r="I60" s="93" t="s">
        <v>8</v>
      </c>
      <c r="J60" s="28">
        <v>6</v>
      </c>
      <c r="K60" s="41">
        <f>J60*36</f>
        <v>216</v>
      </c>
      <c r="L60" s="12"/>
      <c r="M60" s="12">
        <v>6</v>
      </c>
      <c r="N60" s="12"/>
      <c r="O60" s="12"/>
      <c r="P60" s="12"/>
      <c r="Q60" s="12"/>
      <c r="R60" s="12"/>
      <c r="S60" s="139"/>
      <c r="T60" s="170"/>
      <c r="U60" s="30"/>
      <c r="V60" s="30">
        <v>2</v>
      </c>
      <c r="W60" s="171"/>
      <c r="X60" s="155">
        <f>Y60+Y60*0.1</f>
        <v>52.8</v>
      </c>
      <c r="Y60" s="31">
        <f>SUM(Z60:AB60)</f>
        <v>48</v>
      </c>
      <c r="Z60" s="31">
        <f>AD60+AG60+AJ60+AM60+AP60+AS60+AV60+AY60+BB60+BE60+BH60+BK60</f>
        <v>16</v>
      </c>
      <c r="AA60" s="31"/>
      <c r="AB60" s="31">
        <f>AF60+AI60+AL60+AO60+AR60+AU60+AX60+BA60+BD60+BG60+BJ60+BM60</f>
        <v>32</v>
      </c>
      <c r="AC60" s="42">
        <f>K60-X60</f>
        <v>163.19999999999999</v>
      </c>
      <c r="AD60" s="32"/>
      <c r="AE60" s="32"/>
      <c r="AF60" s="32"/>
      <c r="AG60" s="32">
        <v>16</v>
      </c>
      <c r="AH60" s="32"/>
      <c r="AI60" s="32">
        <v>32</v>
      </c>
      <c r="AJ60" s="32"/>
      <c r="AK60" s="32"/>
      <c r="AL60" s="32"/>
      <c r="AM60" s="33"/>
      <c r="AN60" s="33"/>
      <c r="AO60" s="33"/>
      <c r="AP60" s="32"/>
      <c r="AQ60" s="32"/>
      <c r="AR60" s="32"/>
      <c r="AS60" s="33"/>
      <c r="AT60" s="33"/>
      <c r="AU60" s="33"/>
      <c r="AV60" s="32"/>
      <c r="AW60" s="32"/>
      <c r="AX60" s="32"/>
      <c r="AY60" s="33"/>
      <c r="AZ60" s="33"/>
      <c r="BA60" s="33"/>
      <c r="BB60" s="31"/>
      <c r="BC60" s="31"/>
      <c r="BD60" s="31"/>
      <c r="BE60" s="33"/>
      <c r="BF60" s="33"/>
      <c r="BG60" s="33"/>
      <c r="BH60" s="31"/>
      <c r="BI60" s="31"/>
      <c r="BJ60" s="31"/>
      <c r="BK60" s="33"/>
      <c r="BL60" s="33"/>
      <c r="BM60" s="33"/>
      <c r="BN60" s="29" t="s">
        <v>17</v>
      </c>
      <c r="BO60" s="34">
        <f>Y60/K60*100</f>
        <v>22.222222222222221</v>
      </c>
    </row>
    <row r="61" spans="1:67" ht="15.75" x14ac:dyDescent="0.25">
      <c r="A61" s="179"/>
      <c r="B61" s="179"/>
      <c r="C61" s="48"/>
      <c r="D61" s="48"/>
      <c r="E61" s="211" t="s">
        <v>51</v>
      </c>
      <c r="F61" s="48" t="s">
        <v>131</v>
      </c>
      <c r="G61" s="48"/>
      <c r="H61" s="211"/>
      <c r="I61" s="218" t="s">
        <v>113</v>
      </c>
      <c r="J61" s="47">
        <f>SUM(J62:J64)</f>
        <v>3</v>
      </c>
      <c r="K61" s="112">
        <f>J61*36</f>
        <v>108</v>
      </c>
      <c r="L61" s="48"/>
      <c r="M61" s="48"/>
      <c r="N61" s="48"/>
      <c r="O61" s="48"/>
      <c r="P61" s="48"/>
      <c r="Q61" s="48"/>
      <c r="R61" s="48"/>
      <c r="S61" s="141"/>
      <c r="T61" s="49"/>
      <c r="U61" s="50"/>
      <c r="V61" s="50"/>
      <c r="W61" s="51"/>
      <c r="X61" s="154"/>
      <c r="Y61" s="52"/>
      <c r="Z61" s="52"/>
      <c r="AA61" s="52"/>
      <c r="AB61" s="52"/>
      <c r="AC61" s="11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53">
        <f>Y61/K61*100</f>
        <v>0</v>
      </c>
    </row>
    <row r="62" spans="1:67" ht="15.75" x14ac:dyDescent="0.25">
      <c r="A62" s="25"/>
      <c r="B62" s="25"/>
      <c r="C62" s="14"/>
      <c r="D62" s="14"/>
      <c r="E62" s="14"/>
      <c r="F62" s="14" t="s">
        <v>118</v>
      </c>
      <c r="G62" s="14"/>
      <c r="H62" s="249"/>
      <c r="I62" s="93" t="s">
        <v>8</v>
      </c>
      <c r="J62" s="28">
        <v>3</v>
      </c>
      <c r="K62" s="41">
        <f>J62*36</f>
        <v>108</v>
      </c>
      <c r="L62" s="29"/>
      <c r="M62" s="29"/>
      <c r="N62" s="29">
        <v>3</v>
      </c>
      <c r="O62" s="29"/>
      <c r="P62" s="29"/>
      <c r="Q62" s="29"/>
      <c r="R62" s="29"/>
      <c r="S62" s="138"/>
      <c r="T62" s="170">
        <v>3</v>
      </c>
      <c r="U62" s="30"/>
      <c r="V62" s="30"/>
      <c r="W62" s="171"/>
      <c r="X62" s="155">
        <f>Y62+Y62*0.1</f>
        <v>35.200000000000003</v>
      </c>
      <c r="Y62" s="31">
        <f>SUM(Z62:AB62)</f>
        <v>32</v>
      </c>
      <c r="Z62" s="31">
        <f>AD62+AG62+AJ62+AM62+AP62+AS62+AV62+AY62+BB62+BE62+BH62+BK62</f>
        <v>16</v>
      </c>
      <c r="AA62" s="31"/>
      <c r="AB62" s="31">
        <f>AF62+AI62+AL62+AO62+AR62+AU62+AX62+BA62+BD62+BG62+BJ62+BM62</f>
        <v>16</v>
      </c>
      <c r="AC62" s="42">
        <f>K62-X62</f>
        <v>72.8</v>
      </c>
      <c r="AD62" s="32"/>
      <c r="AE62" s="32"/>
      <c r="AF62" s="32"/>
      <c r="AG62" s="33"/>
      <c r="AH62" s="33"/>
      <c r="AI62" s="33"/>
      <c r="AJ62" s="32">
        <v>16</v>
      </c>
      <c r="AK62" s="32"/>
      <c r="AL62" s="32">
        <v>16</v>
      </c>
      <c r="AM62" s="33"/>
      <c r="AN62" s="33"/>
      <c r="AO62" s="33"/>
      <c r="AP62" s="32"/>
      <c r="AQ62" s="32"/>
      <c r="AR62" s="32"/>
      <c r="AS62" s="33"/>
      <c r="AT62" s="33"/>
      <c r="AU62" s="33"/>
      <c r="AV62" s="32"/>
      <c r="AW62" s="32"/>
      <c r="AX62" s="32"/>
      <c r="AY62" s="33"/>
      <c r="AZ62" s="33"/>
      <c r="BA62" s="33"/>
      <c r="BB62" s="31"/>
      <c r="BC62" s="31"/>
      <c r="BD62" s="31"/>
      <c r="BE62" s="33"/>
      <c r="BF62" s="33"/>
      <c r="BG62" s="33"/>
      <c r="BH62" s="31"/>
      <c r="BI62" s="31"/>
      <c r="BJ62" s="31"/>
      <c r="BK62" s="33"/>
      <c r="BL62" s="33"/>
      <c r="BM62" s="33"/>
      <c r="BN62" s="29" t="s">
        <v>12</v>
      </c>
      <c r="BO62" s="34">
        <f>Y62/K62*100</f>
        <v>29.629629629629626</v>
      </c>
    </row>
    <row r="63" spans="1:67" ht="15.75" hidden="1" x14ac:dyDescent="0.25">
      <c r="A63" s="25"/>
      <c r="B63" s="25"/>
      <c r="C63" s="14"/>
      <c r="D63" s="14"/>
      <c r="E63" s="14"/>
      <c r="F63" s="14"/>
      <c r="G63" s="14"/>
      <c r="H63" s="249"/>
      <c r="I63" s="4" t="s">
        <v>20</v>
      </c>
      <c r="J63" s="28"/>
      <c r="K63" s="41">
        <f>J63*36</f>
        <v>0</v>
      </c>
      <c r="L63" s="29"/>
      <c r="M63" s="29"/>
      <c r="N63" s="29"/>
      <c r="O63" s="29"/>
      <c r="P63" s="29"/>
      <c r="Q63" s="29"/>
      <c r="R63" s="29"/>
      <c r="S63" s="138"/>
      <c r="T63" s="170"/>
      <c r="U63" s="30"/>
      <c r="V63" s="30"/>
      <c r="W63" s="171"/>
      <c r="X63" s="155">
        <f>Y63+Y63*0.1</f>
        <v>0</v>
      </c>
      <c r="Y63" s="31">
        <f>SUM(Z63:AB63)</f>
        <v>0</v>
      </c>
      <c r="Z63" s="31">
        <f>AD63+AG63+AJ63+AM63+AP63+AS63+AV63+AY63+BB63+BE63+BH63+BK63</f>
        <v>0</v>
      </c>
      <c r="AA63" s="31"/>
      <c r="AB63" s="31">
        <f>AF63+AI63+AL63+AO63+AR63+AU63+AX63+BA63+BD63+BG63+BJ63+BM63</f>
        <v>0</v>
      </c>
      <c r="AC63" s="42">
        <f>K63-X63</f>
        <v>0</v>
      </c>
      <c r="AD63" s="32"/>
      <c r="AE63" s="32"/>
      <c r="AF63" s="32"/>
      <c r="AG63" s="33"/>
      <c r="AH63" s="33"/>
      <c r="AI63" s="33"/>
      <c r="AJ63" s="32"/>
      <c r="AK63" s="32"/>
      <c r="AL63" s="32"/>
      <c r="AM63" s="33"/>
      <c r="AN63" s="33"/>
      <c r="AO63" s="33"/>
      <c r="AP63" s="32"/>
      <c r="AQ63" s="32"/>
      <c r="AR63" s="32"/>
      <c r="AS63" s="33"/>
      <c r="AT63" s="33"/>
      <c r="AU63" s="33"/>
      <c r="AV63" s="32"/>
      <c r="AW63" s="32"/>
      <c r="AX63" s="32"/>
      <c r="AY63" s="33"/>
      <c r="AZ63" s="33"/>
      <c r="BA63" s="33"/>
      <c r="BB63" s="31"/>
      <c r="BC63" s="31"/>
      <c r="BD63" s="31"/>
      <c r="BE63" s="33"/>
      <c r="BF63" s="33"/>
      <c r="BG63" s="33"/>
      <c r="BH63" s="31"/>
      <c r="BI63" s="31"/>
      <c r="BJ63" s="31"/>
      <c r="BK63" s="33"/>
      <c r="BL63" s="33"/>
      <c r="BM63" s="33"/>
      <c r="BN63" s="29" t="s">
        <v>12</v>
      </c>
      <c r="BO63" s="34" t="e">
        <f>Y63/K63*100</f>
        <v>#DIV/0!</v>
      </c>
    </row>
    <row r="64" spans="1:67" ht="15.75" hidden="1" x14ac:dyDescent="0.25">
      <c r="A64" s="25"/>
      <c r="B64" s="25"/>
      <c r="C64" s="14"/>
      <c r="D64" s="14"/>
      <c r="E64" s="14"/>
      <c r="F64" s="14"/>
      <c r="G64" s="14"/>
      <c r="H64" s="249"/>
      <c r="I64" s="4" t="s">
        <v>20</v>
      </c>
      <c r="J64" s="28"/>
      <c r="K64" s="41">
        <f>J64*36</f>
        <v>0</v>
      </c>
      <c r="L64" s="12"/>
      <c r="M64" s="12"/>
      <c r="N64" s="12"/>
      <c r="O64" s="12"/>
      <c r="P64" s="12"/>
      <c r="Q64" s="12"/>
      <c r="R64" s="12"/>
      <c r="S64" s="139"/>
      <c r="T64" s="170"/>
      <c r="U64" s="30"/>
      <c r="V64" s="30"/>
      <c r="W64" s="171"/>
      <c r="X64" s="155">
        <f>Y64+Y64*0.1</f>
        <v>0</v>
      </c>
      <c r="Y64" s="31">
        <f>SUM(Z64:AB64)</f>
        <v>0</v>
      </c>
      <c r="Z64" s="31">
        <f>AD64+AG64+AJ64+AM64+AP64+AS64+AV64+AY64+BB64+BE64+BH64+BK64</f>
        <v>0</v>
      </c>
      <c r="AA64" s="31"/>
      <c r="AB64" s="31">
        <f>AF64+AI64+AL64+AO64+AR64+AU64+AX64+BA64+BD64+BG64+BJ64+BM64</f>
        <v>0</v>
      </c>
      <c r="AC64" s="42">
        <f>K64-X64</f>
        <v>0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3"/>
      <c r="AT64" s="33"/>
      <c r="AU64" s="33"/>
      <c r="AV64" s="32"/>
      <c r="AW64" s="32"/>
      <c r="AX64" s="32"/>
      <c r="AY64" s="33"/>
      <c r="AZ64" s="33"/>
      <c r="BA64" s="33"/>
      <c r="BB64" s="31"/>
      <c r="BC64" s="31"/>
      <c r="BD64" s="31"/>
      <c r="BE64" s="33"/>
      <c r="BF64" s="33"/>
      <c r="BG64" s="33"/>
      <c r="BH64" s="31"/>
      <c r="BI64" s="31"/>
      <c r="BJ64" s="31"/>
      <c r="BK64" s="33"/>
      <c r="BL64" s="33"/>
      <c r="BM64" s="33"/>
      <c r="BN64" s="29" t="s">
        <v>17</v>
      </c>
      <c r="BO64" s="34" t="e">
        <f>Y64/K64*100</f>
        <v>#DIV/0!</v>
      </c>
    </row>
    <row r="65" spans="1:67" ht="15.75" hidden="1" x14ac:dyDescent="0.25">
      <c r="A65" s="25"/>
      <c r="B65" s="25"/>
      <c r="C65" s="14"/>
      <c r="D65" s="14"/>
      <c r="E65" s="14"/>
      <c r="F65" s="14"/>
      <c r="G65" s="14"/>
      <c r="H65" s="249"/>
      <c r="I65" s="4"/>
      <c r="J65" s="28"/>
      <c r="K65" s="41"/>
      <c r="L65" s="12"/>
      <c r="M65" s="12"/>
      <c r="N65" s="12"/>
      <c r="O65" s="12"/>
      <c r="P65" s="12"/>
      <c r="Q65" s="12"/>
      <c r="R65" s="12"/>
      <c r="S65" s="139"/>
      <c r="T65" s="170"/>
      <c r="U65" s="30"/>
      <c r="V65" s="30"/>
      <c r="W65" s="171"/>
      <c r="X65" s="155"/>
      <c r="Y65" s="31"/>
      <c r="Z65" s="31"/>
      <c r="AA65" s="31"/>
      <c r="AB65" s="31"/>
      <c r="AC65" s="42"/>
      <c r="AD65" s="32"/>
      <c r="AE65" s="32"/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33"/>
      <c r="AT65" s="33"/>
      <c r="AU65" s="33"/>
      <c r="AV65" s="32"/>
      <c r="AW65" s="32"/>
      <c r="AX65" s="32"/>
      <c r="AY65" s="33"/>
      <c r="AZ65" s="33"/>
      <c r="BA65" s="33"/>
      <c r="BB65" s="31"/>
      <c r="BC65" s="31"/>
      <c r="BD65" s="31"/>
      <c r="BE65" s="33"/>
      <c r="BF65" s="33"/>
      <c r="BG65" s="33"/>
      <c r="BH65" s="31"/>
      <c r="BI65" s="31"/>
      <c r="BJ65" s="31"/>
      <c r="BK65" s="33"/>
      <c r="BL65" s="33"/>
      <c r="BM65" s="33"/>
      <c r="BN65" s="29"/>
      <c r="BO65" s="34"/>
    </row>
    <row r="66" spans="1:67" ht="15.75" hidden="1" x14ac:dyDescent="0.25">
      <c r="A66" s="25"/>
      <c r="B66" s="25"/>
      <c r="C66" s="14"/>
      <c r="D66" s="14"/>
      <c r="E66" s="14"/>
      <c r="F66" s="14"/>
      <c r="G66" s="14"/>
      <c r="H66" s="249"/>
      <c r="I66" s="4"/>
      <c r="J66" s="28"/>
      <c r="K66" s="41"/>
      <c r="L66" s="12"/>
      <c r="M66" s="12"/>
      <c r="N66" s="12"/>
      <c r="O66" s="12"/>
      <c r="P66" s="12"/>
      <c r="Q66" s="12"/>
      <c r="R66" s="12"/>
      <c r="S66" s="139"/>
      <c r="T66" s="170"/>
      <c r="U66" s="30"/>
      <c r="V66" s="30"/>
      <c r="W66" s="171"/>
      <c r="X66" s="155"/>
      <c r="Y66" s="31"/>
      <c r="Z66" s="31"/>
      <c r="AA66" s="31"/>
      <c r="AB66" s="31"/>
      <c r="AC66" s="42"/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33"/>
      <c r="AT66" s="33"/>
      <c r="AU66" s="33"/>
      <c r="AV66" s="32"/>
      <c r="AW66" s="32"/>
      <c r="AX66" s="32"/>
      <c r="AY66" s="33"/>
      <c r="AZ66" s="33"/>
      <c r="BA66" s="33"/>
      <c r="BB66" s="31"/>
      <c r="BC66" s="31"/>
      <c r="BD66" s="31"/>
      <c r="BE66" s="33"/>
      <c r="BF66" s="33"/>
      <c r="BG66" s="33"/>
      <c r="BH66" s="31"/>
      <c r="BI66" s="31"/>
      <c r="BJ66" s="31"/>
      <c r="BK66" s="33"/>
      <c r="BL66" s="33"/>
      <c r="BM66" s="33"/>
      <c r="BN66" s="29"/>
      <c r="BO66" s="34"/>
    </row>
    <row r="67" spans="1:67" ht="15.75" hidden="1" x14ac:dyDescent="0.25">
      <c r="A67" s="25"/>
      <c r="B67" s="25"/>
      <c r="C67" s="14"/>
      <c r="D67" s="14"/>
      <c r="E67" s="14"/>
      <c r="F67" s="14"/>
      <c r="G67" s="14"/>
      <c r="H67" s="249"/>
      <c r="I67" s="4"/>
      <c r="J67" s="28"/>
      <c r="K67" s="41"/>
      <c r="L67" s="12"/>
      <c r="M67" s="12"/>
      <c r="N67" s="12"/>
      <c r="O67" s="12"/>
      <c r="P67" s="12"/>
      <c r="Q67" s="12"/>
      <c r="R67" s="12"/>
      <c r="S67" s="139"/>
      <c r="T67" s="170"/>
      <c r="U67" s="30"/>
      <c r="V67" s="30"/>
      <c r="W67" s="171"/>
      <c r="X67" s="155"/>
      <c r="Y67" s="31"/>
      <c r="Z67" s="31"/>
      <c r="AA67" s="31"/>
      <c r="AB67" s="31"/>
      <c r="AC67" s="42"/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2"/>
      <c r="AQ67" s="32"/>
      <c r="AR67" s="32"/>
      <c r="AS67" s="33"/>
      <c r="AT67" s="33"/>
      <c r="AU67" s="33"/>
      <c r="AV67" s="32"/>
      <c r="AW67" s="32"/>
      <c r="AX67" s="32"/>
      <c r="AY67" s="33"/>
      <c r="AZ67" s="33"/>
      <c r="BA67" s="33"/>
      <c r="BB67" s="31"/>
      <c r="BC67" s="31"/>
      <c r="BD67" s="31"/>
      <c r="BE67" s="33"/>
      <c r="BF67" s="33"/>
      <c r="BG67" s="33"/>
      <c r="BH67" s="31"/>
      <c r="BI67" s="31"/>
      <c r="BJ67" s="31"/>
      <c r="BK67" s="33"/>
      <c r="BL67" s="33"/>
      <c r="BM67" s="33"/>
      <c r="BN67" s="29"/>
      <c r="BO67" s="34"/>
    </row>
    <row r="68" spans="1:67" ht="15.75" hidden="1" x14ac:dyDescent="0.25">
      <c r="A68" s="25"/>
      <c r="B68" s="25"/>
      <c r="C68" s="14"/>
      <c r="D68" s="14"/>
      <c r="E68" s="14"/>
      <c r="F68" s="14"/>
      <c r="G68" s="14"/>
      <c r="H68" s="249"/>
      <c r="I68" s="4"/>
      <c r="J68" s="28"/>
      <c r="K68" s="41"/>
      <c r="L68" s="12"/>
      <c r="M68" s="12"/>
      <c r="N68" s="12"/>
      <c r="O68" s="12"/>
      <c r="P68" s="12"/>
      <c r="Q68" s="12"/>
      <c r="R68" s="12"/>
      <c r="S68" s="139"/>
      <c r="T68" s="170"/>
      <c r="U68" s="30"/>
      <c r="V68" s="30"/>
      <c r="W68" s="171"/>
      <c r="X68" s="155"/>
      <c r="Y68" s="31"/>
      <c r="Z68" s="31"/>
      <c r="AA68" s="31"/>
      <c r="AB68" s="31"/>
      <c r="AC68" s="42"/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2"/>
      <c r="AQ68" s="32"/>
      <c r="AR68" s="32"/>
      <c r="AS68" s="33"/>
      <c r="AT68" s="33"/>
      <c r="AU68" s="33"/>
      <c r="AV68" s="32"/>
      <c r="AW68" s="32"/>
      <c r="AX68" s="32"/>
      <c r="AY68" s="33"/>
      <c r="AZ68" s="33"/>
      <c r="BA68" s="33"/>
      <c r="BB68" s="31"/>
      <c r="BC68" s="31"/>
      <c r="BD68" s="31"/>
      <c r="BE68" s="33"/>
      <c r="BF68" s="33"/>
      <c r="BG68" s="33"/>
      <c r="BH68" s="31"/>
      <c r="BI68" s="31"/>
      <c r="BJ68" s="31"/>
      <c r="BK68" s="33"/>
      <c r="BL68" s="33"/>
      <c r="BM68" s="33"/>
      <c r="BN68" s="29"/>
      <c r="BO68" s="34"/>
    </row>
    <row r="69" spans="1:67" ht="15.75" hidden="1" x14ac:dyDescent="0.25">
      <c r="A69" s="25"/>
      <c r="B69" s="25"/>
      <c r="C69" s="14"/>
      <c r="D69" s="14"/>
      <c r="E69" s="14"/>
      <c r="F69" s="14"/>
      <c r="G69" s="14"/>
      <c r="H69" s="249"/>
      <c r="I69" s="4"/>
      <c r="J69" s="28"/>
      <c r="K69" s="41"/>
      <c r="L69" s="12"/>
      <c r="M69" s="12"/>
      <c r="N69" s="12"/>
      <c r="O69" s="12"/>
      <c r="P69" s="12"/>
      <c r="Q69" s="12"/>
      <c r="R69" s="12"/>
      <c r="S69" s="139"/>
      <c r="T69" s="170"/>
      <c r="U69" s="30"/>
      <c r="V69" s="30"/>
      <c r="W69" s="171"/>
      <c r="X69" s="155"/>
      <c r="Y69" s="31"/>
      <c r="Z69" s="31"/>
      <c r="AA69" s="31"/>
      <c r="AB69" s="31"/>
      <c r="AC69" s="42"/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2"/>
      <c r="AQ69" s="32"/>
      <c r="AR69" s="32"/>
      <c r="AS69" s="33"/>
      <c r="AT69" s="33"/>
      <c r="AU69" s="33"/>
      <c r="AV69" s="32"/>
      <c r="AW69" s="32"/>
      <c r="AX69" s="32"/>
      <c r="AY69" s="33"/>
      <c r="AZ69" s="33"/>
      <c r="BA69" s="33"/>
      <c r="BB69" s="31"/>
      <c r="BC69" s="31"/>
      <c r="BD69" s="31"/>
      <c r="BE69" s="33"/>
      <c r="BF69" s="33"/>
      <c r="BG69" s="33"/>
      <c r="BH69" s="31"/>
      <c r="BI69" s="31"/>
      <c r="BJ69" s="31"/>
      <c r="BK69" s="33"/>
      <c r="BL69" s="33"/>
      <c r="BM69" s="33"/>
      <c r="BN69" s="29"/>
      <c r="BO69" s="34"/>
    </row>
    <row r="70" spans="1:67" ht="31.5" x14ac:dyDescent="0.25">
      <c r="A70" s="182"/>
      <c r="B70" s="182"/>
      <c r="C70" s="183"/>
      <c r="D70" s="183"/>
      <c r="E70" s="74"/>
      <c r="F70" s="74" t="s">
        <v>135</v>
      </c>
      <c r="G70" s="188" t="s">
        <v>105</v>
      </c>
      <c r="H70" s="188"/>
      <c r="I70" s="94" t="s">
        <v>43</v>
      </c>
      <c r="J70" s="73">
        <f>SUM(J77:J91)</f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21"/>
      <c r="V70" s="221"/>
      <c r="W70" s="221"/>
      <c r="X70" s="232"/>
      <c r="Y70" s="232"/>
      <c r="Z70" s="236"/>
      <c r="AA70" s="236"/>
      <c r="AB70" s="236"/>
      <c r="AC70" s="236"/>
      <c r="AD70" s="79"/>
      <c r="AE70" s="79"/>
      <c r="AF70" s="79"/>
      <c r="AG70" s="79"/>
      <c r="AH70" s="79"/>
      <c r="AI70" s="79"/>
      <c r="AJ70" s="237"/>
      <c r="AK70" s="237"/>
      <c r="AL70" s="237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183"/>
      <c r="BO70" s="233"/>
    </row>
    <row r="71" spans="1:67" ht="15.75" x14ac:dyDescent="0.25">
      <c r="A71" s="1490">
        <v>22</v>
      </c>
      <c r="B71" s="1544" t="s">
        <v>76</v>
      </c>
      <c r="C71" s="1490"/>
      <c r="D71" s="1490"/>
      <c r="E71" s="1490"/>
      <c r="F71" s="1490" t="s">
        <v>119</v>
      </c>
      <c r="G71" s="1490"/>
      <c r="H71" s="244"/>
      <c r="I71" s="70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214"/>
      <c r="Y71" s="215"/>
      <c r="Z71" s="215"/>
      <c r="AA71" s="215"/>
      <c r="AB71" s="215"/>
      <c r="AC71" s="215"/>
      <c r="AD71" s="1436"/>
      <c r="AE71" s="1436"/>
      <c r="AF71" s="1436"/>
      <c r="AG71" s="1438"/>
      <c r="AH71" s="1438"/>
      <c r="AI71" s="1438"/>
      <c r="AJ71" s="1436"/>
      <c r="AK71" s="1436"/>
      <c r="AL71" s="1436"/>
      <c r="AM71" s="1438"/>
      <c r="AN71" s="1438"/>
      <c r="AO71" s="1438"/>
      <c r="AP71" s="1436"/>
      <c r="AQ71" s="1436"/>
      <c r="AR71" s="1436"/>
      <c r="AS71" s="1438"/>
      <c r="AT71" s="1438"/>
      <c r="AU71" s="1438"/>
      <c r="AV71" s="1436"/>
      <c r="AW71" s="1436"/>
      <c r="AX71" s="1436"/>
      <c r="AY71" s="1438"/>
      <c r="AZ71" s="1438"/>
      <c r="BA71" s="1438"/>
      <c r="BB71" s="1436"/>
      <c r="BC71" s="1436"/>
      <c r="BD71" s="1436"/>
      <c r="BE71" s="1438"/>
      <c r="BF71" s="1438"/>
      <c r="BG71" s="1438"/>
      <c r="BH71" s="1436"/>
      <c r="BI71" s="1436"/>
      <c r="BJ71" s="1436"/>
      <c r="BK71" s="1438"/>
      <c r="BL71" s="1438"/>
      <c r="BM71" s="1438"/>
      <c r="BN71" s="1442"/>
      <c r="BO71" s="1553"/>
    </row>
    <row r="72" spans="1:67" ht="15.75" x14ac:dyDescent="0.25">
      <c r="A72" s="1491"/>
      <c r="B72" s="1545"/>
      <c r="C72" s="1491"/>
      <c r="D72" s="1491"/>
      <c r="E72" s="1491"/>
      <c r="F72" s="1491"/>
      <c r="G72" s="1491"/>
      <c r="H72" s="245"/>
      <c r="I72" s="70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96"/>
      <c r="U72" s="1496"/>
      <c r="V72" s="1496"/>
      <c r="W72" s="1496"/>
      <c r="X72" s="216"/>
      <c r="Y72" s="186"/>
      <c r="Z72" s="186"/>
      <c r="AA72" s="186"/>
      <c r="AB72" s="186"/>
      <c r="AC72" s="186"/>
      <c r="AD72" s="1641"/>
      <c r="AE72" s="1641"/>
      <c r="AF72" s="1641"/>
      <c r="AG72" s="1642"/>
      <c r="AH72" s="1642"/>
      <c r="AI72" s="1642"/>
      <c r="AJ72" s="1641"/>
      <c r="AK72" s="1641"/>
      <c r="AL72" s="1641"/>
      <c r="AM72" s="1642"/>
      <c r="AN72" s="1642"/>
      <c r="AO72" s="1642"/>
      <c r="AP72" s="1641"/>
      <c r="AQ72" s="1641"/>
      <c r="AR72" s="1641"/>
      <c r="AS72" s="1642"/>
      <c r="AT72" s="1642"/>
      <c r="AU72" s="1642"/>
      <c r="AV72" s="1641"/>
      <c r="AW72" s="1641"/>
      <c r="AX72" s="1641"/>
      <c r="AY72" s="1642"/>
      <c r="AZ72" s="1642"/>
      <c r="BA72" s="1642"/>
      <c r="BB72" s="1641"/>
      <c r="BC72" s="1641"/>
      <c r="BD72" s="1641"/>
      <c r="BE72" s="1642"/>
      <c r="BF72" s="1642"/>
      <c r="BG72" s="1642"/>
      <c r="BH72" s="1641"/>
      <c r="BI72" s="1641"/>
      <c r="BJ72" s="1641"/>
      <c r="BK72" s="1642"/>
      <c r="BL72" s="1642"/>
      <c r="BM72" s="1642"/>
      <c r="BN72" s="1537"/>
      <c r="BO72" s="1554"/>
    </row>
    <row r="73" spans="1:67" ht="15.75" x14ac:dyDescent="0.25">
      <c r="A73" s="1491"/>
      <c r="B73" s="1545"/>
      <c r="C73" s="1491"/>
      <c r="D73" s="1491"/>
      <c r="E73" s="1491"/>
      <c r="F73" s="1491"/>
      <c r="G73" s="1491"/>
      <c r="H73" s="245"/>
      <c r="I73" s="70"/>
      <c r="J73" s="1496"/>
      <c r="K73" s="1496"/>
      <c r="L73" s="1496"/>
      <c r="M73" s="1496"/>
      <c r="N73" s="1496"/>
      <c r="O73" s="1496"/>
      <c r="P73" s="1496"/>
      <c r="Q73" s="1496"/>
      <c r="R73" s="1496"/>
      <c r="S73" s="1496"/>
      <c r="T73" s="1496"/>
      <c r="U73" s="1496"/>
      <c r="V73" s="1496"/>
      <c r="W73" s="1496"/>
      <c r="X73" s="216"/>
      <c r="Y73" s="186"/>
      <c r="Z73" s="186"/>
      <c r="AA73" s="186"/>
      <c r="AB73" s="186"/>
      <c r="AC73" s="186"/>
      <c r="AD73" s="1641"/>
      <c r="AE73" s="1641"/>
      <c r="AF73" s="1641"/>
      <c r="AG73" s="1642"/>
      <c r="AH73" s="1642"/>
      <c r="AI73" s="1642"/>
      <c r="AJ73" s="1641"/>
      <c r="AK73" s="1641"/>
      <c r="AL73" s="1641"/>
      <c r="AM73" s="1642"/>
      <c r="AN73" s="1642"/>
      <c r="AO73" s="1642"/>
      <c r="AP73" s="1641"/>
      <c r="AQ73" s="1641"/>
      <c r="AR73" s="1641"/>
      <c r="AS73" s="1642"/>
      <c r="AT73" s="1642"/>
      <c r="AU73" s="1642"/>
      <c r="AV73" s="1641"/>
      <c r="AW73" s="1641"/>
      <c r="AX73" s="1641"/>
      <c r="AY73" s="1642"/>
      <c r="AZ73" s="1642"/>
      <c r="BA73" s="1642"/>
      <c r="BB73" s="1641"/>
      <c r="BC73" s="1641"/>
      <c r="BD73" s="1641"/>
      <c r="BE73" s="1642"/>
      <c r="BF73" s="1642"/>
      <c r="BG73" s="1642"/>
      <c r="BH73" s="1641"/>
      <c r="BI73" s="1641"/>
      <c r="BJ73" s="1641"/>
      <c r="BK73" s="1642"/>
      <c r="BL73" s="1642"/>
      <c r="BM73" s="1642"/>
      <c r="BN73" s="1537"/>
      <c r="BO73" s="1554"/>
    </row>
    <row r="74" spans="1:67" ht="15.75" x14ac:dyDescent="0.25">
      <c r="A74" s="1491"/>
      <c r="B74" s="1545"/>
      <c r="C74" s="1491"/>
      <c r="D74" s="1491"/>
      <c r="E74" s="1491"/>
      <c r="F74" s="1491"/>
      <c r="G74" s="1491"/>
      <c r="H74" s="245"/>
      <c r="I74" s="70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96"/>
      <c r="U74" s="1496"/>
      <c r="V74" s="1496"/>
      <c r="W74" s="1496"/>
      <c r="X74" s="216"/>
      <c r="Y74" s="186"/>
      <c r="Z74" s="186"/>
      <c r="AA74" s="186"/>
      <c r="AB74" s="186"/>
      <c r="AC74" s="186"/>
      <c r="AD74" s="1641"/>
      <c r="AE74" s="1641"/>
      <c r="AF74" s="1641"/>
      <c r="AG74" s="1642"/>
      <c r="AH74" s="1642"/>
      <c r="AI74" s="1642"/>
      <c r="AJ74" s="1641"/>
      <c r="AK74" s="1641"/>
      <c r="AL74" s="1641"/>
      <c r="AM74" s="1642"/>
      <c r="AN74" s="1642"/>
      <c r="AO74" s="1642"/>
      <c r="AP74" s="1641"/>
      <c r="AQ74" s="1641"/>
      <c r="AR74" s="1641"/>
      <c r="AS74" s="1642"/>
      <c r="AT74" s="1642"/>
      <c r="AU74" s="1642"/>
      <c r="AV74" s="1641"/>
      <c r="AW74" s="1641"/>
      <c r="AX74" s="1641"/>
      <c r="AY74" s="1642"/>
      <c r="AZ74" s="1642"/>
      <c r="BA74" s="1642"/>
      <c r="BB74" s="1641"/>
      <c r="BC74" s="1641"/>
      <c r="BD74" s="1641"/>
      <c r="BE74" s="1642"/>
      <c r="BF74" s="1642"/>
      <c r="BG74" s="1642"/>
      <c r="BH74" s="1641"/>
      <c r="BI74" s="1641"/>
      <c r="BJ74" s="1641"/>
      <c r="BK74" s="1642"/>
      <c r="BL74" s="1642"/>
      <c r="BM74" s="1642"/>
      <c r="BN74" s="1537"/>
      <c r="BO74" s="1554"/>
    </row>
    <row r="75" spans="1:67" ht="15.75" x14ac:dyDescent="0.25">
      <c r="A75" s="1492"/>
      <c r="B75" s="1546"/>
      <c r="C75" s="1492"/>
      <c r="D75" s="1492"/>
      <c r="E75" s="1492"/>
      <c r="F75" s="1492"/>
      <c r="G75" s="1492"/>
      <c r="H75" s="246"/>
      <c r="I75" s="70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97"/>
      <c r="V75" s="1497"/>
      <c r="W75" s="1497"/>
      <c r="X75" s="217"/>
      <c r="Y75" s="187"/>
      <c r="Z75" s="187"/>
      <c r="AA75" s="187"/>
      <c r="AB75" s="187"/>
      <c r="AC75" s="187"/>
      <c r="AD75" s="1437"/>
      <c r="AE75" s="1437"/>
      <c r="AF75" s="1437"/>
      <c r="AG75" s="1439"/>
      <c r="AH75" s="1439"/>
      <c r="AI75" s="1439"/>
      <c r="AJ75" s="1437"/>
      <c r="AK75" s="1437"/>
      <c r="AL75" s="1437"/>
      <c r="AM75" s="1439"/>
      <c r="AN75" s="1439"/>
      <c r="AO75" s="1439"/>
      <c r="AP75" s="1437"/>
      <c r="AQ75" s="1437"/>
      <c r="AR75" s="1437"/>
      <c r="AS75" s="1439"/>
      <c r="AT75" s="1439"/>
      <c r="AU75" s="1439"/>
      <c r="AV75" s="1437"/>
      <c r="AW75" s="1437"/>
      <c r="AX75" s="1437"/>
      <c r="AY75" s="1439"/>
      <c r="AZ75" s="1439"/>
      <c r="BA75" s="1439"/>
      <c r="BB75" s="1437"/>
      <c r="BC75" s="1437"/>
      <c r="BD75" s="1437"/>
      <c r="BE75" s="1439"/>
      <c r="BF75" s="1439"/>
      <c r="BG75" s="1439"/>
      <c r="BH75" s="1437"/>
      <c r="BI75" s="1437"/>
      <c r="BJ75" s="1437"/>
      <c r="BK75" s="1439"/>
      <c r="BL75" s="1439"/>
      <c r="BM75" s="1439"/>
      <c r="BN75" s="1443"/>
      <c r="BO75" s="1555"/>
    </row>
    <row r="76" spans="1:67" ht="15.75" x14ac:dyDescent="0.25">
      <c r="A76" s="182"/>
      <c r="B76" s="182"/>
      <c r="C76" s="183"/>
      <c r="D76" s="183"/>
      <c r="E76" s="74"/>
      <c r="F76" s="74" t="s">
        <v>136</v>
      </c>
      <c r="G76" s="183"/>
      <c r="H76" s="183"/>
      <c r="I76" s="94" t="s">
        <v>57</v>
      </c>
      <c r="J76" s="73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21"/>
      <c r="V76" s="221"/>
      <c r="W76" s="221"/>
      <c r="X76" s="222"/>
      <c r="Y76" s="235"/>
      <c r="Z76" s="235"/>
      <c r="AA76" s="235"/>
      <c r="AB76" s="235"/>
      <c r="AC76" s="235"/>
      <c r="AD76" s="79"/>
      <c r="AE76" s="79"/>
      <c r="AF76" s="79"/>
      <c r="AG76" s="79"/>
      <c r="AH76" s="79"/>
      <c r="AI76" s="79"/>
      <c r="AJ76" s="80"/>
      <c r="AK76" s="80"/>
      <c r="AL76" s="80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183"/>
      <c r="BO76" s="233"/>
    </row>
    <row r="77" spans="1:67" ht="15.75" x14ac:dyDescent="0.25">
      <c r="A77" s="1490">
        <v>23</v>
      </c>
      <c r="B77" s="1544" t="s">
        <v>76</v>
      </c>
      <c r="C77" s="1442"/>
      <c r="D77" s="1442"/>
      <c r="E77" s="1442"/>
      <c r="F77" s="1442" t="s">
        <v>136</v>
      </c>
      <c r="G77" s="1442" t="s">
        <v>55</v>
      </c>
      <c r="H77" s="241"/>
      <c r="I77" s="70" t="s">
        <v>37</v>
      </c>
      <c r="J77" s="1670">
        <f>L77+M77+N77+O77+P77+Q77+R77+S77</f>
        <v>0</v>
      </c>
      <c r="K77" s="1671">
        <f>J77*36</f>
        <v>0</v>
      </c>
      <c r="L77" s="1483"/>
      <c r="M77" s="1483"/>
      <c r="N77" s="1483"/>
      <c r="O77" s="1483"/>
      <c r="P77" s="1483"/>
      <c r="Q77" s="1483"/>
      <c r="R77" s="1483"/>
      <c r="S77" s="1494"/>
      <c r="T77" s="1493"/>
      <c r="U77" s="1481"/>
      <c r="V77" s="1481"/>
      <c r="W77" s="1535"/>
      <c r="X77" s="1471">
        <f>Y77+Y77*0.1</f>
        <v>0</v>
      </c>
      <c r="Y77" s="1472">
        <f>SUM(Z77:AB77)</f>
        <v>0</v>
      </c>
      <c r="Z77" s="1472">
        <f>AD77+AG77+AJ77+AM77+AP77+AS77+AV77+AY77+BB77+BE77+BH77+BK77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4">
        <f>K77-X77</f>
        <v>0</v>
      </c>
      <c r="AD77" s="1534"/>
      <c r="AE77" s="1534"/>
      <c r="AF77" s="1534"/>
      <c r="AG77" s="1532"/>
      <c r="AH77" s="1532"/>
      <c r="AI77" s="1532"/>
      <c r="AJ77" s="1534"/>
      <c r="AK77" s="1534"/>
      <c r="AL77" s="1534"/>
      <c r="AM77" s="1532"/>
      <c r="AN77" s="1532"/>
      <c r="AO77" s="1532"/>
      <c r="AP77" s="1534"/>
      <c r="AQ77" s="1534"/>
      <c r="AR77" s="1534"/>
      <c r="AS77" s="1532"/>
      <c r="AT77" s="1532"/>
      <c r="AU77" s="1532"/>
      <c r="AV77" s="1534"/>
      <c r="AW77" s="1534"/>
      <c r="AX77" s="1534"/>
      <c r="AY77" s="1532"/>
      <c r="AZ77" s="1532"/>
      <c r="BA77" s="1532"/>
      <c r="BB77" s="1533"/>
      <c r="BC77" s="1533"/>
      <c r="BD77" s="1533"/>
      <c r="BE77" s="1532"/>
      <c r="BF77" s="1532"/>
      <c r="BG77" s="1532"/>
      <c r="BH77" s="1533"/>
      <c r="BI77" s="1533"/>
      <c r="BJ77" s="1533"/>
      <c r="BK77" s="1532"/>
      <c r="BL77" s="1532"/>
      <c r="BM77" s="1532"/>
      <c r="BN77" s="1531"/>
      <c r="BO77" s="1524" t="e">
        <f>Y77/K77*100</f>
        <v>#DIV/0!</v>
      </c>
    </row>
    <row r="78" spans="1:67" ht="15.75" x14ac:dyDescent="0.25">
      <c r="A78" s="1492"/>
      <c r="B78" s="1546"/>
      <c r="C78" s="1443"/>
      <c r="D78" s="1443"/>
      <c r="E78" s="1443"/>
      <c r="F78" s="1443"/>
      <c r="G78" s="1443"/>
      <c r="H78" s="243"/>
      <c r="I78" s="70" t="s">
        <v>37</v>
      </c>
      <c r="J78" s="1670"/>
      <c r="K78" s="1671"/>
      <c r="L78" s="1483"/>
      <c r="M78" s="1483"/>
      <c r="N78" s="1483"/>
      <c r="O78" s="1483"/>
      <c r="P78" s="1483"/>
      <c r="Q78" s="1483"/>
      <c r="R78" s="1483"/>
      <c r="S78" s="1494"/>
      <c r="T78" s="1493"/>
      <c r="U78" s="1481"/>
      <c r="V78" s="1481"/>
      <c r="W78" s="1535"/>
      <c r="X78" s="1471"/>
      <c r="Y78" s="1472"/>
      <c r="Z78" s="1472"/>
      <c r="AA78" s="1472"/>
      <c r="AB78" s="1472"/>
      <c r="AC78" s="1474"/>
      <c r="AD78" s="1534"/>
      <c r="AE78" s="1534"/>
      <c r="AF78" s="1534"/>
      <c r="AG78" s="1532"/>
      <c r="AH78" s="1532"/>
      <c r="AI78" s="1532"/>
      <c r="AJ78" s="1534"/>
      <c r="AK78" s="1534"/>
      <c r="AL78" s="1534"/>
      <c r="AM78" s="1532"/>
      <c r="AN78" s="1532"/>
      <c r="AO78" s="1532"/>
      <c r="AP78" s="1534"/>
      <c r="AQ78" s="1534"/>
      <c r="AR78" s="1534"/>
      <c r="AS78" s="1532"/>
      <c r="AT78" s="1532"/>
      <c r="AU78" s="1532"/>
      <c r="AV78" s="1534"/>
      <c r="AW78" s="1534"/>
      <c r="AX78" s="1534"/>
      <c r="AY78" s="1532"/>
      <c r="AZ78" s="1532"/>
      <c r="BA78" s="1532"/>
      <c r="BB78" s="1533"/>
      <c r="BC78" s="1533"/>
      <c r="BD78" s="1533"/>
      <c r="BE78" s="1532"/>
      <c r="BF78" s="1532"/>
      <c r="BG78" s="1532"/>
      <c r="BH78" s="1533"/>
      <c r="BI78" s="1533"/>
      <c r="BJ78" s="1533"/>
      <c r="BK78" s="1532"/>
      <c r="BL78" s="1532"/>
      <c r="BM78" s="1532"/>
      <c r="BN78" s="1531"/>
      <c r="BO78" s="1524"/>
    </row>
    <row r="79" spans="1:67" ht="15.75" x14ac:dyDescent="0.25">
      <c r="A79" s="1490">
        <v>24</v>
      </c>
      <c r="B79" s="1544" t="s">
        <v>76</v>
      </c>
      <c r="C79" s="1442"/>
      <c r="D79" s="1442"/>
      <c r="E79" s="1442"/>
      <c r="F79" s="1442" t="s">
        <v>136</v>
      </c>
      <c r="G79" s="1442" t="s">
        <v>56</v>
      </c>
      <c r="H79" s="241"/>
      <c r="I79" s="4" t="s">
        <v>37</v>
      </c>
      <c r="J79" s="1667">
        <f>L79+M79+N79+O79+P79+Q79+R79+S79</f>
        <v>0</v>
      </c>
      <c r="K79" s="1495">
        <f>J79*36</f>
        <v>0</v>
      </c>
      <c r="L79" s="1490"/>
      <c r="M79" s="1490"/>
      <c r="N79" s="1490"/>
      <c r="O79" s="1490"/>
      <c r="P79" s="1490"/>
      <c r="Q79" s="1490"/>
      <c r="R79" s="1490"/>
      <c r="S79" s="1487"/>
      <c r="T79" s="1478"/>
      <c r="U79" s="1475"/>
      <c r="V79" s="1475"/>
      <c r="W79" s="1484"/>
      <c r="X79" s="155">
        <f>Y79+Y79*0.1</f>
        <v>0</v>
      </c>
      <c r="Y79" s="31">
        <f>SUM(Z79:AB79)</f>
        <v>0</v>
      </c>
      <c r="Z79" s="31">
        <f>AD79+AG79+AJ79+AM79+AP79+AS79+AV79+AY79+BB79+BE79+BH79+BK79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42">
        <f>K79-X79</f>
        <v>0</v>
      </c>
      <c r="AD79" s="63"/>
      <c r="AE79" s="63"/>
      <c r="AF79" s="63"/>
      <c r="AG79" s="64"/>
      <c r="AH79" s="64"/>
      <c r="AI79" s="64"/>
      <c r="AJ79" s="63"/>
      <c r="AK79" s="63"/>
      <c r="AL79" s="63"/>
      <c r="AM79" s="64"/>
      <c r="AN79" s="64"/>
      <c r="AO79" s="64"/>
      <c r="AP79" s="63"/>
      <c r="AQ79" s="63"/>
      <c r="AR79" s="63"/>
      <c r="AS79" s="64"/>
      <c r="AT79" s="64"/>
      <c r="AU79" s="64"/>
      <c r="AV79" s="63"/>
      <c r="AW79" s="63"/>
      <c r="AX79" s="63"/>
      <c r="AY79" s="64"/>
      <c r="AZ79" s="64"/>
      <c r="BA79" s="64"/>
      <c r="BB79" s="69"/>
      <c r="BC79" s="69"/>
      <c r="BD79" s="69"/>
      <c r="BE79" s="64"/>
      <c r="BF79" s="64"/>
      <c r="BG79" s="64"/>
      <c r="BH79" s="69"/>
      <c r="BI79" s="69"/>
      <c r="BJ79" s="69"/>
      <c r="BK79" s="64"/>
      <c r="BL79" s="64"/>
      <c r="BM79" s="64"/>
      <c r="BN79" s="114"/>
      <c r="BO79" s="34" t="e">
        <f>Y79/K79*100</f>
        <v>#DIV/0!</v>
      </c>
    </row>
    <row r="80" spans="1:67" ht="15.75" x14ac:dyDescent="0.25">
      <c r="A80" s="1491"/>
      <c r="B80" s="1545"/>
      <c r="C80" s="1537"/>
      <c r="D80" s="1537"/>
      <c r="E80" s="1537"/>
      <c r="F80" s="1537"/>
      <c r="G80" s="1537"/>
      <c r="H80" s="242"/>
      <c r="I80" s="4" t="s">
        <v>37</v>
      </c>
      <c r="J80" s="1668"/>
      <c r="K80" s="1496"/>
      <c r="L80" s="1491"/>
      <c r="M80" s="1491"/>
      <c r="N80" s="1491"/>
      <c r="O80" s="1491"/>
      <c r="P80" s="1491"/>
      <c r="Q80" s="1491"/>
      <c r="R80" s="1491"/>
      <c r="S80" s="1488"/>
      <c r="T80" s="1479"/>
      <c r="U80" s="1476"/>
      <c r="V80" s="1476"/>
      <c r="W80" s="1485"/>
      <c r="X80" s="155"/>
      <c r="Y80" s="31"/>
      <c r="Z80" s="31"/>
      <c r="AA80" s="31"/>
      <c r="AB80" s="31"/>
      <c r="AC80" s="42"/>
      <c r="AD80" s="63"/>
      <c r="AE80" s="63"/>
      <c r="AF80" s="63"/>
      <c r="AG80" s="64"/>
      <c r="AH80" s="64"/>
      <c r="AI80" s="64"/>
      <c r="AJ80" s="63"/>
      <c r="AK80" s="63"/>
      <c r="AL80" s="63"/>
      <c r="AM80" s="64"/>
      <c r="AN80" s="64"/>
      <c r="AO80" s="64"/>
      <c r="AP80" s="63"/>
      <c r="AQ80" s="63"/>
      <c r="AR80" s="63"/>
      <c r="AS80" s="64"/>
      <c r="AT80" s="64"/>
      <c r="AU80" s="64"/>
      <c r="AV80" s="63"/>
      <c r="AW80" s="63"/>
      <c r="AX80" s="63"/>
      <c r="AY80" s="64"/>
      <c r="AZ80" s="64"/>
      <c r="BA80" s="64"/>
      <c r="BB80" s="69"/>
      <c r="BC80" s="69"/>
      <c r="BD80" s="69"/>
      <c r="BE80" s="64"/>
      <c r="BF80" s="64"/>
      <c r="BG80" s="64"/>
      <c r="BH80" s="69"/>
      <c r="BI80" s="69"/>
      <c r="BJ80" s="69"/>
      <c r="BK80" s="64"/>
      <c r="BL80" s="64"/>
      <c r="BM80" s="64"/>
      <c r="BN80" s="114"/>
      <c r="BO80" s="34"/>
    </row>
    <row r="81" spans="1:67" ht="15.75" x14ac:dyDescent="0.25">
      <c r="A81" s="1492"/>
      <c r="B81" s="1546"/>
      <c r="C81" s="1443"/>
      <c r="D81" s="1443"/>
      <c r="E81" s="1443"/>
      <c r="F81" s="1443"/>
      <c r="G81" s="1443"/>
      <c r="H81" s="243"/>
      <c r="I81" s="4" t="s">
        <v>37</v>
      </c>
      <c r="J81" s="1669"/>
      <c r="K81" s="1497"/>
      <c r="L81" s="1492"/>
      <c r="M81" s="1492"/>
      <c r="N81" s="1492"/>
      <c r="O81" s="1492"/>
      <c r="P81" s="1492"/>
      <c r="Q81" s="1492"/>
      <c r="R81" s="1492"/>
      <c r="S81" s="1489"/>
      <c r="T81" s="1480"/>
      <c r="U81" s="1477"/>
      <c r="V81" s="1477"/>
      <c r="W81" s="1486"/>
      <c r="X81" s="155"/>
      <c r="Y81" s="31"/>
      <c r="Z81" s="31"/>
      <c r="AA81" s="31"/>
      <c r="AB81" s="31"/>
      <c r="AC81" s="42"/>
      <c r="AD81" s="63"/>
      <c r="AE81" s="63"/>
      <c r="AF81" s="63"/>
      <c r="AG81" s="64"/>
      <c r="AH81" s="64"/>
      <c r="AI81" s="64"/>
      <c r="AJ81" s="63"/>
      <c r="AK81" s="63"/>
      <c r="AL81" s="63"/>
      <c r="AM81" s="64"/>
      <c r="AN81" s="64"/>
      <c r="AO81" s="64"/>
      <c r="AP81" s="63"/>
      <c r="AQ81" s="63"/>
      <c r="AR81" s="63"/>
      <c r="AS81" s="64"/>
      <c r="AT81" s="64"/>
      <c r="AU81" s="64"/>
      <c r="AV81" s="63"/>
      <c r="AW81" s="63"/>
      <c r="AX81" s="63"/>
      <c r="AY81" s="64"/>
      <c r="AZ81" s="64"/>
      <c r="BA81" s="64"/>
      <c r="BB81" s="69"/>
      <c r="BC81" s="69"/>
      <c r="BD81" s="69"/>
      <c r="BE81" s="64"/>
      <c r="BF81" s="64"/>
      <c r="BG81" s="64"/>
      <c r="BH81" s="69"/>
      <c r="BI81" s="69"/>
      <c r="BJ81" s="69"/>
      <c r="BK81" s="64"/>
      <c r="BL81" s="64"/>
      <c r="BM81" s="64"/>
      <c r="BN81" s="114"/>
      <c r="BO81" s="34"/>
    </row>
    <row r="82" spans="1:67" ht="15.75" x14ac:dyDescent="0.25">
      <c r="A82" s="1490">
        <v>25</v>
      </c>
      <c r="B82" s="1544" t="s">
        <v>76</v>
      </c>
      <c r="C82" s="1442"/>
      <c r="D82" s="1442"/>
      <c r="E82" s="1442"/>
      <c r="F82" s="1442" t="s">
        <v>136</v>
      </c>
      <c r="G82" s="1442" t="s">
        <v>60</v>
      </c>
      <c r="H82" s="241"/>
      <c r="I82" s="4" t="s">
        <v>37</v>
      </c>
      <c r="J82" s="1667">
        <f>L82+M82+N82+O82+P82+Q82+R82+S82</f>
        <v>0</v>
      </c>
      <c r="K82" s="1495">
        <f>J82*36</f>
        <v>0</v>
      </c>
      <c r="L82" s="1490"/>
      <c r="M82" s="1490"/>
      <c r="N82" s="1490"/>
      <c r="O82" s="1490"/>
      <c r="P82" s="1490"/>
      <c r="Q82" s="1490"/>
      <c r="R82" s="1490"/>
      <c r="S82" s="1487"/>
      <c r="T82" s="1478"/>
      <c r="U82" s="1475"/>
      <c r="V82" s="1475"/>
      <c r="W82" s="1484"/>
      <c r="X82" s="155">
        <f>Y82+Y82*0.1</f>
        <v>0</v>
      </c>
      <c r="Y82" s="31">
        <f>SUM(Z82:AB82)</f>
        <v>0</v>
      </c>
      <c r="Z82" s="31">
        <f>AD82+AG82+AJ82+AM82+AP82+AS82+AV82+AY82+BB82+BE82+BH82+BK82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42">
        <f>K82-X82</f>
        <v>0</v>
      </c>
      <c r="AD82" s="63"/>
      <c r="AE82" s="63"/>
      <c r="AF82" s="63"/>
      <c r="AG82" s="64"/>
      <c r="AH82" s="64"/>
      <c r="AI82" s="64"/>
      <c r="AJ82" s="63"/>
      <c r="AK82" s="63"/>
      <c r="AL82" s="63"/>
      <c r="AM82" s="64"/>
      <c r="AN82" s="64"/>
      <c r="AO82" s="64"/>
      <c r="AP82" s="63"/>
      <c r="AQ82" s="63"/>
      <c r="AR82" s="63"/>
      <c r="AS82" s="64"/>
      <c r="AT82" s="64"/>
      <c r="AU82" s="64"/>
      <c r="AV82" s="63"/>
      <c r="AW82" s="63"/>
      <c r="AX82" s="63"/>
      <c r="AY82" s="64"/>
      <c r="AZ82" s="64"/>
      <c r="BA82" s="64"/>
      <c r="BB82" s="69"/>
      <c r="BC82" s="69"/>
      <c r="BD82" s="69"/>
      <c r="BE82" s="64"/>
      <c r="BF82" s="64"/>
      <c r="BG82" s="64"/>
      <c r="BH82" s="69"/>
      <c r="BI82" s="69"/>
      <c r="BJ82" s="69"/>
      <c r="BK82" s="64"/>
      <c r="BL82" s="64"/>
      <c r="BM82" s="64"/>
      <c r="BN82" s="114"/>
      <c r="BO82" s="34" t="e">
        <f>Y82/K82*100</f>
        <v>#DIV/0!</v>
      </c>
    </row>
    <row r="83" spans="1:67" ht="15.75" x14ac:dyDescent="0.25">
      <c r="A83" s="1491"/>
      <c r="B83" s="1545"/>
      <c r="C83" s="1537"/>
      <c r="D83" s="1537"/>
      <c r="E83" s="1537"/>
      <c r="F83" s="1537"/>
      <c r="G83" s="1537"/>
      <c r="H83" s="242"/>
      <c r="I83" s="4" t="s">
        <v>37</v>
      </c>
      <c r="J83" s="1668"/>
      <c r="K83" s="1496"/>
      <c r="L83" s="1491"/>
      <c r="M83" s="1491"/>
      <c r="N83" s="1491"/>
      <c r="O83" s="1491"/>
      <c r="P83" s="1491"/>
      <c r="Q83" s="1491"/>
      <c r="R83" s="1491"/>
      <c r="S83" s="1488"/>
      <c r="T83" s="1479"/>
      <c r="U83" s="1476"/>
      <c r="V83" s="1476"/>
      <c r="W83" s="1485"/>
      <c r="X83" s="155"/>
      <c r="Y83" s="31"/>
      <c r="Z83" s="31"/>
      <c r="AA83" s="31"/>
      <c r="AB83" s="31"/>
      <c r="AC83" s="42"/>
      <c r="AD83" s="63"/>
      <c r="AE83" s="63"/>
      <c r="AF83" s="63"/>
      <c r="AG83" s="64"/>
      <c r="AH83" s="64"/>
      <c r="AI83" s="64"/>
      <c r="AJ83" s="63"/>
      <c r="AK83" s="63"/>
      <c r="AL83" s="63"/>
      <c r="AM83" s="64"/>
      <c r="AN83" s="64"/>
      <c r="AO83" s="64"/>
      <c r="AP83" s="63"/>
      <c r="AQ83" s="63"/>
      <c r="AR83" s="63"/>
      <c r="AS83" s="64"/>
      <c r="AT83" s="64"/>
      <c r="AU83" s="64"/>
      <c r="AV83" s="63"/>
      <c r="AW83" s="63"/>
      <c r="AX83" s="63"/>
      <c r="AY83" s="64"/>
      <c r="AZ83" s="64"/>
      <c r="BA83" s="64"/>
      <c r="BB83" s="69"/>
      <c r="BC83" s="69"/>
      <c r="BD83" s="69"/>
      <c r="BE83" s="64"/>
      <c r="BF83" s="64"/>
      <c r="BG83" s="64"/>
      <c r="BH83" s="69"/>
      <c r="BI83" s="69"/>
      <c r="BJ83" s="69"/>
      <c r="BK83" s="64"/>
      <c r="BL83" s="64"/>
      <c r="BM83" s="64"/>
      <c r="BN83" s="114"/>
      <c r="BO83" s="34"/>
    </row>
    <row r="84" spans="1:67" ht="15.75" x14ac:dyDescent="0.25">
      <c r="A84" s="1491"/>
      <c r="B84" s="1545"/>
      <c r="C84" s="1537"/>
      <c r="D84" s="1537"/>
      <c r="E84" s="1537"/>
      <c r="F84" s="1537"/>
      <c r="G84" s="1537"/>
      <c r="H84" s="242"/>
      <c r="I84" s="4" t="s">
        <v>37</v>
      </c>
      <c r="J84" s="1668"/>
      <c r="K84" s="1496"/>
      <c r="L84" s="1491"/>
      <c r="M84" s="1491"/>
      <c r="N84" s="1491"/>
      <c r="O84" s="1491"/>
      <c r="P84" s="1491"/>
      <c r="Q84" s="1491"/>
      <c r="R84" s="1491"/>
      <c r="S84" s="1488"/>
      <c r="T84" s="1479"/>
      <c r="U84" s="1476"/>
      <c r="V84" s="1476"/>
      <c r="W84" s="1485"/>
      <c r="X84" s="155">
        <f t="shared" ref="X84:X91" si="11">Y84+Y84*0.1</f>
        <v>0</v>
      </c>
      <c r="Y84" s="31">
        <f t="shared" ref="Y84:Y91" si="12">SUM(Z84:AB84)</f>
        <v>0</v>
      </c>
      <c r="Z84" s="31">
        <f t="shared" ref="Z84:AB91" si="13">AD84+AG84+AJ84+AM84+AP84+AS84+AV84+AY84+BB84+BE84+BH84+BK84</f>
        <v>0</v>
      </c>
      <c r="AA84" s="31">
        <f t="shared" si="13"/>
        <v>0</v>
      </c>
      <c r="AB84" s="31">
        <f t="shared" si="13"/>
        <v>0</v>
      </c>
      <c r="AC84" s="42">
        <f t="shared" ref="AC84:AC91" si="14">K84-X84</f>
        <v>0</v>
      </c>
      <c r="AD84" s="63"/>
      <c r="AE84" s="63"/>
      <c r="AF84" s="63"/>
      <c r="AG84" s="64"/>
      <c r="AH84" s="64"/>
      <c r="AI84" s="64"/>
      <c r="AJ84" s="63"/>
      <c r="AK84" s="63"/>
      <c r="AL84" s="63"/>
      <c r="AM84" s="64"/>
      <c r="AN84" s="64"/>
      <c r="AO84" s="64"/>
      <c r="AP84" s="63"/>
      <c r="AQ84" s="63"/>
      <c r="AR84" s="63"/>
      <c r="AS84" s="64"/>
      <c r="AT84" s="64"/>
      <c r="AU84" s="64"/>
      <c r="AV84" s="63"/>
      <c r="AW84" s="63"/>
      <c r="AX84" s="63"/>
      <c r="AY84" s="64"/>
      <c r="AZ84" s="64"/>
      <c r="BA84" s="64"/>
      <c r="BB84" s="69"/>
      <c r="BC84" s="69"/>
      <c r="BD84" s="69"/>
      <c r="BE84" s="64"/>
      <c r="BF84" s="64"/>
      <c r="BG84" s="64"/>
      <c r="BH84" s="69"/>
      <c r="BI84" s="69"/>
      <c r="BJ84" s="69"/>
      <c r="BK84" s="64"/>
      <c r="BL84" s="64"/>
      <c r="BM84" s="64"/>
      <c r="BN84" s="114"/>
      <c r="BO84" s="34" t="e">
        <f t="shared" ref="BO84:BO91" si="15">Y84/K84*100</f>
        <v>#DIV/0!</v>
      </c>
    </row>
    <row r="85" spans="1:67" ht="15.75" x14ac:dyDescent="0.25">
      <c r="A85" s="1491"/>
      <c r="B85" s="1545"/>
      <c r="C85" s="1537"/>
      <c r="D85" s="1537"/>
      <c r="E85" s="1537"/>
      <c r="F85" s="1537"/>
      <c r="G85" s="1537"/>
      <c r="H85" s="242"/>
      <c r="I85" s="4" t="s">
        <v>37</v>
      </c>
      <c r="J85" s="1668"/>
      <c r="K85" s="1496"/>
      <c r="L85" s="1491"/>
      <c r="M85" s="1491"/>
      <c r="N85" s="1491"/>
      <c r="O85" s="1491"/>
      <c r="P85" s="1491"/>
      <c r="Q85" s="1491"/>
      <c r="R85" s="1491"/>
      <c r="S85" s="1488"/>
      <c r="T85" s="1479"/>
      <c r="U85" s="1476"/>
      <c r="V85" s="1476"/>
      <c r="W85" s="1485"/>
      <c r="X85" s="155">
        <f t="shared" si="11"/>
        <v>0</v>
      </c>
      <c r="Y85" s="31">
        <f t="shared" si="12"/>
        <v>0</v>
      </c>
      <c r="Z85" s="31">
        <f t="shared" si="13"/>
        <v>0</v>
      </c>
      <c r="AA85" s="31">
        <f t="shared" si="13"/>
        <v>0</v>
      </c>
      <c r="AB85" s="31">
        <f t="shared" si="13"/>
        <v>0</v>
      </c>
      <c r="AC85" s="42">
        <f t="shared" si="14"/>
        <v>0</v>
      </c>
      <c r="AD85" s="63"/>
      <c r="AE85" s="63"/>
      <c r="AF85" s="63"/>
      <c r="AG85" s="64"/>
      <c r="AH85" s="64"/>
      <c r="AI85" s="64"/>
      <c r="AJ85" s="63"/>
      <c r="AK85" s="63"/>
      <c r="AL85" s="63"/>
      <c r="AM85" s="64"/>
      <c r="AN85" s="64"/>
      <c r="AO85" s="64"/>
      <c r="AP85" s="63"/>
      <c r="AQ85" s="63"/>
      <c r="AR85" s="63"/>
      <c r="AS85" s="64"/>
      <c r="AT85" s="64"/>
      <c r="AU85" s="64"/>
      <c r="AV85" s="63"/>
      <c r="AW85" s="63"/>
      <c r="AX85" s="63"/>
      <c r="AY85" s="64"/>
      <c r="AZ85" s="64"/>
      <c r="BA85" s="64"/>
      <c r="BB85" s="69"/>
      <c r="BC85" s="69"/>
      <c r="BD85" s="69"/>
      <c r="BE85" s="64"/>
      <c r="BF85" s="64"/>
      <c r="BG85" s="64"/>
      <c r="BH85" s="69"/>
      <c r="BI85" s="69"/>
      <c r="BJ85" s="69"/>
      <c r="BK85" s="64"/>
      <c r="BL85" s="64"/>
      <c r="BM85" s="64"/>
      <c r="BN85" s="114"/>
      <c r="BO85" s="34" t="e">
        <f t="shared" si="15"/>
        <v>#DIV/0!</v>
      </c>
    </row>
    <row r="86" spans="1:67" ht="15.75" x14ac:dyDescent="0.25">
      <c r="A86" s="1492"/>
      <c r="B86" s="1546"/>
      <c r="C86" s="1443"/>
      <c r="D86" s="1443"/>
      <c r="E86" s="1443"/>
      <c r="F86" s="1443"/>
      <c r="G86" s="1443"/>
      <c r="H86" s="243"/>
      <c r="I86" s="4" t="s">
        <v>37</v>
      </c>
      <c r="J86" s="1669"/>
      <c r="K86" s="1497"/>
      <c r="L86" s="1492"/>
      <c r="M86" s="1492"/>
      <c r="N86" s="1492"/>
      <c r="O86" s="1492"/>
      <c r="P86" s="1492"/>
      <c r="Q86" s="1492"/>
      <c r="R86" s="1492"/>
      <c r="S86" s="1489"/>
      <c r="T86" s="1480"/>
      <c r="U86" s="1477"/>
      <c r="V86" s="1477"/>
      <c r="W86" s="1486"/>
      <c r="X86" s="155">
        <f t="shared" si="11"/>
        <v>0</v>
      </c>
      <c r="Y86" s="31">
        <f t="shared" si="12"/>
        <v>0</v>
      </c>
      <c r="Z86" s="31">
        <f t="shared" si="13"/>
        <v>0</v>
      </c>
      <c r="AA86" s="31">
        <f t="shared" si="13"/>
        <v>0</v>
      </c>
      <c r="AB86" s="31">
        <f t="shared" si="13"/>
        <v>0</v>
      </c>
      <c r="AC86" s="42">
        <f t="shared" si="14"/>
        <v>0</v>
      </c>
      <c r="AD86" s="63"/>
      <c r="AE86" s="63"/>
      <c r="AF86" s="63"/>
      <c r="AG86" s="64"/>
      <c r="AH86" s="64"/>
      <c r="AI86" s="64"/>
      <c r="AJ86" s="63"/>
      <c r="AK86" s="63"/>
      <c r="AL86" s="63"/>
      <c r="AM86" s="64"/>
      <c r="AN86" s="64"/>
      <c r="AO86" s="64"/>
      <c r="AP86" s="63"/>
      <c r="AQ86" s="63"/>
      <c r="AR86" s="63"/>
      <c r="AS86" s="64"/>
      <c r="AT86" s="64"/>
      <c r="AU86" s="64"/>
      <c r="AV86" s="63"/>
      <c r="AW86" s="63"/>
      <c r="AX86" s="63"/>
      <c r="AY86" s="64"/>
      <c r="AZ86" s="64"/>
      <c r="BA86" s="64"/>
      <c r="BB86" s="69"/>
      <c r="BC86" s="69"/>
      <c r="BD86" s="69"/>
      <c r="BE86" s="64"/>
      <c r="BF86" s="64"/>
      <c r="BG86" s="64"/>
      <c r="BH86" s="69"/>
      <c r="BI86" s="69"/>
      <c r="BJ86" s="69"/>
      <c r="BK86" s="64"/>
      <c r="BL86" s="64"/>
      <c r="BM86" s="64"/>
      <c r="BN86" s="114"/>
      <c r="BO86" s="34" t="e">
        <f t="shared" si="15"/>
        <v>#DIV/0!</v>
      </c>
    </row>
    <row r="87" spans="1:67" ht="15.75" x14ac:dyDescent="0.25">
      <c r="A87" s="68"/>
      <c r="B87" s="68"/>
      <c r="C87" s="14"/>
      <c r="D87" s="14"/>
      <c r="E87" s="14"/>
      <c r="F87" s="192" t="s">
        <v>136</v>
      </c>
      <c r="G87" s="14"/>
      <c r="H87" s="249"/>
      <c r="I87" s="4" t="s">
        <v>37</v>
      </c>
      <c r="J87" s="28">
        <f>L87+M87+N87+O87+P87+Q87+R87+S87</f>
        <v>0</v>
      </c>
      <c r="K87" s="41">
        <f t="shared" ref="K87:K97" si="16">J87*36</f>
        <v>0</v>
      </c>
      <c r="L87" s="29"/>
      <c r="M87" s="29"/>
      <c r="N87" s="29"/>
      <c r="O87" s="29"/>
      <c r="P87" s="68"/>
      <c r="Q87" s="68"/>
      <c r="R87" s="68"/>
      <c r="S87" s="144"/>
      <c r="T87" s="67"/>
      <c r="U87" s="66"/>
      <c r="V87" s="66"/>
      <c r="W87" s="65"/>
      <c r="X87" s="155">
        <f t="shared" si="11"/>
        <v>0</v>
      </c>
      <c r="Y87" s="31">
        <f t="shared" si="12"/>
        <v>0</v>
      </c>
      <c r="Z87" s="31">
        <f t="shared" si="13"/>
        <v>0</v>
      </c>
      <c r="AA87" s="31">
        <f t="shared" si="13"/>
        <v>0</v>
      </c>
      <c r="AB87" s="31">
        <f t="shared" si="13"/>
        <v>0</v>
      </c>
      <c r="AC87" s="42">
        <f t="shared" si="14"/>
        <v>0</v>
      </c>
      <c r="AD87" s="63"/>
      <c r="AE87" s="63"/>
      <c r="AF87" s="63"/>
      <c r="AG87" s="64"/>
      <c r="AH87" s="64"/>
      <c r="AI87" s="64"/>
      <c r="AJ87" s="63"/>
      <c r="AK87" s="63"/>
      <c r="AL87" s="63"/>
      <c r="AM87" s="64"/>
      <c r="AN87" s="64"/>
      <c r="AO87" s="64"/>
      <c r="AP87" s="63"/>
      <c r="AQ87" s="63"/>
      <c r="AR87" s="63"/>
      <c r="AS87" s="64"/>
      <c r="AT87" s="64"/>
      <c r="AU87" s="64"/>
      <c r="AV87" s="63"/>
      <c r="AW87" s="63"/>
      <c r="AX87" s="63"/>
      <c r="AY87" s="64"/>
      <c r="AZ87" s="64"/>
      <c r="BA87" s="64"/>
      <c r="BB87" s="69"/>
      <c r="BC87" s="69"/>
      <c r="BD87" s="69"/>
      <c r="BE87" s="64"/>
      <c r="BF87" s="64"/>
      <c r="BG87" s="64"/>
      <c r="BH87" s="69"/>
      <c r="BI87" s="69"/>
      <c r="BJ87" s="69"/>
      <c r="BK87" s="64"/>
      <c r="BL87" s="64"/>
      <c r="BM87" s="64"/>
      <c r="BN87" s="114"/>
      <c r="BO87" s="34" t="e">
        <f t="shared" si="15"/>
        <v>#DIV/0!</v>
      </c>
    </row>
    <row r="88" spans="1:67" ht="15.75" x14ac:dyDescent="0.25">
      <c r="A88" s="68"/>
      <c r="B88" s="68"/>
      <c r="C88" s="14"/>
      <c r="D88" s="14"/>
      <c r="E88" s="14"/>
      <c r="F88" s="192" t="s">
        <v>136</v>
      </c>
      <c r="G88" s="14"/>
      <c r="H88" s="249"/>
      <c r="I88" s="4" t="s">
        <v>37</v>
      </c>
      <c r="J88" s="28">
        <f>L88+M88+N88+O88+P88+Q88+R88+S88</f>
        <v>0</v>
      </c>
      <c r="K88" s="41">
        <f t="shared" si="16"/>
        <v>0</v>
      </c>
      <c r="L88" s="68"/>
      <c r="M88" s="68"/>
      <c r="N88" s="68"/>
      <c r="O88" s="68"/>
      <c r="P88" s="68"/>
      <c r="Q88" s="68"/>
      <c r="R88" s="68"/>
      <c r="S88" s="144"/>
      <c r="T88" s="67"/>
      <c r="U88" s="66"/>
      <c r="V88" s="66"/>
      <c r="W88" s="65"/>
      <c r="X88" s="155">
        <f t="shared" si="11"/>
        <v>0</v>
      </c>
      <c r="Y88" s="31">
        <f t="shared" si="12"/>
        <v>0</v>
      </c>
      <c r="Z88" s="31">
        <f t="shared" si="13"/>
        <v>0</v>
      </c>
      <c r="AA88" s="31">
        <f t="shared" si="13"/>
        <v>0</v>
      </c>
      <c r="AB88" s="31">
        <f t="shared" si="13"/>
        <v>0</v>
      </c>
      <c r="AC88" s="42">
        <f t="shared" si="14"/>
        <v>0</v>
      </c>
      <c r="AD88" s="63"/>
      <c r="AE88" s="63"/>
      <c r="AF88" s="63"/>
      <c r="AG88" s="64"/>
      <c r="AH88" s="64"/>
      <c r="AI88" s="64"/>
      <c r="AJ88" s="63"/>
      <c r="AK88" s="63"/>
      <c r="AL88" s="63"/>
      <c r="AM88" s="64"/>
      <c r="AN88" s="64"/>
      <c r="AO88" s="64"/>
      <c r="AP88" s="63"/>
      <c r="AQ88" s="63"/>
      <c r="AR88" s="63"/>
      <c r="AS88" s="64"/>
      <c r="AT88" s="64"/>
      <c r="AU88" s="64"/>
      <c r="AV88" s="63"/>
      <c r="AW88" s="63"/>
      <c r="AX88" s="63"/>
      <c r="AY88" s="64"/>
      <c r="AZ88" s="64"/>
      <c r="BA88" s="64"/>
      <c r="BB88" s="69"/>
      <c r="BC88" s="69"/>
      <c r="BD88" s="69"/>
      <c r="BE88" s="64"/>
      <c r="BF88" s="64"/>
      <c r="BG88" s="64"/>
      <c r="BH88" s="69"/>
      <c r="BI88" s="69"/>
      <c r="BJ88" s="69"/>
      <c r="BK88" s="64"/>
      <c r="BL88" s="64"/>
      <c r="BM88" s="64"/>
      <c r="BN88" s="114"/>
      <c r="BO88" s="34" t="e">
        <f t="shared" si="15"/>
        <v>#DIV/0!</v>
      </c>
    </row>
    <row r="89" spans="1:67" ht="15.75" x14ac:dyDescent="0.25">
      <c r="A89" s="68"/>
      <c r="B89" s="68"/>
      <c r="C89" s="14"/>
      <c r="D89" s="14"/>
      <c r="E89" s="14"/>
      <c r="F89" s="192" t="s">
        <v>136</v>
      </c>
      <c r="G89" s="14"/>
      <c r="H89" s="249"/>
      <c r="I89" s="4" t="s">
        <v>37</v>
      </c>
      <c r="J89" s="28">
        <f>L89+M89+N89+O89+P89+Q89+R89+S89</f>
        <v>0</v>
      </c>
      <c r="K89" s="41">
        <f>J89*36</f>
        <v>0</v>
      </c>
      <c r="L89" s="68"/>
      <c r="M89" s="68"/>
      <c r="N89" s="68"/>
      <c r="O89" s="68"/>
      <c r="P89" s="68"/>
      <c r="Q89" s="68"/>
      <c r="R89" s="68"/>
      <c r="S89" s="144"/>
      <c r="T89" s="67"/>
      <c r="U89" s="66"/>
      <c r="V89" s="66"/>
      <c r="W89" s="65"/>
      <c r="X89" s="155">
        <f t="shared" si="11"/>
        <v>0</v>
      </c>
      <c r="Y89" s="31">
        <f t="shared" si="12"/>
        <v>0</v>
      </c>
      <c r="Z89" s="31">
        <f t="shared" si="13"/>
        <v>0</v>
      </c>
      <c r="AA89" s="31">
        <f t="shared" si="13"/>
        <v>0</v>
      </c>
      <c r="AB89" s="31">
        <f t="shared" si="13"/>
        <v>0</v>
      </c>
      <c r="AC89" s="42">
        <f t="shared" si="14"/>
        <v>0</v>
      </c>
      <c r="AD89" s="63"/>
      <c r="AE89" s="63"/>
      <c r="AF89" s="63"/>
      <c r="AG89" s="64"/>
      <c r="AH89" s="64"/>
      <c r="AI89" s="64"/>
      <c r="AJ89" s="63"/>
      <c r="AK89" s="63"/>
      <c r="AL89" s="63"/>
      <c r="AM89" s="64"/>
      <c r="AN89" s="64"/>
      <c r="AO89" s="64"/>
      <c r="AP89" s="63"/>
      <c r="AQ89" s="63"/>
      <c r="AR89" s="63"/>
      <c r="AS89" s="64"/>
      <c r="AT89" s="64"/>
      <c r="AU89" s="64"/>
      <c r="AV89" s="63"/>
      <c r="AW89" s="63"/>
      <c r="AX89" s="63"/>
      <c r="AY89" s="64"/>
      <c r="AZ89" s="64"/>
      <c r="BA89" s="64"/>
      <c r="BB89" s="69"/>
      <c r="BC89" s="69"/>
      <c r="BD89" s="69"/>
      <c r="BE89" s="64"/>
      <c r="BF89" s="64"/>
      <c r="BG89" s="64"/>
      <c r="BH89" s="69"/>
      <c r="BI89" s="69"/>
      <c r="BJ89" s="69"/>
      <c r="BK89" s="64"/>
      <c r="BL89" s="64"/>
      <c r="BM89" s="64"/>
      <c r="BN89" s="114"/>
      <c r="BO89" s="34" t="e">
        <f t="shared" si="15"/>
        <v>#DIV/0!</v>
      </c>
    </row>
    <row r="90" spans="1:67" ht="15.75" x14ac:dyDescent="0.25">
      <c r="A90" s="68"/>
      <c r="B90" s="68"/>
      <c r="C90" s="14"/>
      <c r="D90" s="14"/>
      <c r="E90" s="14"/>
      <c r="F90" s="192" t="s">
        <v>136</v>
      </c>
      <c r="G90" s="14"/>
      <c r="H90" s="249"/>
      <c r="I90" s="4" t="s">
        <v>37</v>
      </c>
      <c r="J90" s="28">
        <f>L90+M90+N90+O90+P90+Q90+R90+S90</f>
        <v>0</v>
      </c>
      <c r="K90" s="41">
        <f t="shared" si="16"/>
        <v>0</v>
      </c>
      <c r="L90" s="29"/>
      <c r="M90" s="29"/>
      <c r="N90" s="29"/>
      <c r="O90" s="29"/>
      <c r="P90" s="68"/>
      <c r="Q90" s="68"/>
      <c r="R90" s="68"/>
      <c r="S90" s="144"/>
      <c r="T90" s="67"/>
      <c r="U90" s="66"/>
      <c r="V90" s="66"/>
      <c r="W90" s="65"/>
      <c r="X90" s="155">
        <f t="shared" si="11"/>
        <v>0</v>
      </c>
      <c r="Y90" s="31">
        <f t="shared" si="12"/>
        <v>0</v>
      </c>
      <c r="Z90" s="31">
        <f t="shared" si="13"/>
        <v>0</v>
      </c>
      <c r="AA90" s="31">
        <f t="shared" si="13"/>
        <v>0</v>
      </c>
      <c r="AB90" s="31">
        <f t="shared" si="13"/>
        <v>0</v>
      </c>
      <c r="AC90" s="42">
        <f t="shared" si="14"/>
        <v>0</v>
      </c>
      <c r="AD90" s="63"/>
      <c r="AE90" s="63"/>
      <c r="AF90" s="63"/>
      <c r="AG90" s="64"/>
      <c r="AH90" s="64"/>
      <c r="AI90" s="64"/>
      <c r="AJ90" s="63"/>
      <c r="AK90" s="63"/>
      <c r="AL90" s="63"/>
      <c r="AM90" s="64"/>
      <c r="AN90" s="64"/>
      <c r="AO90" s="64"/>
      <c r="AP90" s="63"/>
      <c r="AQ90" s="63"/>
      <c r="AR90" s="63"/>
      <c r="AS90" s="64"/>
      <c r="AT90" s="64"/>
      <c r="AU90" s="64"/>
      <c r="AV90" s="63"/>
      <c r="AW90" s="63"/>
      <c r="AX90" s="63"/>
      <c r="AY90" s="64"/>
      <c r="AZ90" s="64"/>
      <c r="BA90" s="64"/>
      <c r="BB90" s="69"/>
      <c r="BC90" s="69"/>
      <c r="BD90" s="69"/>
      <c r="BE90" s="64"/>
      <c r="BF90" s="64"/>
      <c r="BG90" s="64"/>
      <c r="BH90" s="69"/>
      <c r="BI90" s="69"/>
      <c r="BJ90" s="69"/>
      <c r="BK90" s="64"/>
      <c r="BL90" s="64"/>
      <c r="BM90" s="64"/>
      <c r="BN90" s="114"/>
      <c r="BO90" s="34" t="e">
        <f t="shared" si="15"/>
        <v>#DIV/0!</v>
      </c>
    </row>
    <row r="91" spans="1:67" ht="15.75" x14ac:dyDescent="0.25">
      <c r="A91" s="68"/>
      <c r="B91" s="68"/>
      <c r="C91" s="14"/>
      <c r="D91" s="14"/>
      <c r="E91" s="14"/>
      <c r="F91" s="192" t="s">
        <v>136</v>
      </c>
      <c r="G91" s="14"/>
      <c r="H91" s="249"/>
      <c r="I91" s="4" t="s">
        <v>37</v>
      </c>
      <c r="J91" s="28">
        <f>L91+M91+N91+O91+P91+Q91+R91+S91</f>
        <v>0</v>
      </c>
      <c r="K91" s="41">
        <f t="shared" si="16"/>
        <v>0</v>
      </c>
      <c r="L91" s="68"/>
      <c r="M91" s="68"/>
      <c r="N91" s="68"/>
      <c r="O91" s="68"/>
      <c r="P91" s="68"/>
      <c r="Q91" s="68"/>
      <c r="R91" s="68"/>
      <c r="S91" s="144"/>
      <c r="T91" s="67"/>
      <c r="U91" s="66"/>
      <c r="V91" s="66"/>
      <c r="W91" s="65"/>
      <c r="X91" s="155">
        <f t="shared" si="11"/>
        <v>0</v>
      </c>
      <c r="Y91" s="31">
        <f t="shared" si="12"/>
        <v>0</v>
      </c>
      <c r="Z91" s="31">
        <f t="shared" si="13"/>
        <v>0</v>
      </c>
      <c r="AA91" s="31">
        <f t="shared" si="13"/>
        <v>0</v>
      </c>
      <c r="AB91" s="31">
        <f t="shared" si="13"/>
        <v>0</v>
      </c>
      <c r="AC91" s="42">
        <f t="shared" si="14"/>
        <v>0</v>
      </c>
      <c r="AD91" s="63"/>
      <c r="AE91" s="63"/>
      <c r="AF91" s="63"/>
      <c r="AG91" s="64"/>
      <c r="AH91" s="64"/>
      <c r="AI91" s="64"/>
      <c r="AJ91" s="63"/>
      <c r="AK91" s="63"/>
      <c r="AL91" s="63"/>
      <c r="AM91" s="64"/>
      <c r="AN91" s="64"/>
      <c r="AO91" s="64"/>
      <c r="AP91" s="63"/>
      <c r="AQ91" s="63"/>
      <c r="AR91" s="63"/>
      <c r="AS91" s="64"/>
      <c r="AT91" s="64"/>
      <c r="AU91" s="64"/>
      <c r="AV91" s="63"/>
      <c r="AW91" s="63"/>
      <c r="AX91" s="63"/>
      <c r="AY91" s="64"/>
      <c r="AZ91" s="64"/>
      <c r="BA91" s="64"/>
      <c r="BB91" s="69"/>
      <c r="BC91" s="69"/>
      <c r="BD91" s="69"/>
      <c r="BE91" s="64"/>
      <c r="BF91" s="64"/>
      <c r="BG91" s="64"/>
      <c r="BH91" s="69"/>
      <c r="BI91" s="69"/>
      <c r="BJ91" s="69"/>
      <c r="BK91" s="64"/>
      <c r="BL91" s="64"/>
      <c r="BM91" s="64"/>
      <c r="BN91" s="114"/>
      <c r="BO91" s="34" t="e">
        <f t="shared" si="15"/>
        <v>#DIV/0!</v>
      </c>
    </row>
    <row r="92" spans="1:67" ht="15.75" x14ac:dyDescent="0.25">
      <c r="A92" s="75"/>
      <c r="B92" s="75"/>
      <c r="C92" s="74"/>
      <c r="D92" s="74"/>
      <c r="E92" s="74"/>
      <c r="F92" s="74" t="s">
        <v>53</v>
      </c>
      <c r="G92" s="74"/>
      <c r="H92" s="74"/>
      <c r="I92" s="72" t="s">
        <v>42</v>
      </c>
      <c r="J92" s="73">
        <f>SUM(J93:J97)</f>
        <v>0</v>
      </c>
      <c r="K92" s="115"/>
      <c r="L92" s="74"/>
      <c r="M92" s="74"/>
      <c r="N92" s="74"/>
      <c r="O92" s="74"/>
      <c r="P92" s="75"/>
      <c r="Q92" s="75"/>
      <c r="R92" s="75"/>
      <c r="S92" s="145"/>
      <c r="T92" s="76"/>
      <c r="U92" s="77"/>
      <c r="V92" s="77"/>
      <c r="W92" s="78"/>
      <c r="X92" s="156"/>
      <c r="Y92" s="79"/>
      <c r="Z92" s="79"/>
      <c r="AA92" s="79"/>
      <c r="AB92" s="79"/>
      <c r="AC92" s="11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75"/>
      <c r="BO92" s="81"/>
    </row>
    <row r="93" spans="1:67" ht="15.75" x14ac:dyDescent="0.25">
      <c r="A93" s="68">
        <v>26</v>
      </c>
      <c r="B93" s="68"/>
      <c r="C93" s="14"/>
      <c r="D93" s="14"/>
      <c r="E93" s="14"/>
      <c r="F93" s="14" t="s">
        <v>53</v>
      </c>
      <c r="G93" s="14"/>
      <c r="H93" s="249"/>
      <c r="I93" s="4" t="s">
        <v>37</v>
      </c>
      <c r="J93" s="28">
        <f>L93+M93+N93+O93+P93+Q93+R93+S93</f>
        <v>0</v>
      </c>
      <c r="K93" s="41">
        <f>J93*36</f>
        <v>0</v>
      </c>
      <c r="L93" s="29"/>
      <c r="M93" s="29"/>
      <c r="N93" s="29"/>
      <c r="O93" s="29"/>
      <c r="P93" s="68"/>
      <c r="Q93" s="68"/>
      <c r="R93" s="68"/>
      <c r="S93" s="144"/>
      <c r="T93" s="67"/>
      <c r="U93" s="66"/>
      <c r="V93" s="66"/>
      <c r="W93" s="65"/>
      <c r="X93" s="155">
        <f>Y93+Y93*0.1</f>
        <v>0</v>
      </c>
      <c r="Y93" s="31">
        <f>SUM(Z93:AB93)</f>
        <v>0</v>
      </c>
      <c r="Z93" s="31">
        <f t="shared" ref="Z93:AB97" si="17">AD93+AG93+AJ93+AM93+AP93+AS93+AV93+AY93+BB93+BE93+BH93+BK93</f>
        <v>0</v>
      </c>
      <c r="AA93" s="31">
        <f t="shared" si="17"/>
        <v>0</v>
      </c>
      <c r="AB93" s="31">
        <f t="shared" si="17"/>
        <v>0</v>
      </c>
      <c r="AC93" s="42">
        <f>K93-X93</f>
        <v>0</v>
      </c>
      <c r="AD93" s="63"/>
      <c r="AE93" s="63"/>
      <c r="AF93" s="63"/>
      <c r="AG93" s="64"/>
      <c r="AH93" s="64"/>
      <c r="AI93" s="64"/>
      <c r="AJ93" s="63"/>
      <c r="AK93" s="63"/>
      <c r="AL93" s="63"/>
      <c r="AM93" s="64"/>
      <c r="AN93" s="64"/>
      <c r="AO93" s="64"/>
      <c r="AP93" s="63"/>
      <c r="AQ93" s="63"/>
      <c r="AR93" s="63"/>
      <c r="AS93" s="64"/>
      <c r="AT93" s="64"/>
      <c r="AU93" s="64"/>
      <c r="AV93" s="63"/>
      <c r="AW93" s="63"/>
      <c r="AX93" s="63"/>
      <c r="AY93" s="64"/>
      <c r="AZ93" s="64"/>
      <c r="BA93" s="64"/>
      <c r="BB93" s="69"/>
      <c r="BC93" s="69"/>
      <c r="BD93" s="69"/>
      <c r="BE93" s="64"/>
      <c r="BF93" s="64"/>
      <c r="BG93" s="64"/>
      <c r="BH93" s="69"/>
      <c r="BI93" s="69"/>
      <c r="BJ93" s="69"/>
      <c r="BK93" s="64"/>
      <c r="BL93" s="64"/>
      <c r="BM93" s="64"/>
      <c r="BN93" s="114"/>
      <c r="BO93" s="34" t="e">
        <f>Y93/K93*100</f>
        <v>#DIV/0!</v>
      </c>
    </row>
    <row r="94" spans="1:67" ht="15.75" x14ac:dyDescent="0.25">
      <c r="A94" s="68">
        <v>27</v>
      </c>
      <c r="B94" s="68"/>
      <c r="C94" s="14"/>
      <c r="D94" s="14"/>
      <c r="E94" s="14"/>
      <c r="F94" s="14" t="s">
        <v>53</v>
      </c>
      <c r="G94" s="14"/>
      <c r="H94" s="249"/>
      <c r="I94" s="4" t="s">
        <v>37</v>
      </c>
      <c r="J94" s="28">
        <f>L94+M94+N94+O94+P94+Q94+R94+S94</f>
        <v>0</v>
      </c>
      <c r="K94" s="41">
        <f>J94*36</f>
        <v>0</v>
      </c>
      <c r="L94" s="29"/>
      <c r="M94" s="29"/>
      <c r="N94" s="29"/>
      <c r="O94" s="29"/>
      <c r="P94" s="68"/>
      <c r="Q94" s="68"/>
      <c r="R94" s="68"/>
      <c r="S94" s="144"/>
      <c r="T94" s="67"/>
      <c r="U94" s="66"/>
      <c r="V94" s="66"/>
      <c r="W94" s="65"/>
      <c r="X94" s="155">
        <f>Y94+Y94*0.1</f>
        <v>0</v>
      </c>
      <c r="Y94" s="31">
        <f>SUM(Z94:AB94)</f>
        <v>0</v>
      </c>
      <c r="Z94" s="31">
        <f t="shared" si="17"/>
        <v>0</v>
      </c>
      <c r="AA94" s="31">
        <f t="shared" si="17"/>
        <v>0</v>
      </c>
      <c r="AB94" s="31">
        <f t="shared" si="17"/>
        <v>0</v>
      </c>
      <c r="AC94" s="42">
        <f>K94-X94</f>
        <v>0</v>
      </c>
      <c r="AD94" s="63"/>
      <c r="AE94" s="63"/>
      <c r="AF94" s="63"/>
      <c r="AG94" s="64"/>
      <c r="AH94" s="64"/>
      <c r="AI94" s="64"/>
      <c r="AJ94" s="63"/>
      <c r="AK94" s="63"/>
      <c r="AL94" s="63"/>
      <c r="AM94" s="64"/>
      <c r="AN94" s="64"/>
      <c r="AO94" s="64"/>
      <c r="AP94" s="63"/>
      <c r="AQ94" s="63"/>
      <c r="AR94" s="63"/>
      <c r="AS94" s="64"/>
      <c r="AT94" s="64"/>
      <c r="AU94" s="64"/>
      <c r="AV94" s="63"/>
      <c r="AW94" s="63"/>
      <c r="AX94" s="63"/>
      <c r="AY94" s="64"/>
      <c r="AZ94" s="64"/>
      <c r="BA94" s="64"/>
      <c r="BB94" s="69"/>
      <c r="BC94" s="69"/>
      <c r="BD94" s="69"/>
      <c r="BE94" s="64"/>
      <c r="BF94" s="64"/>
      <c r="BG94" s="64"/>
      <c r="BH94" s="69"/>
      <c r="BI94" s="69"/>
      <c r="BJ94" s="69"/>
      <c r="BK94" s="64"/>
      <c r="BL94" s="64"/>
      <c r="BM94" s="64"/>
      <c r="BN94" s="114"/>
      <c r="BO94" s="34" t="e">
        <f>Y94/K94*100</f>
        <v>#DIV/0!</v>
      </c>
    </row>
    <row r="95" spans="1:67" ht="15.75" x14ac:dyDescent="0.25">
      <c r="A95" s="68">
        <v>28</v>
      </c>
      <c r="B95" s="68"/>
      <c r="C95" s="14"/>
      <c r="D95" s="14"/>
      <c r="E95" s="14"/>
      <c r="F95" s="14" t="s">
        <v>53</v>
      </c>
      <c r="G95" s="14"/>
      <c r="H95" s="249"/>
      <c r="I95" s="4" t="s">
        <v>37</v>
      </c>
      <c r="J95" s="28">
        <f>L95+M95+N95+O95+P95+Q95+R95+S95</f>
        <v>0</v>
      </c>
      <c r="K95" s="41">
        <f>J95*36</f>
        <v>0</v>
      </c>
      <c r="L95" s="29"/>
      <c r="M95" s="29"/>
      <c r="N95" s="29"/>
      <c r="O95" s="29"/>
      <c r="P95" s="68"/>
      <c r="Q95" s="68"/>
      <c r="R95" s="68"/>
      <c r="S95" s="144"/>
      <c r="T95" s="67"/>
      <c r="U95" s="66"/>
      <c r="V95" s="66"/>
      <c r="W95" s="65"/>
      <c r="X95" s="155">
        <f>Y95+Y95*0.1</f>
        <v>0</v>
      </c>
      <c r="Y95" s="31">
        <f>SUM(Z95:AB95)</f>
        <v>0</v>
      </c>
      <c r="Z95" s="31">
        <f t="shared" si="17"/>
        <v>0</v>
      </c>
      <c r="AA95" s="31">
        <f t="shared" si="17"/>
        <v>0</v>
      </c>
      <c r="AB95" s="31">
        <f t="shared" si="17"/>
        <v>0</v>
      </c>
      <c r="AC95" s="42">
        <f>K95-X95</f>
        <v>0</v>
      </c>
      <c r="AD95" s="63"/>
      <c r="AE95" s="63"/>
      <c r="AF95" s="63"/>
      <c r="AG95" s="64"/>
      <c r="AH95" s="64"/>
      <c r="AI95" s="64"/>
      <c r="AJ95" s="63"/>
      <c r="AK95" s="63"/>
      <c r="AL95" s="63"/>
      <c r="AM95" s="64"/>
      <c r="AN95" s="64"/>
      <c r="AO95" s="64"/>
      <c r="AP95" s="63"/>
      <c r="AQ95" s="63"/>
      <c r="AR95" s="63"/>
      <c r="AS95" s="64"/>
      <c r="AT95" s="64"/>
      <c r="AU95" s="64"/>
      <c r="AV95" s="63"/>
      <c r="AW95" s="63"/>
      <c r="AX95" s="63"/>
      <c r="AY95" s="64"/>
      <c r="AZ95" s="64"/>
      <c r="BA95" s="64"/>
      <c r="BB95" s="69"/>
      <c r="BC95" s="69"/>
      <c r="BD95" s="69"/>
      <c r="BE95" s="64"/>
      <c r="BF95" s="64"/>
      <c r="BG95" s="64"/>
      <c r="BH95" s="69"/>
      <c r="BI95" s="69"/>
      <c r="BJ95" s="69"/>
      <c r="BK95" s="64"/>
      <c r="BL95" s="64"/>
      <c r="BM95" s="64"/>
      <c r="BN95" s="114"/>
      <c r="BO95" s="34" t="e">
        <f>Y95/K95*100</f>
        <v>#DIV/0!</v>
      </c>
    </row>
    <row r="96" spans="1:67" ht="15.75" x14ac:dyDescent="0.25">
      <c r="A96" s="68">
        <v>29</v>
      </c>
      <c r="B96" s="68"/>
      <c r="C96" s="14"/>
      <c r="D96" s="14"/>
      <c r="E96" s="14"/>
      <c r="F96" s="14" t="s">
        <v>53</v>
      </c>
      <c r="G96" s="14"/>
      <c r="H96" s="249"/>
      <c r="I96" s="4" t="s">
        <v>37</v>
      </c>
      <c r="J96" s="28">
        <f>L96+M96+N96+O96+P96+Q96+R96+S96</f>
        <v>0</v>
      </c>
      <c r="K96" s="41">
        <f>J96*36</f>
        <v>0</v>
      </c>
      <c r="L96" s="29"/>
      <c r="M96" s="29"/>
      <c r="N96" s="29"/>
      <c r="O96" s="29"/>
      <c r="P96" s="68"/>
      <c r="Q96" s="68"/>
      <c r="R96" s="68"/>
      <c r="S96" s="144"/>
      <c r="T96" s="67"/>
      <c r="U96" s="66"/>
      <c r="V96" s="66"/>
      <c r="W96" s="65"/>
      <c r="X96" s="155">
        <f>Y96+Y96*0.1</f>
        <v>0</v>
      </c>
      <c r="Y96" s="31">
        <f>SUM(Z96:AB96)</f>
        <v>0</v>
      </c>
      <c r="Z96" s="31">
        <f t="shared" si="17"/>
        <v>0</v>
      </c>
      <c r="AA96" s="31">
        <f t="shared" si="17"/>
        <v>0</v>
      </c>
      <c r="AB96" s="31">
        <f t="shared" si="17"/>
        <v>0</v>
      </c>
      <c r="AC96" s="42">
        <f>K96-X96</f>
        <v>0</v>
      </c>
      <c r="AD96" s="63"/>
      <c r="AE96" s="63"/>
      <c r="AF96" s="63"/>
      <c r="AG96" s="64"/>
      <c r="AH96" s="64"/>
      <c r="AI96" s="64"/>
      <c r="AJ96" s="63"/>
      <c r="AK96" s="63"/>
      <c r="AL96" s="63"/>
      <c r="AM96" s="64"/>
      <c r="AN96" s="64"/>
      <c r="AO96" s="64"/>
      <c r="AP96" s="63"/>
      <c r="AQ96" s="63"/>
      <c r="AR96" s="63"/>
      <c r="AS96" s="64"/>
      <c r="AT96" s="64"/>
      <c r="AU96" s="64"/>
      <c r="AV96" s="63"/>
      <c r="AW96" s="63"/>
      <c r="AX96" s="63"/>
      <c r="AY96" s="64"/>
      <c r="AZ96" s="64"/>
      <c r="BA96" s="64"/>
      <c r="BB96" s="69"/>
      <c r="BC96" s="69"/>
      <c r="BD96" s="69"/>
      <c r="BE96" s="64"/>
      <c r="BF96" s="64"/>
      <c r="BG96" s="64"/>
      <c r="BH96" s="69"/>
      <c r="BI96" s="69"/>
      <c r="BJ96" s="69"/>
      <c r="BK96" s="64"/>
      <c r="BL96" s="64"/>
      <c r="BM96" s="64"/>
      <c r="BN96" s="114"/>
      <c r="BO96" s="34" t="e">
        <f>Y96/K96*100</f>
        <v>#DIV/0!</v>
      </c>
    </row>
    <row r="97" spans="1:67" ht="15.75" x14ac:dyDescent="0.25">
      <c r="A97" s="68">
        <v>30</v>
      </c>
      <c r="B97" s="68"/>
      <c r="C97" s="14"/>
      <c r="D97" s="14"/>
      <c r="E97" s="14"/>
      <c r="F97" s="14" t="s">
        <v>53</v>
      </c>
      <c r="G97" s="14"/>
      <c r="H97" s="249"/>
      <c r="I97" s="4" t="s">
        <v>37</v>
      </c>
      <c r="J97" s="28">
        <f>L97+M97+N97+O97+P97+Q97+R97+S97</f>
        <v>0</v>
      </c>
      <c r="K97" s="41">
        <f t="shared" si="16"/>
        <v>0</v>
      </c>
      <c r="L97" s="29"/>
      <c r="M97" s="29"/>
      <c r="N97" s="29"/>
      <c r="O97" s="29"/>
      <c r="P97" s="68"/>
      <c r="Q97" s="68"/>
      <c r="R97" s="68"/>
      <c r="S97" s="144"/>
      <c r="T97" s="67"/>
      <c r="U97" s="66"/>
      <c r="V97" s="66"/>
      <c r="W97" s="65"/>
      <c r="X97" s="155">
        <f>Y97+Y97*0.1</f>
        <v>0</v>
      </c>
      <c r="Y97" s="31">
        <f>SUM(Z97:AB97)</f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42">
        <f>K97-X97</f>
        <v>0</v>
      </c>
      <c r="AD97" s="63"/>
      <c r="AE97" s="63"/>
      <c r="AF97" s="63"/>
      <c r="AG97" s="64"/>
      <c r="AH97" s="64"/>
      <c r="AI97" s="64"/>
      <c r="AJ97" s="63"/>
      <c r="AK97" s="63"/>
      <c r="AL97" s="63"/>
      <c r="AM97" s="64"/>
      <c r="AN97" s="64"/>
      <c r="AO97" s="64"/>
      <c r="AP97" s="63"/>
      <c r="AQ97" s="63"/>
      <c r="AR97" s="63"/>
      <c r="AS97" s="64"/>
      <c r="AT97" s="64"/>
      <c r="AU97" s="64"/>
      <c r="AV97" s="63"/>
      <c r="AW97" s="63"/>
      <c r="AX97" s="63"/>
      <c r="AY97" s="64"/>
      <c r="AZ97" s="64"/>
      <c r="BA97" s="64"/>
      <c r="BB97" s="69"/>
      <c r="BC97" s="69"/>
      <c r="BD97" s="69"/>
      <c r="BE97" s="64"/>
      <c r="BF97" s="64"/>
      <c r="BG97" s="64"/>
      <c r="BH97" s="69"/>
      <c r="BI97" s="69"/>
      <c r="BJ97" s="69"/>
      <c r="BK97" s="64"/>
      <c r="BL97" s="64"/>
      <c r="BM97" s="64"/>
      <c r="BN97" s="114"/>
      <c r="BO97" s="34" t="e">
        <f>Y97/K97*100</f>
        <v>#DIV/0!</v>
      </c>
    </row>
    <row r="98" spans="1:67" ht="31.5" x14ac:dyDescent="0.25">
      <c r="A98" s="75"/>
      <c r="B98" s="75"/>
      <c r="C98" s="74"/>
      <c r="D98" s="74"/>
      <c r="E98" s="74"/>
      <c r="F98" s="74" t="s">
        <v>53</v>
      </c>
      <c r="G98" s="188" t="s">
        <v>99</v>
      </c>
      <c r="H98" s="188"/>
      <c r="I98" s="94" t="s">
        <v>58</v>
      </c>
      <c r="J98" s="73">
        <f>SUM(J100:J104)</f>
        <v>0</v>
      </c>
      <c r="K98" s="115"/>
      <c r="L98" s="74"/>
      <c r="M98" s="74"/>
      <c r="N98" s="74"/>
      <c r="O98" s="74"/>
      <c r="P98" s="75"/>
      <c r="Q98" s="75"/>
      <c r="R98" s="75"/>
      <c r="S98" s="145"/>
      <c r="T98" s="76"/>
      <c r="U98" s="77"/>
      <c r="V98" s="77"/>
      <c r="W98" s="78"/>
      <c r="X98" s="156"/>
      <c r="Y98" s="79"/>
      <c r="Z98" s="79"/>
      <c r="AA98" s="79"/>
      <c r="AB98" s="79"/>
      <c r="AC98" s="116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75"/>
      <c r="BO98" s="81"/>
    </row>
    <row r="99" spans="1:67" ht="15.75" x14ac:dyDescent="0.25">
      <c r="A99" s="75"/>
      <c r="B99" s="75"/>
      <c r="C99" s="74"/>
      <c r="D99" s="74"/>
      <c r="E99" s="74"/>
      <c r="F99" s="74" t="s">
        <v>137</v>
      </c>
      <c r="G99" s="74"/>
      <c r="H99" s="74"/>
      <c r="I99" s="72" t="s">
        <v>108</v>
      </c>
      <c r="J99" s="73"/>
      <c r="K99" s="115"/>
      <c r="L99" s="74"/>
      <c r="M99" s="74"/>
      <c r="N99" s="74"/>
      <c r="O99" s="74"/>
      <c r="P99" s="75"/>
      <c r="Q99" s="75"/>
      <c r="R99" s="75"/>
      <c r="S99" s="145"/>
      <c r="T99" s="76"/>
      <c r="U99" s="77"/>
      <c r="V99" s="77"/>
      <c r="W99" s="78"/>
      <c r="X99" s="156"/>
      <c r="Y99" s="79"/>
      <c r="Z99" s="79"/>
      <c r="AA99" s="79"/>
      <c r="AB99" s="79"/>
      <c r="AC99" s="116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75"/>
      <c r="BO99" s="81"/>
    </row>
    <row r="100" spans="1:67" ht="15.75" x14ac:dyDescent="0.25">
      <c r="A100" s="68">
        <v>31</v>
      </c>
      <c r="B100" s="68"/>
      <c r="C100" s="14"/>
      <c r="D100" s="14"/>
      <c r="E100" s="14"/>
      <c r="F100" s="14" t="s">
        <v>53</v>
      </c>
      <c r="G100" s="14"/>
      <c r="H100" s="249"/>
      <c r="I100" s="4" t="s">
        <v>37</v>
      </c>
      <c r="J100" s="28">
        <f>L100+M100+N100+O100+P100+Q100+R100+S100</f>
        <v>0</v>
      </c>
      <c r="K100" s="41">
        <f>J100*36</f>
        <v>0</v>
      </c>
      <c r="L100" s="29"/>
      <c r="M100" s="29"/>
      <c r="N100" s="29"/>
      <c r="O100" s="29"/>
      <c r="P100" s="68"/>
      <c r="Q100" s="68"/>
      <c r="R100" s="68"/>
      <c r="S100" s="144"/>
      <c r="T100" s="67"/>
      <c r="U100" s="66"/>
      <c r="V100" s="66"/>
      <c r="W100" s="65"/>
      <c r="X100" s="155">
        <f>Y100+Y100*0.1</f>
        <v>0</v>
      </c>
      <c r="Y100" s="31">
        <f>SUM(Z100:AB100)</f>
        <v>0</v>
      </c>
      <c r="Z100" s="31">
        <f t="shared" ref="Z100:AB104" si="18">AD100+AG100+AJ100+AM100+AP100+AS100+AV100+AY100+BB100+BE100+BH100+BK100</f>
        <v>0</v>
      </c>
      <c r="AA100" s="31">
        <f t="shared" si="18"/>
        <v>0</v>
      </c>
      <c r="AB100" s="31">
        <f t="shared" si="18"/>
        <v>0</v>
      </c>
      <c r="AC100" s="42">
        <f>K100-X100</f>
        <v>0</v>
      </c>
      <c r="AD100" s="63"/>
      <c r="AE100" s="63"/>
      <c r="AF100" s="63"/>
      <c r="AG100" s="64"/>
      <c r="AH100" s="64"/>
      <c r="AI100" s="64"/>
      <c r="AJ100" s="63"/>
      <c r="AK100" s="63"/>
      <c r="AL100" s="63"/>
      <c r="AM100" s="64"/>
      <c r="AN100" s="64"/>
      <c r="AO100" s="64"/>
      <c r="AP100" s="63"/>
      <c r="AQ100" s="63"/>
      <c r="AR100" s="63"/>
      <c r="AS100" s="64"/>
      <c r="AT100" s="64"/>
      <c r="AU100" s="64"/>
      <c r="AV100" s="63"/>
      <c r="AW100" s="63"/>
      <c r="AX100" s="63"/>
      <c r="AY100" s="64"/>
      <c r="AZ100" s="64"/>
      <c r="BA100" s="64"/>
      <c r="BB100" s="69"/>
      <c r="BC100" s="69"/>
      <c r="BD100" s="69"/>
      <c r="BE100" s="64"/>
      <c r="BF100" s="64"/>
      <c r="BG100" s="64"/>
      <c r="BH100" s="69"/>
      <c r="BI100" s="69"/>
      <c r="BJ100" s="69"/>
      <c r="BK100" s="64"/>
      <c r="BL100" s="64"/>
      <c r="BM100" s="64"/>
      <c r="BN100" s="114"/>
      <c r="BO100" s="34" t="e">
        <f>Y100/K100*100</f>
        <v>#DIV/0!</v>
      </c>
    </row>
    <row r="101" spans="1:67" ht="15.75" x14ac:dyDescent="0.25">
      <c r="A101" s="68">
        <v>32</v>
      </c>
      <c r="B101" s="68"/>
      <c r="C101" s="14"/>
      <c r="D101" s="14"/>
      <c r="E101" s="14"/>
      <c r="F101" s="14" t="s">
        <v>53</v>
      </c>
      <c r="G101" s="14"/>
      <c r="H101" s="249"/>
      <c r="I101" s="4" t="s">
        <v>37</v>
      </c>
      <c r="J101" s="28">
        <f>L101+M101+N101+O101+P101+Q101+R101+S101</f>
        <v>0</v>
      </c>
      <c r="K101" s="41">
        <f>J101*36</f>
        <v>0</v>
      </c>
      <c r="L101" s="29"/>
      <c r="M101" s="29"/>
      <c r="N101" s="29"/>
      <c r="O101" s="29"/>
      <c r="P101" s="68"/>
      <c r="Q101" s="68"/>
      <c r="R101" s="68"/>
      <c r="S101" s="144"/>
      <c r="T101" s="67"/>
      <c r="U101" s="66"/>
      <c r="V101" s="66"/>
      <c r="W101" s="65"/>
      <c r="X101" s="155">
        <f>Y101+Y101*0.1</f>
        <v>0</v>
      </c>
      <c r="Y101" s="31">
        <f>SUM(Z101:AB101)</f>
        <v>0</v>
      </c>
      <c r="Z101" s="31">
        <f t="shared" si="18"/>
        <v>0</v>
      </c>
      <c r="AA101" s="31">
        <f t="shared" si="18"/>
        <v>0</v>
      </c>
      <c r="AB101" s="31">
        <f t="shared" si="18"/>
        <v>0</v>
      </c>
      <c r="AC101" s="42">
        <f>K101-X101</f>
        <v>0</v>
      </c>
      <c r="AD101" s="63"/>
      <c r="AE101" s="63"/>
      <c r="AF101" s="63"/>
      <c r="AG101" s="64"/>
      <c r="AH101" s="64"/>
      <c r="AI101" s="64"/>
      <c r="AJ101" s="63"/>
      <c r="AK101" s="63"/>
      <c r="AL101" s="63"/>
      <c r="AM101" s="64"/>
      <c r="AN101" s="64"/>
      <c r="AO101" s="64"/>
      <c r="AP101" s="63"/>
      <c r="AQ101" s="63"/>
      <c r="AR101" s="63"/>
      <c r="AS101" s="64"/>
      <c r="AT101" s="64"/>
      <c r="AU101" s="64"/>
      <c r="AV101" s="63"/>
      <c r="AW101" s="63"/>
      <c r="AX101" s="63"/>
      <c r="AY101" s="64"/>
      <c r="AZ101" s="64"/>
      <c r="BA101" s="64"/>
      <c r="BB101" s="69"/>
      <c r="BC101" s="69"/>
      <c r="BD101" s="69"/>
      <c r="BE101" s="64"/>
      <c r="BF101" s="64"/>
      <c r="BG101" s="64"/>
      <c r="BH101" s="69"/>
      <c r="BI101" s="69"/>
      <c r="BJ101" s="69"/>
      <c r="BK101" s="64"/>
      <c r="BL101" s="64"/>
      <c r="BM101" s="64"/>
      <c r="BN101" s="114"/>
      <c r="BO101" s="34" t="e">
        <f>Y101/K101*100</f>
        <v>#DIV/0!</v>
      </c>
    </row>
    <row r="102" spans="1:67" ht="15.75" x14ac:dyDescent="0.25">
      <c r="A102" s="68">
        <v>33</v>
      </c>
      <c r="B102" s="68"/>
      <c r="C102" s="14"/>
      <c r="D102" s="14"/>
      <c r="E102" s="14"/>
      <c r="F102" s="14" t="s">
        <v>53</v>
      </c>
      <c r="G102" s="14"/>
      <c r="H102" s="249"/>
      <c r="I102" s="4" t="s">
        <v>37</v>
      </c>
      <c r="J102" s="28">
        <f>L102+M102+N102+O102+P102+Q102+R102+S102</f>
        <v>0</v>
      </c>
      <c r="K102" s="41">
        <f>J102*36</f>
        <v>0</v>
      </c>
      <c r="L102" s="29"/>
      <c r="M102" s="29"/>
      <c r="N102" s="29"/>
      <c r="O102" s="29"/>
      <c r="P102" s="68"/>
      <c r="Q102" s="68"/>
      <c r="R102" s="68"/>
      <c r="S102" s="144"/>
      <c r="T102" s="67"/>
      <c r="U102" s="66"/>
      <c r="V102" s="66"/>
      <c r="W102" s="65"/>
      <c r="X102" s="155">
        <f>Y102+Y102*0.1</f>
        <v>0</v>
      </c>
      <c r="Y102" s="31">
        <f>SUM(Z102:AB102)</f>
        <v>0</v>
      </c>
      <c r="Z102" s="31">
        <f t="shared" si="18"/>
        <v>0</v>
      </c>
      <c r="AA102" s="31">
        <f t="shared" si="18"/>
        <v>0</v>
      </c>
      <c r="AB102" s="31">
        <f t="shared" si="18"/>
        <v>0</v>
      </c>
      <c r="AC102" s="42">
        <f>K102-X102</f>
        <v>0</v>
      </c>
      <c r="AD102" s="63"/>
      <c r="AE102" s="63"/>
      <c r="AF102" s="63"/>
      <c r="AG102" s="64"/>
      <c r="AH102" s="64"/>
      <c r="AI102" s="64"/>
      <c r="AJ102" s="63"/>
      <c r="AK102" s="63"/>
      <c r="AL102" s="63"/>
      <c r="AM102" s="64"/>
      <c r="AN102" s="64"/>
      <c r="AO102" s="64"/>
      <c r="AP102" s="63"/>
      <c r="AQ102" s="63"/>
      <c r="AR102" s="63"/>
      <c r="AS102" s="64"/>
      <c r="AT102" s="64"/>
      <c r="AU102" s="64"/>
      <c r="AV102" s="63"/>
      <c r="AW102" s="63"/>
      <c r="AX102" s="63"/>
      <c r="AY102" s="64"/>
      <c r="AZ102" s="64"/>
      <c r="BA102" s="64"/>
      <c r="BB102" s="69"/>
      <c r="BC102" s="69"/>
      <c r="BD102" s="69"/>
      <c r="BE102" s="64"/>
      <c r="BF102" s="64"/>
      <c r="BG102" s="64"/>
      <c r="BH102" s="69"/>
      <c r="BI102" s="69"/>
      <c r="BJ102" s="69"/>
      <c r="BK102" s="64"/>
      <c r="BL102" s="64"/>
      <c r="BM102" s="64"/>
      <c r="BN102" s="114"/>
      <c r="BO102" s="34" t="e">
        <f>Y102/K102*100</f>
        <v>#DIV/0!</v>
      </c>
    </row>
    <row r="103" spans="1:67" ht="15.75" x14ac:dyDescent="0.25">
      <c r="A103" s="68">
        <v>34</v>
      </c>
      <c r="B103" s="68"/>
      <c r="C103" s="14"/>
      <c r="D103" s="14"/>
      <c r="E103" s="14"/>
      <c r="F103" s="14" t="s">
        <v>53</v>
      </c>
      <c r="G103" s="14"/>
      <c r="H103" s="249"/>
      <c r="I103" s="4" t="s">
        <v>37</v>
      </c>
      <c r="J103" s="28">
        <f>L103+M103+N103+O103+P103+Q103+R103+S103</f>
        <v>0</v>
      </c>
      <c r="K103" s="41">
        <f>J103*36</f>
        <v>0</v>
      </c>
      <c r="L103" s="29"/>
      <c r="M103" s="29"/>
      <c r="N103" s="29"/>
      <c r="O103" s="29"/>
      <c r="P103" s="68"/>
      <c r="Q103" s="68"/>
      <c r="R103" s="68"/>
      <c r="S103" s="144"/>
      <c r="T103" s="67"/>
      <c r="U103" s="66"/>
      <c r="V103" s="66"/>
      <c r="W103" s="65"/>
      <c r="X103" s="155">
        <f>Y103+Y103*0.1</f>
        <v>0</v>
      </c>
      <c r="Y103" s="31">
        <f>SUM(Z103:AB103)</f>
        <v>0</v>
      </c>
      <c r="Z103" s="31">
        <f t="shared" si="18"/>
        <v>0</v>
      </c>
      <c r="AA103" s="31">
        <f t="shared" si="18"/>
        <v>0</v>
      </c>
      <c r="AB103" s="31">
        <f t="shared" si="18"/>
        <v>0</v>
      </c>
      <c r="AC103" s="42">
        <f>K103-X103</f>
        <v>0</v>
      </c>
      <c r="AD103" s="63"/>
      <c r="AE103" s="63"/>
      <c r="AF103" s="63"/>
      <c r="AG103" s="64"/>
      <c r="AH103" s="64"/>
      <c r="AI103" s="64"/>
      <c r="AJ103" s="63"/>
      <c r="AK103" s="63"/>
      <c r="AL103" s="63"/>
      <c r="AM103" s="64"/>
      <c r="AN103" s="64"/>
      <c r="AO103" s="64"/>
      <c r="AP103" s="63"/>
      <c r="AQ103" s="63"/>
      <c r="AR103" s="63"/>
      <c r="AS103" s="64"/>
      <c r="AT103" s="64"/>
      <c r="AU103" s="64"/>
      <c r="AV103" s="63"/>
      <c r="AW103" s="63"/>
      <c r="AX103" s="63"/>
      <c r="AY103" s="64"/>
      <c r="AZ103" s="64"/>
      <c r="BA103" s="64"/>
      <c r="BB103" s="69"/>
      <c r="BC103" s="69"/>
      <c r="BD103" s="69"/>
      <c r="BE103" s="64"/>
      <c r="BF103" s="64"/>
      <c r="BG103" s="64"/>
      <c r="BH103" s="69"/>
      <c r="BI103" s="69"/>
      <c r="BJ103" s="69"/>
      <c r="BK103" s="64"/>
      <c r="BL103" s="64"/>
      <c r="BM103" s="64"/>
      <c r="BN103" s="114"/>
      <c r="BO103" s="34" t="e">
        <f>Y103/K103*100</f>
        <v>#DIV/0!</v>
      </c>
    </row>
    <row r="104" spans="1:67" ht="15.75" x14ac:dyDescent="0.25">
      <c r="A104" s="68">
        <v>35</v>
      </c>
      <c r="B104" s="68"/>
      <c r="C104" s="14"/>
      <c r="D104" s="14"/>
      <c r="E104" s="14"/>
      <c r="F104" s="14" t="s">
        <v>53</v>
      </c>
      <c r="G104" s="14"/>
      <c r="H104" s="249"/>
      <c r="I104" s="4" t="s">
        <v>37</v>
      </c>
      <c r="J104" s="28">
        <f>L104+M104+N104+O104+P104+Q104+R104+S104</f>
        <v>0</v>
      </c>
      <c r="K104" s="41">
        <f>J104*36</f>
        <v>0</v>
      </c>
      <c r="L104" s="29"/>
      <c r="M104" s="29"/>
      <c r="N104" s="29"/>
      <c r="O104" s="29"/>
      <c r="P104" s="68"/>
      <c r="Q104" s="68"/>
      <c r="R104" s="68"/>
      <c r="S104" s="144"/>
      <c r="T104" s="67"/>
      <c r="U104" s="66"/>
      <c r="V104" s="66"/>
      <c r="W104" s="65"/>
      <c r="X104" s="155">
        <f>Y104+Y104*0.1</f>
        <v>0</v>
      </c>
      <c r="Y104" s="31">
        <f>SUM(Z104:AB104)</f>
        <v>0</v>
      </c>
      <c r="Z104" s="31">
        <f t="shared" si="18"/>
        <v>0</v>
      </c>
      <c r="AA104" s="31">
        <f t="shared" si="18"/>
        <v>0</v>
      </c>
      <c r="AB104" s="31">
        <f t="shared" si="18"/>
        <v>0</v>
      </c>
      <c r="AC104" s="42">
        <f>K104-X104</f>
        <v>0</v>
      </c>
      <c r="AD104" s="63"/>
      <c r="AE104" s="63"/>
      <c r="AF104" s="63"/>
      <c r="AG104" s="64"/>
      <c r="AH104" s="64"/>
      <c r="AI104" s="64"/>
      <c r="AJ104" s="63"/>
      <c r="AK104" s="63"/>
      <c r="AL104" s="63"/>
      <c r="AM104" s="64"/>
      <c r="AN104" s="64"/>
      <c r="AO104" s="64"/>
      <c r="AP104" s="63"/>
      <c r="AQ104" s="63"/>
      <c r="AR104" s="63"/>
      <c r="AS104" s="64"/>
      <c r="AT104" s="64"/>
      <c r="AU104" s="64"/>
      <c r="AV104" s="63"/>
      <c r="AW104" s="63"/>
      <c r="AX104" s="63"/>
      <c r="AY104" s="64"/>
      <c r="AZ104" s="64"/>
      <c r="BA104" s="64"/>
      <c r="BB104" s="69"/>
      <c r="BC104" s="69"/>
      <c r="BD104" s="69"/>
      <c r="BE104" s="64"/>
      <c r="BF104" s="64"/>
      <c r="BG104" s="64"/>
      <c r="BH104" s="69"/>
      <c r="BI104" s="69"/>
      <c r="BJ104" s="69"/>
      <c r="BK104" s="64"/>
      <c r="BL104" s="64"/>
      <c r="BM104" s="64"/>
      <c r="BN104" s="114"/>
      <c r="BO104" s="34" t="e">
        <f>Y104/K104*100</f>
        <v>#DIV/0!</v>
      </c>
    </row>
    <row r="105" spans="1:67" ht="15.75" x14ac:dyDescent="0.25">
      <c r="A105" s="75"/>
      <c r="B105" s="75"/>
      <c r="C105" s="74"/>
      <c r="D105" s="74"/>
      <c r="E105" s="74"/>
      <c r="F105" s="74" t="s">
        <v>131</v>
      </c>
      <c r="G105" s="74"/>
      <c r="H105" s="74"/>
      <c r="I105" s="72" t="s">
        <v>59</v>
      </c>
      <c r="J105" s="73">
        <f>SUM(J106:J110)</f>
        <v>0</v>
      </c>
      <c r="K105" s="115"/>
      <c r="L105" s="74"/>
      <c r="M105" s="74"/>
      <c r="N105" s="74"/>
      <c r="O105" s="74"/>
      <c r="P105" s="75"/>
      <c r="Q105" s="75"/>
      <c r="R105" s="75"/>
      <c r="S105" s="145"/>
      <c r="T105" s="76"/>
      <c r="U105" s="77"/>
      <c r="V105" s="77"/>
      <c r="W105" s="78"/>
      <c r="X105" s="156"/>
      <c r="Y105" s="79"/>
      <c r="Z105" s="79"/>
      <c r="AA105" s="79"/>
      <c r="AB105" s="79"/>
      <c r="AC105" s="116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75"/>
      <c r="BO105" s="81"/>
    </row>
    <row r="106" spans="1:67" ht="15.75" x14ac:dyDescent="0.25">
      <c r="A106" s="68">
        <v>36</v>
      </c>
      <c r="B106" s="68"/>
      <c r="C106" s="14"/>
      <c r="D106" s="14"/>
      <c r="E106" s="14"/>
      <c r="F106" s="14" t="s">
        <v>53</v>
      </c>
      <c r="G106" s="14"/>
      <c r="H106" s="249"/>
      <c r="I106" s="4" t="s">
        <v>37</v>
      </c>
      <c r="J106" s="28">
        <f>L106+M106+N106+O106+P106+Q106+R106+S106</f>
        <v>0</v>
      </c>
      <c r="K106" s="41">
        <f>J106*36</f>
        <v>0</v>
      </c>
      <c r="L106" s="29"/>
      <c r="M106" s="29"/>
      <c r="N106" s="29"/>
      <c r="O106" s="29"/>
      <c r="P106" s="68"/>
      <c r="Q106" s="68"/>
      <c r="R106" s="68"/>
      <c r="S106" s="144"/>
      <c r="T106" s="67"/>
      <c r="U106" s="66"/>
      <c r="V106" s="66"/>
      <c r="W106" s="65"/>
      <c r="X106" s="155">
        <f>Y106+Y106*0.1</f>
        <v>0</v>
      </c>
      <c r="Y106" s="31">
        <f>SUM(Z106:AB106)</f>
        <v>0</v>
      </c>
      <c r="Z106" s="31">
        <f t="shared" ref="Z106:AB110" si="19">AD106+AG106+AJ106+AM106+AP106+AS106+AV106+AY106+BB106+BE106+BH106+BK106</f>
        <v>0</v>
      </c>
      <c r="AA106" s="31">
        <f t="shared" si="19"/>
        <v>0</v>
      </c>
      <c r="AB106" s="31">
        <f t="shared" si="19"/>
        <v>0</v>
      </c>
      <c r="AC106" s="42">
        <f>K106-X106</f>
        <v>0</v>
      </c>
      <c r="AD106" s="63"/>
      <c r="AE106" s="63"/>
      <c r="AF106" s="63"/>
      <c r="AG106" s="64"/>
      <c r="AH106" s="64"/>
      <c r="AI106" s="64"/>
      <c r="AJ106" s="63"/>
      <c r="AK106" s="63"/>
      <c r="AL106" s="63"/>
      <c r="AM106" s="64"/>
      <c r="AN106" s="64"/>
      <c r="AO106" s="64"/>
      <c r="AP106" s="63"/>
      <c r="AQ106" s="63"/>
      <c r="AR106" s="63"/>
      <c r="AS106" s="64"/>
      <c r="AT106" s="64"/>
      <c r="AU106" s="64"/>
      <c r="AV106" s="63"/>
      <c r="AW106" s="63"/>
      <c r="AX106" s="63"/>
      <c r="AY106" s="64"/>
      <c r="AZ106" s="64"/>
      <c r="BA106" s="64"/>
      <c r="BB106" s="69"/>
      <c r="BC106" s="69"/>
      <c r="BD106" s="69"/>
      <c r="BE106" s="64"/>
      <c r="BF106" s="64"/>
      <c r="BG106" s="64"/>
      <c r="BH106" s="69"/>
      <c r="BI106" s="69"/>
      <c r="BJ106" s="69"/>
      <c r="BK106" s="64"/>
      <c r="BL106" s="64"/>
      <c r="BM106" s="64"/>
      <c r="BN106" s="114"/>
      <c r="BO106" s="34" t="e">
        <f>Y106/K106*100</f>
        <v>#DIV/0!</v>
      </c>
    </row>
    <row r="107" spans="1:67" ht="15.75" x14ac:dyDescent="0.25">
      <c r="A107" s="68">
        <v>37</v>
      </c>
      <c r="B107" s="68"/>
      <c r="C107" s="14"/>
      <c r="D107" s="14"/>
      <c r="E107" s="14"/>
      <c r="F107" s="14" t="s">
        <v>53</v>
      </c>
      <c r="G107" s="14"/>
      <c r="H107" s="249"/>
      <c r="I107" s="4" t="s">
        <v>37</v>
      </c>
      <c r="J107" s="28">
        <f>L107+M107+N107+O107+P107+Q107+R107+S107</f>
        <v>0</v>
      </c>
      <c r="K107" s="41">
        <f>J107*36</f>
        <v>0</v>
      </c>
      <c r="L107" s="68"/>
      <c r="M107" s="68"/>
      <c r="N107" s="68"/>
      <c r="O107" s="68"/>
      <c r="P107" s="68"/>
      <c r="Q107" s="68"/>
      <c r="R107" s="68"/>
      <c r="S107" s="144"/>
      <c r="T107" s="67"/>
      <c r="U107" s="66"/>
      <c r="V107" s="66"/>
      <c r="W107" s="65"/>
      <c r="X107" s="155">
        <f>Y107+Y107*0.1</f>
        <v>0</v>
      </c>
      <c r="Y107" s="31">
        <f>SUM(Z107:AB107)</f>
        <v>0</v>
      </c>
      <c r="Z107" s="31">
        <f t="shared" si="19"/>
        <v>0</v>
      </c>
      <c r="AA107" s="31">
        <f t="shared" si="19"/>
        <v>0</v>
      </c>
      <c r="AB107" s="31">
        <f t="shared" si="19"/>
        <v>0</v>
      </c>
      <c r="AC107" s="42">
        <f>K107-X107</f>
        <v>0</v>
      </c>
      <c r="AD107" s="63"/>
      <c r="AE107" s="63"/>
      <c r="AF107" s="63"/>
      <c r="AG107" s="64"/>
      <c r="AH107" s="64"/>
      <c r="AI107" s="64"/>
      <c r="AJ107" s="63"/>
      <c r="AK107" s="63"/>
      <c r="AL107" s="63"/>
      <c r="AM107" s="64"/>
      <c r="AN107" s="64"/>
      <c r="AO107" s="64"/>
      <c r="AP107" s="63"/>
      <c r="AQ107" s="63"/>
      <c r="AR107" s="63"/>
      <c r="AS107" s="64"/>
      <c r="AT107" s="64"/>
      <c r="AU107" s="64"/>
      <c r="AV107" s="63"/>
      <c r="AW107" s="63"/>
      <c r="AX107" s="63"/>
      <c r="AY107" s="64"/>
      <c r="AZ107" s="64"/>
      <c r="BA107" s="64"/>
      <c r="BB107" s="69"/>
      <c r="BC107" s="69"/>
      <c r="BD107" s="69"/>
      <c r="BE107" s="64"/>
      <c r="BF107" s="64"/>
      <c r="BG107" s="64"/>
      <c r="BH107" s="69"/>
      <c r="BI107" s="69"/>
      <c r="BJ107" s="69"/>
      <c r="BK107" s="64"/>
      <c r="BL107" s="64"/>
      <c r="BM107" s="64"/>
      <c r="BN107" s="114"/>
      <c r="BO107" s="34" t="e">
        <f>Y107/K107*100</f>
        <v>#DIV/0!</v>
      </c>
    </row>
    <row r="108" spans="1:67" ht="15.75" x14ac:dyDescent="0.25">
      <c r="A108" s="68">
        <v>38</v>
      </c>
      <c r="B108" s="68"/>
      <c r="C108" s="14"/>
      <c r="D108" s="14"/>
      <c r="E108" s="14"/>
      <c r="F108" s="14" t="s">
        <v>53</v>
      </c>
      <c r="G108" s="14"/>
      <c r="H108" s="249"/>
      <c r="I108" s="4" t="s">
        <v>37</v>
      </c>
      <c r="J108" s="28">
        <f>L108+M108+N108+O108+P108+Q108+R108+S108</f>
        <v>0</v>
      </c>
      <c r="K108" s="41">
        <f>J108*36</f>
        <v>0</v>
      </c>
      <c r="L108" s="29"/>
      <c r="M108" s="29"/>
      <c r="N108" s="29"/>
      <c r="O108" s="29"/>
      <c r="P108" s="68"/>
      <c r="Q108" s="68"/>
      <c r="R108" s="68"/>
      <c r="S108" s="144"/>
      <c r="T108" s="67"/>
      <c r="U108" s="66"/>
      <c r="V108" s="66"/>
      <c r="W108" s="65"/>
      <c r="X108" s="155">
        <f>Y108+Y108*0.1</f>
        <v>0</v>
      </c>
      <c r="Y108" s="31">
        <f>SUM(Z108:AB108)</f>
        <v>0</v>
      </c>
      <c r="Z108" s="31">
        <f t="shared" si="19"/>
        <v>0</v>
      </c>
      <c r="AA108" s="31">
        <f t="shared" si="19"/>
        <v>0</v>
      </c>
      <c r="AB108" s="31">
        <f t="shared" si="19"/>
        <v>0</v>
      </c>
      <c r="AC108" s="42">
        <f>K108-X108</f>
        <v>0</v>
      </c>
      <c r="AD108" s="63"/>
      <c r="AE108" s="63"/>
      <c r="AF108" s="63"/>
      <c r="AG108" s="64"/>
      <c r="AH108" s="64"/>
      <c r="AI108" s="64"/>
      <c r="AJ108" s="63"/>
      <c r="AK108" s="63"/>
      <c r="AL108" s="63"/>
      <c r="AM108" s="64"/>
      <c r="AN108" s="64"/>
      <c r="AO108" s="64"/>
      <c r="AP108" s="63"/>
      <c r="AQ108" s="63"/>
      <c r="AR108" s="63"/>
      <c r="AS108" s="64"/>
      <c r="AT108" s="64"/>
      <c r="AU108" s="64"/>
      <c r="AV108" s="63"/>
      <c r="AW108" s="63"/>
      <c r="AX108" s="63"/>
      <c r="AY108" s="64"/>
      <c r="AZ108" s="64"/>
      <c r="BA108" s="64"/>
      <c r="BB108" s="69"/>
      <c r="BC108" s="69"/>
      <c r="BD108" s="69"/>
      <c r="BE108" s="64"/>
      <c r="BF108" s="64"/>
      <c r="BG108" s="64"/>
      <c r="BH108" s="69"/>
      <c r="BI108" s="69"/>
      <c r="BJ108" s="69"/>
      <c r="BK108" s="64"/>
      <c r="BL108" s="64"/>
      <c r="BM108" s="64"/>
      <c r="BN108" s="114"/>
      <c r="BO108" s="34" t="e">
        <f>Y108/K108*100</f>
        <v>#DIV/0!</v>
      </c>
    </row>
    <row r="109" spans="1:67" ht="15.75" x14ac:dyDescent="0.25">
      <c r="A109" s="68">
        <v>39</v>
      </c>
      <c r="B109" s="68"/>
      <c r="C109" s="14"/>
      <c r="D109" s="14"/>
      <c r="E109" s="14"/>
      <c r="F109" s="14" t="s">
        <v>53</v>
      </c>
      <c r="G109" s="14"/>
      <c r="H109" s="249"/>
      <c r="I109" s="4" t="s">
        <v>37</v>
      </c>
      <c r="J109" s="28">
        <f>L109+M109+N109+O109+P109+Q109+R109+S109</f>
        <v>0</v>
      </c>
      <c r="K109" s="41">
        <f>J109*36</f>
        <v>0</v>
      </c>
      <c r="L109" s="29"/>
      <c r="M109" s="29"/>
      <c r="N109" s="29"/>
      <c r="O109" s="29"/>
      <c r="P109" s="68"/>
      <c r="Q109" s="68"/>
      <c r="R109" s="68"/>
      <c r="S109" s="144"/>
      <c r="T109" s="67"/>
      <c r="U109" s="66"/>
      <c r="V109" s="66"/>
      <c r="W109" s="65"/>
      <c r="X109" s="155">
        <f>Y109+Y109*0.1</f>
        <v>0</v>
      </c>
      <c r="Y109" s="31">
        <f>SUM(Z109:AB109)</f>
        <v>0</v>
      </c>
      <c r="Z109" s="31">
        <f t="shared" si="19"/>
        <v>0</v>
      </c>
      <c r="AA109" s="31">
        <f t="shared" si="19"/>
        <v>0</v>
      </c>
      <c r="AB109" s="31">
        <f t="shared" si="19"/>
        <v>0</v>
      </c>
      <c r="AC109" s="42">
        <f>K109-X109</f>
        <v>0</v>
      </c>
      <c r="AD109" s="63"/>
      <c r="AE109" s="63"/>
      <c r="AF109" s="63"/>
      <c r="AG109" s="64"/>
      <c r="AH109" s="64"/>
      <c r="AI109" s="64"/>
      <c r="AJ109" s="63"/>
      <c r="AK109" s="63"/>
      <c r="AL109" s="63"/>
      <c r="AM109" s="64"/>
      <c r="AN109" s="64"/>
      <c r="AO109" s="64"/>
      <c r="AP109" s="63"/>
      <c r="AQ109" s="63"/>
      <c r="AR109" s="63"/>
      <c r="AS109" s="64"/>
      <c r="AT109" s="64"/>
      <c r="AU109" s="64"/>
      <c r="AV109" s="63"/>
      <c r="AW109" s="63"/>
      <c r="AX109" s="63"/>
      <c r="AY109" s="64"/>
      <c r="AZ109" s="64"/>
      <c r="BA109" s="64"/>
      <c r="BB109" s="69"/>
      <c r="BC109" s="69"/>
      <c r="BD109" s="69"/>
      <c r="BE109" s="64"/>
      <c r="BF109" s="64"/>
      <c r="BG109" s="64"/>
      <c r="BH109" s="69"/>
      <c r="BI109" s="69"/>
      <c r="BJ109" s="69"/>
      <c r="BK109" s="64"/>
      <c r="BL109" s="64"/>
      <c r="BM109" s="64"/>
      <c r="BN109" s="114"/>
      <c r="BO109" s="34" t="e">
        <f>Y109/K109*100</f>
        <v>#DIV/0!</v>
      </c>
    </row>
    <row r="110" spans="1:67" ht="15.75" x14ac:dyDescent="0.25">
      <c r="A110" s="68">
        <v>40</v>
      </c>
      <c r="B110" s="68"/>
      <c r="C110" s="14"/>
      <c r="D110" s="14"/>
      <c r="E110" s="14"/>
      <c r="F110" s="14" t="s">
        <v>53</v>
      </c>
      <c r="G110" s="14"/>
      <c r="H110" s="249"/>
      <c r="I110" s="4" t="s">
        <v>37</v>
      </c>
      <c r="J110" s="28">
        <f>L110+M110+N110+O110+P110+Q110+R110+S110</f>
        <v>0</v>
      </c>
      <c r="K110" s="41">
        <f>J110*36</f>
        <v>0</v>
      </c>
      <c r="L110" s="29"/>
      <c r="M110" s="29"/>
      <c r="N110" s="29"/>
      <c r="O110" s="29"/>
      <c r="P110" s="68"/>
      <c r="Q110" s="68"/>
      <c r="R110" s="68"/>
      <c r="S110" s="144"/>
      <c r="T110" s="67"/>
      <c r="U110" s="66"/>
      <c r="V110" s="66"/>
      <c r="W110" s="65"/>
      <c r="X110" s="155">
        <f>Y110+Y110*0.1</f>
        <v>0</v>
      </c>
      <c r="Y110" s="31">
        <f>SUM(Z110:AB110)</f>
        <v>0</v>
      </c>
      <c r="Z110" s="31">
        <f t="shared" si="19"/>
        <v>0</v>
      </c>
      <c r="AA110" s="31">
        <f t="shared" si="19"/>
        <v>0</v>
      </c>
      <c r="AB110" s="31">
        <f t="shared" si="19"/>
        <v>0</v>
      </c>
      <c r="AC110" s="42">
        <f>K110-X110</f>
        <v>0</v>
      </c>
      <c r="AD110" s="63"/>
      <c r="AE110" s="63"/>
      <c r="AF110" s="63"/>
      <c r="AG110" s="64"/>
      <c r="AH110" s="64"/>
      <c r="AI110" s="64"/>
      <c r="AJ110" s="63"/>
      <c r="AK110" s="63"/>
      <c r="AL110" s="63"/>
      <c r="AM110" s="64"/>
      <c r="AN110" s="64"/>
      <c r="AO110" s="64"/>
      <c r="AP110" s="63"/>
      <c r="AQ110" s="63"/>
      <c r="AR110" s="63"/>
      <c r="AS110" s="64"/>
      <c r="AT110" s="64"/>
      <c r="AU110" s="64"/>
      <c r="AV110" s="63"/>
      <c r="AW110" s="63"/>
      <c r="AX110" s="63"/>
      <c r="AY110" s="64"/>
      <c r="AZ110" s="64"/>
      <c r="BA110" s="64"/>
      <c r="BB110" s="69"/>
      <c r="BC110" s="69"/>
      <c r="BD110" s="69"/>
      <c r="BE110" s="64"/>
      <c r="BF110" s="64"/>
      <c r="BG110" s="64"/>
      <c r="BH110" s="69"/>
      <c r="BI110" s="69"/>
      <c r="BJ110" s="69"/>
      <c r="BK110" s="64"/>
      <c r="BL110" s="64"/>
      <c r="BM110" s="64"/>
      <c r="BN110" s="114"/>
      <c r="BO110" s="34" t="e">
        <f>Y110/K110*100</f>
        <v>#DIV/0!</v>
      </c>
    </row>
    <row r="111" spans="1:67" ht="31.5" x14ac:dyDescent="0.25">
      <c r="A111" s="117"/>
      <c r="B111" s="117"/>
      <c r="C111" s="117"/>
      <c r="D111" s="117"/>
      <c r="E111" s="117"/>
      <c r="F111" s="224" t="s">
        <v>138</v>
      </c>
      <c r="G111" s="189" t="s">
        <v>106</v>
      </c>
      <c r="H111" s="189"/>
      <c r="I111" s="190" t="s">
        <v>107</v>
      </c>
      <c r="J111" s="15"/>
      <c r="K111" s="118"/>
      <c r="L111" s="119"/>
      <c r="M111" s="119"/>
      <c r="N111" s="119"/>
      <c r="O111" s="119"/>
      <c r="P111" s="120"/>
      <c r="Q111" s="120"/>
      <c r="R111" s="120"/>
      <c r="S111" s="146"/>
      <c r="T111" s="172"/>
      <c r="U111" s="121"/>
      <c r="V111" s="121"/>
      <c r="W111" s="173"/>
      <c r="X111" s="157"/>
      <c r="Y111" s="123"/>
      <c r="Z111" s="123"/>
      <c r="AA111" s="123"/>
      <c r="AB111" s="123"/>
      <c r="AC111" s="12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120"/>
      <c r="BO111" s="124"/>
    </row>
    <row r="112" spans="1:67" ht="15.75" x14ac:dyDescent="0.25">
      <c r="A112" s="117"/>
      <c r="B112" s="117"/>
      <c r="C112" s="117"/>
      <c r="D112" s="117"/>
      <c r="E112" s="117"/>
      <c r="F112" s="224" t="s">
        <v>139</v>
      </c>
      <c r="G112" s="117"/>
      <c r="H112" s="117"/>
      <c r="I112" s="117" t="s">
        <v>35</v>
      </c>
      <c r="J112" s="15">
        <f>SUM(J113:J125)</f>
        <v>0</v>
      </c>
      <c r="K112" s="118">
        <f>J112*36</f>
        <v>0</v>
      </c>
      <c r="L112" s="119"/>
      <c r="M112" s="119"/>
      <c r="N112" s="119"/>
      <c r="O112" s="119"/>
      <c r="P112" s="120"/>
      <c r="Q112" s="120"/>
      <c r="R112" s="120"/>
      <c r="S112" s="146"/>
      <c r="T112" s="172"/>
      <c r="U112" s="121"/>
      <c r="V112" s="121"/>
      <c r="W112" s="173"/>
      <c r="X112" s="157"/>
      <c r="Y112" s="123"/>
      <c r="Z112" s="123"/>
      <c r="AA112" s="123"/>
      <c r="AB112" s="123"/>
      <c r="AC112" s="122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0"/>
      <c r="BO112" s="124"/>
    </row>
    <row r="113" spans="1:67" ht="15.75" x14ac:dyDescent="0.25">
      <c r="A113" s="68">
        <v>41</v>
      </c>
      <c r="B113" s="68"/>
      <c r="C113" s="14"/>
      <c r="D113" s="14"/>
      <c r="E113" s="14"/>
      <c r="F113" s="14" t="s">
        <v>36</v>
      </c>
      <c r="G113" s="14"/>
      <c r="H113" s="249"/>
      <c r="I113" s="4" t="s">
        <v>37</v>
      </c>
      <c r="J113" s="28">
        <f t="shared" ref="J113:J125" si="20">L113+M113+N113+O113+P113+Q113+R113+S113</f>
        <v>0</v>
      </c>
      <c r="K113" s="41">
        <f t="shared" ref="K113:K125" si="21">J113*36</f>
        <v>0</v>
      </c>
      <c r="L113" s="87"/>
      <c r="M113" s="87"/>
      <c r="N113" s="87"/>
      <c r="O113" s="87"/>
      <c r="P113" s="87"/>
      <c r="Q113" s="87"/>
      <c r="R113" s="87"/>
      <c r="S113" s="147"/>
      <c r="T113" s="88"/>
      <c r="U113" s="89"/>
      <c r="V113" s="89"/>
      <c r="W113" s="90"/>
      <c r="X113" s="155">
        <f t="shared" ref="X113:X125" si="22">Y113+Y113*0.1</f>
        <v>0</v>
      </c>
      <c r="Y113" s="31">
        <f t="shared" ref="Y113:Y125" si="23">SUM(Z113:AB113)</f>
        <v>0</v>
      </c>
      <c r="Z113" s="31">
        <f t="shared" ref="Z113:AB125" si="24">AD113+AG113+AJ113+AM113+AP113+AS113+AV113+AY113+BB113+BE113+BH113+BK113</f>
        <v>0</v>
      </c>
      <c r="AA113" s="31">
        <f t="shared" si="24"/>
        <v>0</v>
      </c>
      <c r="AB113" s="31">
        <f t="shared" si="24"/>
        <v>0</v>
      </c>
      <c r="AC113" s="42">
        <f t="shared" ref="AC113:AC125" si="25">K113-X113</f>
        <v>0</v>
      </c>
      <c r="AD113" s="63"/>
      <c r="AE113" s="63"/>
      <c r="AF113" s="63"/>
      <c r="AG113" s="64"/>
      <c r="AH113" s="64"/>
      <c r="AI113" s="64"/>
      <c r="AJ113" s="63"/>
      <c r="AK113" s="63"/>
      <c r="AL113" s="63"/>
      <c r="AM113" s="64"/>
      <c r="AN113" s="64"/>
      <c r="AO113" s="64"/>
      <c r="AP113" s="63"/>
      <c r="AQ113" s="63"/>
      <c r="AR113" s="63"/>
      <c r="AS113" s="64"/>
      <c r="AT113" s="64"/>
      <c r="AU113" s="64"/>
      <c r="AV113" s="63"/>
      <c r="AW113" s="63"/>
      <c r="AX113" s="63"/>
      <c r="AY113" s="64"/>
      <c r="AZ113" s="64"/>
      <c r="BA113" s="64"/>
      <c r="BB113" s="69"/>
      <c r="BC113" s="69"/>
      <c r="BD113" s="69"/>
      <c r="BE113" s="64"/>
      <c r="BF113" s="64"/>
      <c r="BG113" s="64"/>
      <c r="BH113" s="69"/>
      <c r="BI113" s="69"/>
      <c r="BJ113" s="69"/>
      <c r="BK113" s="64"/>
      <c r="BL113" s="64"/>
      <c r="BM113" s="64"/>
      <c r="BN113" s="114"/>
      <c r="BO113" s="34" t="e">
        <f t="shared" ref="BO113:BO125" si="26">Y113/K113*100</f>
        <v>#DIV/0!</v>
      </c>
    </row>
    <row r="114" spans="1:67" ht="15.75" x14ac:dyDescent="0.25">
      <c r="A114" s="68">
        <v>42</v>
      </c>
      <c r="B114" s="68"/>
      <c r="C114" s="14"/>
      <c r="D114" s="14"/>
      <c r="E114" s="14"/>
      <c r="F114" s="14" t="s">
        <v>36</v>
      </c>
      <c r="G114" s="14"/>
      <c r="H114" s="249"/>
      <c r="I114" s="4" t="s">
        <v>37</v>
      </c>
      <c r="J114" s="28">
        <f t="shared" si="20"/>
        <v>0</v>
      </c>
      <c r="K114" s="41">
        <f t="shared" si="21"/>
        <v>0</v>
      </c>
      <c r="L114" s="87"/>
      <c r="M114" s="87"/>
      <c r="N114" s="87"/>
      <c r="O114" s="87"/>
      <c r="P114" s="87"/>
      <c r="Q114" s="87"/>
      <c r="R114" s="87"/>
      <c r="S114" s="147"/>
      <c r="T114" s="88"/>
      <c r="U114" s="89"/>
      <c r="V114" s="89"/>
      <c r="W114" s="90"/>
      <c r="X114" s="155">
        <f t="shared" si="22"/>
        <v>0</v>
      </c>
      <c r="Y114" s="31">
        <f t="shared" si="23"/>
        <v>0</v>
      </c>
      <c r="Z114" s="31">
        <f t="shared" si="24"/>
        <v>0</v>
      </c>
      <c r="AA114" s="31">
        <f t="shared" si="24"/>
        <v>0</v>
      </c>
      <c r="AB114" s="31">
        <f t="shared" si="24"/>
        <v>0</v>
      </c>
      <c r="AC114" s="42">
        <f t="shared" si="25"/>
        <v>0</v>
      </c>
      <c r="AD114" s="63"/>
      <c r="AE114" s="63"/>
      <c r="AF114" s="63"/>
      <c r="AG114" s="64"/>
      <c r="AH114" s="64"/>
      <c r="AI114" s="64"/>
      <c r="AJ114" s="63"/>
      <c r="AK114" s="63"/>
      <c r="AL114" s="63"/>
      <c r="AM114" s="64"/>
      <c r="AN114" s="64"/>
      <c r="AO114" s="64"/>
      <c r="AP114" s="63"/>
      <c r="AQ114" s="63"/>
      <c r="AR114" s="63"/>
      <c r="AS114" s="64"/>
      <c r="AT114" s="64"/>
      <c r="AU114" s="64"/>
      <c r="AV114" s="63"/>
      <c r="AW114" s="63"/>
      <c r="AX114" s="63"/>
      <c r="AY114" s="64"/>
      <c r="AZ114" s="64"/>
      <c r="BA114" s="64"/>
      <c r="BB114" s="69"/>
      <c r="BC114" s="69"/>
      <c r="BD114" s="69"/>
      <c r="BE114" s="64"/>
      <c r="BF114" s="64"/>
      <c r="BG114" s="64"/>
      <c r="BH114" s="69"/>
      <c r="BI114" s="69"/>
      <c r="BJ114" s="69"/>
      <c r="BK114" s="64"/>
      <c r="BL114" s="64"/>
      <c r="BM114" s="64"/>
      <c r="BN114" s="114"/>
      <c r="BO114" s="34" t="e">
        <f t="shared" si="26"/>
        <v>#DIV/0!</v>
      </c>
    </row>
    <row r="115" spans="1:67" ht="15.75" x14ac:dyDescent="0.25">
      <c r="A115" s="68">
        <v>43</v>
      </c>
      <c r="B115" s="68"/>
      <c r="C115" s="14"/>
      <c r="D115" s="14"/>
      <c r="E115" s="14"/>
      <c r="F115" s="14" t="s">
        <v>36</v>
      </c>
      <c r="G115" s="14"/>
      <c r="H115" s="249"/>
      <c r="I115" s="4" t="s">
        <v>37</v>
      </c>
      <c r="J115" s="28">
        <f t="shared" si="20"/>
        <v>0</v>
      </c>
      <c r="K115" s="41">
        <f t="shared" si="21"/>
        <v>0</v>
      </c>
      <c r="L115" s="87"/>
      <c r="M115" s="87"/>
      <c r="N115" s="87"/>
      <c r="O115" s="87"/>
      <c r="P115" s="87"/>
      <c r="Q115" s="87"/>
      <c r="R115" s="87"/>
      <c r="S115" s="147"/>
      <c r="T115" s="88"/>
      <c r="U115" s="89"/>
      <c r="V115" s="89"/>
      <c r="W115" s="90"/>
      <c r="X115" s="155">
        <f t="shared" si="22"/>
        <v>0</v>
      </c>
      <c r="Y115" s="31">
        <f t="shared" si="23"/>
        <v>0</v>
      </c>
      <c r="Z115" s="31">
        <f t="shared" si="24"/>
        <v>0</v>
      </c>
      <c r="AA115" s="31">
        <f t="shared" si="24"/>
        <v>0</v>
      </c>
      <c r="AB115" s="31">
        <f t="shared" si="24"/>
        <v>0</v>
      </c>
      <c r="AC115" s="42">
        <f t="shared" si="25"/>
        <v>0</v>
      </c>
      <c r="AD115" s="63"/>
      <c r="AE115" s="63"/>
      <c r="AF115" s="63"/>
      <c r="AG115" s="64"/>
      <c r="AH115" s="64"/>
      <c r="AI115" s="64"/>
      <c r="AJ115" s="63"/>
      <c r="AK115" s="63"/>
      <c r="AL115" s="63"/>
      <c r="AM115" s="64"/>
      <c r="AN115" s="64"/>
      <c r="AO115" s="64"/>
      <c r="AP115" s="63"/>
      <c r="AQ115" s="63"/>
      <c r="AR115" s="63"/>
      <c r="AS115" s="64"/>
      <c r="AT115" s="64"/>
      <c r="AU115" s="64"/>
      <c r="AV115" s="63"/>
      <c r="AW115" s="63"/>
      <c r="AX115" s="63"/>
      <c r="AY115" s="64"/>
      <c r="AZ115" s="64"/>
      <c r="BA115" s="64"/>
      <c r="BB115" s="69"/>
      <c r="BC115" s="69"/>
      <c r="BD115" s="69"/>
      <c r="BE115" s="64"/>
      <c r="BF115" s="64"/>
      <c r="BG115" s="64"/>
      <c r="BH115" s="69"/>
      <c r="BI115" s="69"/>
      <c r="BJ115" s="69"/>
      <c r="BK115" s="64"/>
      <c r="BL115" s="64"/>
      <c r="BM115" s="64"/>
      <c r="BN115" s="114"/>
      <c r="BO115" s="34" t="e">
        <f t="shared" si="26"/>
        <v>#DIV/0!</v>
      </c>
    </row>
    <row r="116" spans="1:67" ht="15.75" x14ac:dyDescent="0.25">
      <c r="A116" s="68">
        <v>44</v>
      </c>
      <c r="B116" s="68"/>
      <c r="C116" s="14"/>
      <c r="D116" s="14"/>
      <c r="E116" s="14"/>
      <c r="F116" s="14" t="s">
        <v>36</v>
      </c>
      <c r="G116" s="14"/>
      <c r="H116" s="249"/>
      <c r="I116" s="4" t="s">
        <v>37</v>
      </c>
      <c r="J116" s="28">
        <f t="shared" si="20"/>
        <v>0</v>
      </c>
      <c r="K116" s="41">
        <f t="shared" si="21"/>
        <v>0</v>
      </c>
      <c r="L116" s="87"/>
      <c r="M116" s="87"/>
      <c r="N116" s="87"/>
      <c r="O116" s="87"/>
      <c r="P116" s="87"/>
      <c r="Q116" s="87"/>
      <c r="R116" s="87"/>
      <c r="S116" s="147"/>
      <c r="T116" s="88"/>
      <c r="U116" s="89"/>
      <c r="V116" s="89"/>
      <c r="W116" s="90"/>
      <c r="X116" s="155">
        <f t="shared" si="22"/>
        <v>0</v>
      </c>
      <c r="Y116" s="31">
        <f t="shared" si="23"/>
        <v>0</v>
      </c>
      <c r="Z116" s="31">
        <f t="shared" si="24"/>
        <v>0</v>
      </c>
      <c r="AA116" s="31">
        <f t="shared" si="24"/>
        <v>0</v>
      </c>
      <c r="AB116" s="31">
        <f t="shared" si="24"/>
        <v>0</v>
      </c>
      <c r="AC116" s="42">
        <f t="shared" si="25"/>
        <v>0</v>
      </c>
      <c r="AD116" s="63"/>
      <c r="AE116" s="63"/>
      <c r="AF116" s="63"/>
      <c r="AG116" s="64"/>
      <c r="AH116" s="64"/>
      <c r="AI116" s="64"/>
      <c r="AJ116" s="63"/>
      <c r="AK116" s="63"/>
      <c r="AL116" s="63"/>
      <c r="AM116" s="64"/>
      <c r="AN116" s="64"/>
      <c r="AO116" s="64"/>
      <c r="AP116" s="63"/>
      <c r="AQ116" s="63"/>
      <c r="AR116" s="63"/>
      <c r="AS116" s="64"/>
      <c r="AT116" s="64"/>
      <c r="AU116" s="64"/>
      <c r="AV116" s="63"/>
      <c r="AW116" s="63"/>
      <c r="AX116" s="63"/>
      <c r="AY116" s="64"/>
      <c r="AZ116" s="64"/>
      <c r="BA116" s="64"/>
      <c r="BB116" s="69"/>
      <c r="BC116" s="69"/>
      <c r="BD116" s="69"/>
      <c r="BE116" s="64"/>
      <c r="BF116" s="64"/>
      <c r="BG116" s="64"/>
      <c r="BH116" s="69"/>
      <c r="BI116" s="69"/>
      <c r="BJ116" s="69"/>
      <c r="BK116" s="64"/>
      <c r="BL116" s="64"/>
      <c r="BM116" s="64"/>
      <c r="BN116" s="114"/>
      <c r="BO116" s="34" t="e">
        <f t="shared" si="26"/>
        <v>#DIV/0!</v>
      </c>
    </row>
    <row r="117" spans="1:67" ht="15.75" x14ac:dyDescent="0.25">
      <c r="A117" s="68">
        <v>45</v>
      </c>
      <c r="B117" s="68"/>
      <c r="C117" s="14"/>
      <c r="D117" s="14"/>
      <c r="E117" s="14"/>
      <c r="F117" s="14" t="s">
        <v>36</v>
      </c>
      <c r="G117" s="14"/>
      <c r="H117" s="249"/>
      <c r="I117" s="4" t="s">
        <v>37</v>
      </c>
      <c r="J117" s="28">
        <f t="shared" si="20"/>
        <v>0</v>
      </c>
      <c r="K117" s="41">
        <f t="shared" si="21"/>
        <v>0</v>
      </c>
      <c r="L117" s="87"/>
      <c r="M117" s="87"/>
      <c r="N117" s="87"/>
      <c r="O117" s="87"/>
      <c r="P117" s="87"/>
      <c r="Q117" s="87"/>
      <c r="R117" s="87"/>
      <c r="S117" s="147"/>
      <c r="T117" s="88"/>
      <c r="U117" s="89"/>
      <c r="V117" s="89"/>
      <c r="W117" s="90"/>
      <c r="X117" s="155">
        <f t="shared" si="22"/>
        <v>0</v>
      </c>
      <c r="Y117" s="31">
        <f t="shared" si="23"/>
        <v>0</v>
      </c>
      <c r="Z117" s="31">
        <f t="shared" si="24"/>
        <v>0</v>
      </c>
      <c r="AA117" s="31">
        <f t="shared" si="24"/>
        <v>0</v>
      </c>
      <c r="AB117" s="31">
        <f t="shared" si="24"/>
        <v>0</v>
      </c>
      <c r="AC117" s="42">
        <f t="shared" si="25"/>
        <v>0</v>
      </c>
      <c r="AD117" s="63"/>
      <c r="AE117" s="63"/>
      <c r="AF117" s="63"/>
      <c r="AG117" s="64"/>
      <c r="AH117" s="64"/>
      <c r="AI117" s="64"/>
      <c r="AJ117" s="63"/>
      <c r="AK117" s="63"/>
      <c r="AL117" s="63"/>
      <c r="AM117" s="64"/>
      <c r="AN117" s="64"/>
      <c r="AO117" s="64"/>
      <c r="AP117" s="63"/>
      <c r="AQ117" s="63"/>
      <c r="AR117" s="63"/>
      <c r="AS117" s="64"/>
      <c r="AT117" s="64"/>
      <c r="AU117" s="64"/>
      <c r="AV117" s="63"/>
      <c r="AW117" s="63"/>
      <c r="AX117" s="63"/>
      <c r="AY117" s="64"/>
      <c r="AZ117" s="64"/>
      <c r="BA117" s="64"/>
      <c r="BB117" s="69"/>
      <c r="BC117" s="69"/>
      <c r="BD117" s="69"/>
      <c r="BE117" s="64"/>
      <c r="BF117" s="64"/>
      <c r="BG117" s="64"/>
      <c r="BH117" s="69"/>
      <c r="BI117" s="69"/>
      <c r="BJ117" s="69"/>
      <c r="BK117" s="64"/>
      <c r="BL117" s="64"/>
      <c r="BM117" s="64"/>
      <c r="BN117" s="114"/>
      <c r="BO117" s="34" t="e">
        <f t="shared" si="26"/>
        <v>#DIV/0!</v>
      </c>
    </row>
    <row r="118" spans="1:67" ht="15.75" x14ac:dyDescent="0.25">
      <c r="A118" s="68">
        <v>46</v>
      </c>
      <c r="B118" s="68"/>
      <c r="C118" s="14"/>
      <c r="D118" s="14"/>
      <c r="E118" s="14"/>
      <c r="F118" s="14" t="s">
        <v>36</v>
      </c>
      <c r="G118" s="14"/>
      <c r="H118" s="249"/>
      <c r="I118" s="4" t="s">
        <v>37</v>
      </c>
      <c r="J118" s="28">
        <f t="shared" si="20"/>
        <v>0</v>
      </c>
      <c r="K118" s="41">
        <f t="shared" si="21"/>
        <v>0</v>
      </c>
      <c r="L118" s="87"/>
      <c r="M118" s="87"/>
      <c r="N118" s="87"/>
      <c r="O118" s="87"/>
      <c r="P118" s="87"/>
      <c r="Q118" s="87"/>
      <c r="R118" s="87"/>
      <c r="S118" s="147"/>
      <c r="T118" s="88"/>
      <c r="U118" s="89"/>
      <c r="V118" s="89"/>
      <c r="W118" s="90"/>
      <c r="X118" s="155">
        <f t="shared" si="22"/>
        <v>0</v>
      </c>
      <c r="Y118" s="31">
        <f t="shared" si="23"/>
        <v>0</v>
      </c>
      <c r="Z118" s="31">
        <f t="shared" si="24"/>
        <v>0</v>
      </c>
      <c r="AA118" s="31">
        <f t="shared" si="24"/>
        <v>0</v>
      </c>
      <c r="AB118" s="31">
        <f t="shared" si="24"/>
        <v>0</v>
      </c>
      <c r="AC118" s="42">
        <f t="shared" si="25"/>
        <v>0</v>
      </c>
      <c r="AD118" s="63"/>
      <c r="AE118" s="63"/>
      <c r="AF118" s="63"/>
      <c r="AG118" s="64"/>
      <c r="AH118" s="64"/>
      <c r="AI118" s="64"/>
      <c r="AJ118" s="63"/>
      <c r="AK118" s="63"/>
      <c r="AL118" s="63"/>
      <c r="AM118" s="64"/>
      <c r="AN118" s="64"/>
      <c r="AO118" s="64"/>
      <c r="AP118" s="63"/>
      <c r="AQ118" s="63"/>
      <c r="AR118" s="63"/>
      <c r="AS118" s="64"/>
      <c r="AT118" s="64"/>
      <c r="AU118" s="64"/>
      <c r="AV118" s="63"/>
      <c r="AW118" s="63"/>
      <c r="AX118" s="63"/>
      <c r="AY118" s="64"/>
      <c r="AZ118" s="64"/>
      <c r="BA118" s="64"/>
      <c r="BB118" s="69"/>
      <c r="BC118" s="69"/>
      <c r="BD118" s="69"/>
      <c r="BE118" s="64"/>
      <c r="BF118" s="64"/>
      <c r="BG118" s="64"/>
      <c r="BH118" s="69"/>
      <c r="BI118" s="69"/>
      <c r="BJ118" s="69"/>
      <c r="BK118" s="64"/>
      <c r="BL118" s="64"/>
      <c r="BM118" s="64"/>
      <c r="BN118" s="114"/>
      <c r="BO118" s="34" t="e">
        <f t="shared" si="26"/>
        <v>#DIV/0!</v>
      </c>
    </row>
    <row r="119" spans="1:67" ht="15.75" x14ac:dyDescent="0.25">
      <c r="A119" s="68">
        <v>47</v>
      </c>
      <c r="B119" s="68"/>
      <c r="C119" s="14"/>
      <c r="D119" s="14"/>
      <c r="E119" s="14"/>
      <c r="F119" s="14" t="s">
        <v>36</v>
      </c>
      <c r="G119" s="14"/>
      <c r="H119" s="249"/>
      <c r="I119" s="4" t="s">
        <v>37</v>
      </c>
      <c r="J119" s="28">
        <f t="shared" si="20"/>
        <v>0</v>
      </c>
      <c r="K119" s="41">
        <f t="shared" si="21"/>
        <v>0</v>
      </c>
      <c r="L119" s="87"/>
      <c r="M119" s="87"/>
      <c r="N119" s="87"/>
      <c r="O119" s="87"/>
      <c r="P119" s="87"/>
      <c r="Q119" s="87"/>
      <c r="R119" s="87"/>
      <c r="S119" s="147"/>
      <c r="T119" s="88"/>
      <c r="U119" s="89"/>
      <c r="V119" s="89"/>
      <c r="W119" s="90"/>
      <c r="X119" s="155">
        <f t="shared" si="22"/>
        <v>0</v>
      </c>
      <c r="Y119" s="31">
        <f t="shared" si="23"/>
        <v>0</v>
      </c>
      <c r="Z119" s="31">
        <f t="shared" si="24"/>
        <v>0</v>
      </c>
      <c r="AA119" s="31">
        <f t="shared" si="24"/>
        <v>0</v>
      </c>
      <c r="AB119" s="31">
        <f t="shared" si="24"/>
        <v>0</v>
      </c>
      <c r="AC119" s="42">
        <f t="shared" si="25"/>
        <v>0</v>
      </c>
      <c r="AD119" s="63"/>
      <c r="AE119" s="63"/>
      <c r="AF119" s="63"/>
      <c r="AG119" s="64"/>
      <c r="AH119" s="64"/>
      <c r="AI119" s="64"/>
      <c r="AJ119" s="63"/>
      <c r="AK119" s="63"/>
      <c r="AL119" s="63"/>
      <c r="AM119" s="64"/>
      <c r="AN119" s="64"/>
      <c r="AO119" s="64"/>
      <c r="AP119" s="63"/>
      <c r="AQ119" s="63"/>
      <c r="AR119" s="63"/>
      <c r="AS119" s="64"/>
      <c r="AT119" s="64"/>
      <c r="AU119" s="64"/>
      <c r="AV119" s="63"/>
      <c r="AW119" s="63"/>
      <c r="AX119" s="63"/>
      <c r="AY119" s="64"/>
      <c r="AZ119" s="64"/>
      <c r="BA119" s="64"/>
      <c r="BB119" s="69"/>
      <c r="BC119" s="69"/>
      <c r="BD119" s="69"/>
      <c r="BE119" s="64"/>
      <c r="BF119" s="64"/>
      <c r="BG119" s="64"/>
      <c r="BH119" s="69"/>
      <c r="BI119" s="69"/>
      <c r="BJ119" s="69"/>
      <c r="BK119" s="64"/>
      <c r="BL119" s="64"/>
      <c r="BM119" s="64"/>
      <c r="BN119" s="114"/>
      <c r="BO119" s="34" t="e">
        <f t="shared" si="26"/>
        <v>#DIV/0!</v>
      </c>
    </row>
    <row r="120" spans="1:67" ht="15.75" x14ac:dyDescent="0.25">
      <c r="A120" s="68">
        <v>48</v>
      </c>
      <c r="B120" s="68"/>
      <c r="C120" s="14"/>
      <c r="D120" s="14"/>
      <c r="E120" s="14"/>
      <c r="F120" s="14" t="s">
        <v>36</v>
      </c>
      <c r="G120" s="14"/>
      <c r="H120" s="249"/>
      <c r="I120" s="4" t="s">
        <v>37</v>
      </c>
      <c r="J120" s="28">
        <f t="shared" si="20"/>
        <v>0</v>
      </c>
      <c r="K120" s="41">
        <f t="shared" si="21"/>
        <v>0</v>
      </c>
      <c r="L120" s="87"/>
      <c r="M120" s="87"/>
      <c r="N120" s="87"/>
      <c r="O120" s="87"/>
      <c r="P120" s="87"/>
      <c r="Q120" s="87"/>
      <c r="R120" s="87"/>
      <c r="S120" s="147"/>
      <c r="T120" s="88"/>
      <c r="U120" s="89"/>
      <c r="V120" s="89"/>
      <c r="W120" s="90"/>
      <c r="X120" s="155">
        <f t="shared" si="22"/>
        <v>0</v>
      </c>
      <c r="Y120" s="31">
        <f t="shared" si="23"/>
        <v>0</v>
      </c>
      <c r="Z120" s="31">
        <f t="shared" si="24"/>
        <v>0</v>
      </c>
      <c r="AA120" s="31">
        <f t="shared" si="24"/>
        <v>0</v>
      </c>
      <c r="AB120" s="31">
        <f t="shared" si="24"/>
        <v>0</v>
      </c>
      <c r="AC120" s="42">
        <f t="shared" si="25"/>
        <v>0</v>
      </c>
      <c r="AD120" s="63"/>
      <c r="AE120" s="63"/>
      <c r="AF120" s="63"/>
      <c r="AG120" s="64"/>
      <c r="AH120" s="64"/>
      <c r="AI120" s="64"/>
      <c r="AJ120" s="63"/>
      <c r="AK120" s="63"/>
      <c r="AL120" s="63"/>
      <c r="AM120" s="64"/>
      <c r="AN120" s="64"/>
      <c r="AO120" s="64"/>
      <c r="AP120" s="63"/>
      <c r="AQ120" s="63"/>
      <c r="AR120" s="63"/>
      <c r="AS120" s="64"/>
      <c r="AT120" s="64"/>
      <c r="AU120" s="64"/>
      <c r="AV120" s="63"/>
      <c r="AW120" s="63"/>
      <c r="AX120" s="63"/>
      <c r="AY120" s="64"/>
      <c r="AZ120" s="64"/>
      <c r="BA120" s="64"/>
      <c r="BB120" s="69"/>
      <c r="BC120" s="69"/>
      <c r="BD120" s="69"/>
      <c r="BE120" s="64"/>
      <c r="BF120" s="64"/>
      <c r="BG120" s="64"/>
      <c r="BH120" s="69"/>
      <c r="BI120" s="69"/>
      <c r="BJ120" s="69"/>
      <c r="BK120" s="64"/>
      <c r="BL120" s="64"/>
      <c r="BM120" s="64"/>
      <c r="BN120" s="114"/>
      <c r="BO120" s="34" t="e">
        <f t="shared" si="26"/>
        <v>#DIV/0!</v>
      </c>
    </row>
    <row r="121" spans="1:67" ht="15.75" x14ac:dyDescent="0.25">
      <c r="A121" s="68">
        <v>49</v>
      </c>
      <c r="B121" s="68"/>
      <c r="C121" s="14"/>
      <c r="D121" s="14"/>
      <c r="E121" s="14"/>
      <c r="F121" s="14" t="s">
        <v>36</v>
      </c>
      <c r="G121" s="14"/>
      <c r="H121" s="249"/>
      <c r="I121" s="4" t="s">
        <v>37</v>
      </c>
      <c r="J121" s="28">
        <f t="shared" si="20"/>
        <v>0</v>
      </c>
      <c r="K121" s="41">
        <f t="shared" si="21"/>
        <v>0</v>
      </c>
      <c r="L121" s="87"/>
      <c r="M121" s="87"/>
      <c r="N121" s="87"/>
      <c r="O121" s="87"/>
      <c r="P121" s="87"/>
      <c r="Q121" s="87"/>
      <c r="R121" s="87"/>
      <c r="S121" s="147"/>
      <c r="T121" s="88"/>
      <c r="U121" s="89"/>
      <c r="V121" s="89"/>
      <c r="W121" s="90"/>
      <c r="X121" s="155">
        <f t="shared" si="22"/>
        <v>0</v>
      </c>
      <c r="Y121" s="31">
        <f t="shared" si="23"/>
        <v>0</v>
      </c>
      <c r="Z121" s="31">
        <f t="shared" si="24"/>
        <v>0</v>
      </c>
      <c r="AA121" s="31">
        <f t="shared" si="24"/>
        <v>0</v>
      </c>
      <c r="AB121" s="31">
        <f t="shared" si="24"/>
        <v>0</v>
      </c>
      <c r="AC121" s="42">
        <f t="shared" si="25"/>
        <v>0</v>
      </c>
      <c r="AD121" s="63"/>
      <c r="AE121" s="63"/>
      <c r="AF121" s="63"/>
      <c r="AG121" s="64"/>
      <c r="AH121" s="64"/>
      <c r="AI121" s="64"/>
      <c r="AJ121" s="63"/>
      <c r="AK121" s="63"/>
      <c r="AL121" s="63"/>
      <c r="AM121" s="64"/>
      <c r="AN121" s="64"/>
      <c r="AO121" s="64"/>
      <c r="AP121" s="63"/>
      <c r="AQ121" s="63"/>
      <c r="AR121" s="63"/>
      <c r="AS121" s="64"/>
      <c r="AT121" s="64"/>
      <c r="AU121" s="64"/>
      <c r="AV121" s="63"/>
      <c r="AW121" s="63"/>
      <c r="AX121" s="63"/>
      <c r="AY121" s="64"/>
      <c r="AZ121" s="64"/>
      <c r="BA121" s="64"/>
      <c r="BB121" s="69"/>
      <c r="BC121" s="69"/>
      <c r="BD121" s="69"/>
      <c r="BE121" s="64"/>
      <c r="BF121" s="64"/>
      <c r="BG121" s="64"/>
      <c r="BH121" s="69"/>
      <c r="BI121" s="69"/>
      <c r="BJ121" s="69"/>
      <c r="BK121" s="64"/>
      <c r="BL121" s="64"/>
      <c r="BM121" s="64"/>
      <c r="BN121" s="114"/>
      <c r="BO121" s="34" t="e">
        <f t="shared" si="26"/>
        <v>#DIV/0!</v>
      </c>
    </row>
    <row r="122" spans="1:67" ht="15.75" x14ac:dyDescent="0.25">
      <c r="A122" s="68">
        <v>50</v>
      </c>
      <c r="B122" s="68"/>
      <c r="C122" s="14"/>
      <c r="D122" s="14"/>
      <c r="E122" s="14"/>
      <c r="F122" s="14" t="s">
        <v>36</v>
      </c>
      <c r="G122" s="14"/>
      <c r="H122" s="249"/>
      <c r="I122" s="4" t="s">
        <v>37</v>
      </c>
      <c r="J122" s="28">
        <f t="shared" si="20"/>
        <v>0</v>
      </c>
      <c r="K122" s="41">
        <f t="shared" si="21"/>
        <v>0</v>
      </c>
      <c r="L122" s="87"/>
      <c r="M122" s="87"/>
      <c r="N122" s="87"/>
      <c r="O122" s="87"/>
      <c r="P122" s="87"/>
      <c r="Q122" s="87"/>
      <c r="R122" s="87"/>
      <c r="S122" s="147"/>
      <c r="T122" s="88"/>
      <c r="U122" s="89"/>
      <c r="V122" s="89"/>
      <c r="W122" s="90"/>
      <c r="X122" s="155">
        <f t="shared" si="22"/>
        <v>0</v>
      </c>
      <c r="Y122" s="31">
        <f t="shared" si="23"/>
        <v>0</v>
      </c>
      <c r="Z122" s="31">
        <f t="shared" si="24"/>
        <v>0</v>
      </c>
      <c r="AA122" s="31">
        <f t="shared" si="24"/>
        <v>0</v>
      </c>
      <c r="AB122" s="31">
        <f t="shared" si="24"/>
        <v>0</v>
      </c>
      <c r="AC122" s="42">
        <f t="shared" si="25"/>
        <v>0</v>
      </c>
      <c r="AD122" s="63"/>
      <c r="AE122" s="63"/>
      <c r="AF122" s="63"/>
      <c r="AG122" s="64"/>
      <c r="AH122" s="64"/>
      <c r="AI122" s="64"/>
      <c r="AJ122" s="63"/>
      <c r="AK122" s="63"/>
      <c r="AL122" s="63"/>
      <c r="AM122" s="64"/>
      <c r="AN122" s="64"/>
      <c r="AO122" s="64"/>
      <c r="AP122" s="63"/>
      <c r="AQ122" s="63"/>
      <c r="AR122" s="63"/>
      <c r="AS122" s="64"/>
      <c r="AT122" s="64"/>
      <c r="AU122" s="64"/>
      <c r="AV122" s="63"/>
      <c r="AW122" s="63"/>
      <c r="AX122" s="63"/>
      <c r="AY122" s="64"/>
      <c r="AZ122" s="64"/>
      <c r="BA122" s="64"/>
      <c r="BB122" s="69"/>
      <c r="BC122" s="69"/>
      <c r="BD122" s="69"/>
      <c r="BE122" s="64"/>
      <c r="BF122" s="64"/>
      <c r="BG122" s="64"/>
      <c r="BH122" s="69"/>
      <c r="BI122" s="69"/>
      <c r="BJ122" s="69"/>
      <c r="BK122" s="64"/>
      <c r="BL122" s="64"/>
      <c r="BM122" s="64"/>
      <c r="BN122" s="114"/>
      <c r="BO122" s="34" t="e">
        <f t="shared" si="26"/>
        <v>#DIV/0!</v>
      </c>
    </row>
    <row r="123" spans="1:67" ht="15.75" x14ac:dyDescent="0.25">
      <c r="A123" s="68">
        <v>51</v>
      </c>
      <c r="B123" s="68"/>
      <c r="C123" s="14"/>
      <c r="D123" s="14"/>
      <c r="E123" s="14"/>
      <c r="F123" s="14" t="s">
        <v>36</v>
      </c>
      <c r="G123" s="14"/>
      <c r="H123" s="249"/>
      <c r="I123" s="4" t="s">
        <v>37</v>
      </c>
      <c r="J123" s="28">
        <f t="shared" si="20"/>
        <v>0</v>
      </c>
      <c r="K123" s="41">
        <f t="shared" si="21"/>
        <v>0</v>
      </c>
      <c r="L123" s="87"/>
      <c r="M123" s="87"/>
      <c r="N123" s="87"/>
      <c r="O123" s="87"/>
      <c r="P123" s="87"/>
      <c r="Q123" s="87"/>
      <c r="R123" s="87"/>
      <c r="S123" s="147"/>
      <c r="T123" s="88"/>
      <c r="U123" s="89"/>
      <c r="V123" s="89"/>
      <c r="W123" s="90"/>
      <c r="X123" s="155">
        <f t="shared" si="22"/>
        <v>0</v>
      </c>
      <c r="Y123" s="31">
        <f t="shared" si="23"/>
        <v>0</v>
      </c>
      <c r="Z123" s="31">
        <f t="shared" si="24"/>
        <v>0</v>
      </c>
      <c r="AA123" s="31">
        <f t="shared" si="24"/>
        <v>0</v>
      </c>
      <c r="AB123" s="31">
        <f t="shared" si="24"/>
        <v>0</v>
      </c>
      <c r="AC123" s="42">
        <f t="shared" si="25"/>
        <v>0</v>
      </c>
      <c r="AD123" s="63"/>
      <c r="AE123" s="63"/>
      <c r="AF123" s="63"/>
      <c r="AG123" s="64"/>
      <c r="AH123" s="64"/>
      <c r="AI123" s="64"/>
      <c r="AJ123" s="63"/>
      <c r="AK123" s="63"/>
      <c r="AL123" s="63"/>
      <c r="AM123" s="64"/>
      <c r="AN123" s="64"/>
      <c r="AO123" s="64"/>
      <c r="AP123" s="63"/>
      <c r="AQ123" s="63"/>
      <c r="AR123" s="63"/>
      <c r="AS123" s="64"/>
      <c r="AT123" s="64"/>
      <c r="AU123" s="64"/>
      <c r="AV123" s="63"/>
      <c r="AW123" s="63"/>
      <c r="AX123" s="63"/>
      <c r="AY123" s="64"/>
      <c r="AZ123" s="64"/>
      <c r="BA123" s="64"/>
      <c r="BB123" s="69"/>
      <c r="BC123" s="69"/>
      <c r="BD123" s="69"/>
      <c r="BE123" s="64"/>
      <c r="BF123" s="64"/>
      <c r="BG123" s="64"/>
      <c r="BH123" s="69"/>
      <c r="BI123" s="69"/>
      <c r="BJ123" s="69"/>
      <c r="BK123" s="64"/>
      <c r="BL123" s="64"/>
      <c r="BM123" s="64"/>
      <c r="BN123" s="114"/>
      <c r="BO123" s="34" t="e">
        <f t="shared" si="26"/>
        <v>#DIV/0!</v>
      </c>
    </row>
    <row r="124" spans="1:67" ht="15.75" x14ac:dyDescent="0.25">
      <c r="A124" s="68">
        <v>52</v>
      </c>
      <c r="B124" s="68"/>
      <c r="C124" s="14"/>
      <c r="D124" s="14"/>
      <c r="E124" s="14"/>
      <c r="F124" s="14" t="s">
        <v>36</v>
      </c>
      <c r="G124" s="14"/>
      <c r="H124" s="249"/>
      <c r="I124" s="4" t="s">
        <v>37</v>
      </c>
      <c r="J124" s="28">
        <f t="shared" si="20"/>
        <v>0</v>
      </c>
      <c r="K124" s="41">
        <f t="shared" si="21"/>
        <v>0</v>
      </c>
      <c r="L124" s="107"/>
      <c r="M124" s="107"/>
      <c r="N124" s="107"/>
      <c r="O124" s="107"/>
      <c r="P124" s="87"/>
      <c r="Q124" s="87"/>
      <c r="R124" s="87"/>
      <c r="S124" s="147"/>
      <c r="T124" s="88"/>
      <c r="U124" s="89"/>
      <c r="V124" s="89"/>
      <c r="W124" s="90"/>
      <c r="X124" s="155">
        <f t="shared" si="22"/>
        <v>0</v>
      </c>
      <c r="Y124" s="31">
        <f t="shared" si="23"/>
        <v>0</v>
      </c>
      <c r="Z124" s="31">
        <f t="shared" si="24"/>
        <v>0</v>
      </c>
      <c r="AA124" s="31">
        <f t="shared" si="24"/>
        <v>0</v>
      </c>
      <c r="AB124" s="31">
        <f t="shared" si="24"/>
        <v>0</v>
      </c>
      <c r="AC124" s="42">
        <f t="shared" si="25"/>
        <v>0</v>
      </c>
      <c r="AD124" s="63"/>
      <c r="AE124" s="63"/>
      <c r="AF124" s="63"/>
      <c r="AG124" s="64"/>
      <c r="AH124" s="64"/>
      <c r="AI124" s="64"/>
      <c r="AJ124" s="63"/>
      <c r="AK124" s="63"/>
      <c r="AL124" s="63"/>
      <c r="AM124" s="64"/>
      <c r="AN124" s="64"/>
      <c r="AO124" s="64"/>
      <c r="AP124" s="63"/>
      <c r="AQ124" s="63"/>
      <c r="AR124" s="63"/>
      <c r="AS124" s="64"/>
      <c r="AT124" s="64"/>
      <c r="AU124" s="64"/>
      <c r="AV124" s="63"/>
      <c r="AW124" s="63"/>
      <c r="AX124" s="63"/>
      <c r="AY124" s="64"/>
      <c r="AZ124" s="64"/>
      <c r="BA124" s="64"/>
      <c r="BB124" s="69"/>
      <c r="BC124" s="69"/>
      <c r="BD124" s="69"/>
      <c r="BE124" s="64"/>
      <c r="BF124" s="64"/>
      <c r="BG124" s="64"/>
      <c r="BH124" s="69"/>
      <c r="BI124" s="69"/>
      <c r="BJ124" s="69"/>
      <c r="BK124" s="64"/>
      <c r="BL124" s="64"/>
      <c r="BM124" s="64"/>
      <c r="BN124" s="114"/>
      <c r="BO124" s="34" t="e">
        <f t="shared" si="26"/>
        <v>#DIV/0!</v>
      </c>
    </row>
    <row r="125" spans="1:67" ht="15.75" x14ac:dyDescent="0.25">
      <c r="A125" s="68">
        <v>53</v>
      </c>
      <c r="B125" s="68"/>
      <c r="C125" s="14"/>
      <c r="D125" s="14"/>
      <c r="E125" s="14"/>
      <c r="F125" s="14" t="s">
        <v>36</v>
      </c>
      <c r="G125" s="14"/>
      <c r="H125" s="249"/>
      <c r="I125" s="4" t="s">
        <v>37</v>
      </c>
      <c r="J125" s="28">
        <f t="shared" si="20"/>
        <v>0</v>
      </c>
      <c r="K125" s="41">
        <f t="shared" si="21"/>
        <v>0</v>
      </c>
      <c r="L125" s="107"/>
      <c r="M125" s="107"/>
      <c r="N125" s="107"/>
      <c r="O125" s="107"/>
      <c r="P125" s="87"/>
      <c r="Q125" s="87"/>
      <c r="R125" s="87"/>
      <c r="S125" s="147"/>
      <c r="T125" s="88"/>
      <c r="U125" s="89"/>
      <c r="V125" s="89"/>
      <c r="W125" s="90"/>
      <c r="X125" s="155">
        <f t="shared" si="22"/>
        <v>0</v>
      </c>
      <c r="Y125" s="31">
        <f t="shared" si="23"/>
        <v>0</v>
      </c>
      <c r="Z125" s="31">
        <f t="shared" si="24"/>
        <v>0</v>
      </c>
      <c r="AA125" s="31">
        <f t="shared" si="24"/>
        <v>0</v>
      </c>
      <c r="AB125" s="31">
        <f t="shared" si="24"/>
        <v>0</v>
      </c>
      <c r="AC125" s="42">
        <f t="shared" si="25"/>
        <v>0</v>
      </c>
      <c r="AD125" s="63"/>
      <c r="AE125" s="63"/>
      <c r="AF125" s="63"/>
      <c r="AG125" s="64"/>
      <c r="AH125" s="64"/>
      <c r="AI125" s="64"/>
      <c r="AJ125" s="63"/>
      <c r="AK125" s="63"/>
      <c r="AL125" s="63"/>
      <c r="AM125" s="64"/>
      <c r="AN125" s="64"/>
      <c r="AO125" s="64"/>
      <c r="AP125" s="63"/>
      <c r="AQ125" s="63"/>
      <c r="AR125" s="63"/>
      <c r="AS125" s="64"/>
      <c r="AT125" s="64"/>
      <c r="AU125" s="64"/>
      <c r="AV125" s="63"/>
      <c r="AW125" s="63"/>
      <c r="AX125" s="63"/>
      <c r="AY125" s="64"/>
      <c r="AZ125" s="64"/>
      <c r="BA125" s="64"/>
      <c r="BB125" s="69"/>
      <c r="BC125" s="69"/>
      <c r="BD125" s="69"/>
      <c r="BE125" s="64"/>
      <c r="BF125" s="64"/>
      <c r="BG125" s="64"/>
      <c r="BH125" s="69"/>
      <c r="BI125" s="69"/>
      <c r="BJ125" s="69"/>
      <c r="BK125" s="64"/>
      <c r="BL125" s="64"/>
      <c r="BM125" s="64"/>
      <c r="BN125" s="114"/>
      <c r="BO125" s="34" t="e">
        <f t="shared" si="26"/>
        <v>#DIV/0!</v>
      </c>
    </row>
    <row r="126" spans="1:67" ht="15.75" x14ac:dyDescent="0.25">
      <c r="A126" s="117"/>
      <c r="B126" s="117"/>
      <c r="C126" s="117"/>
      <c r="D126" s="117"/>
      <c r="E126" s="117"/>
      <c r="F126" s="224" t="s">
        <v>140</v>
      </c>
      <c r="G126" s="117"/>
      <c r="H126" s="117"/>
      <c r="I126" s="117" t="s">
        <v>38</v>
      </c>
      <c r="J126" s="85">
        <f>SUM(J127:J139)</f>
        <v>0</v>
      </c>
      <c r="K126" s="105">
        <f>J126*36</f>
        <v>0</v>
      </c>
      <c r="L126" s="106"/>
      <c r="M126" s="106"/>
      <c r="N126" s="106"/>
      <c r="O126" s="106"/>
      <c r="P126" s="125"/>
      <c r="Q126" s="125"/>
      <c r="R126" s="125"/>
      <c r="S126" s="148"/>
      <c r="T126" s="174"/>
      <c r="U126" s="126"/>
      <c r="V126" s="126"/>
      <c r="W126" s="175"/>
      <c r="X126" s="155"/>
      <c r="Y126" s="31"/>
      <c r="Z126" s="31"/>
      <c r="AA126" s="31"/>
      <c r="AB126" s="31"/>
      <c r="AC126" s="4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125"/>
      <c r="BO126" s="86"/>
    </row>
    <row r="127" spans="1:67" ht="15.75" x14ac:dyDescent="0.25">
      <c r="A127" s="68">
        <v>41</v>
      </c>
      <c r="B127" s="68"/>
      <c r="C127" s="14"/>
      <c r="D127" s="14"/>
      <c r="E127" s="14"/>
      <c r="F127" s="192" t="s">
        <v>36</v>
      </c>
      <c r="G127" s="14"/>
      <c r="H127" s="249"/>
      <c r="I127" s="4" t="s">
        <v>37</v>
      </c>
      <c r="J127" s="28">
        <f t="shared" ref="J127:J139" si="27">L127+M127+N127+O127+P127+Q127+R127+S127</f>
        <v>0</v>
      </c>
      <c r="K127" s="41">
        <f t="shared" ref="K127:K139" si="28">J127*36</f>
        <v>0</v>
      </c>
      <c r="L127" s="68"/>
      <c r="M127" s="68"/>
      <c r="N127" s="68"/>
      <c r="O127" s="68"/>
      <c r="P127" s="68"/>
      <c r="Q127" s="68"/>
      <c r="R127" s="68"/>
      <c r="S127" s="144"/>
      <c r="T127" s="67"/>
      <c r="U127" s="66"/>
      <c r="V127" s="66"/>
      <c r="W127" s="65"/>
      <c r="X127" s="155">
        <f t="shared" ref="X127:X139" si="29">Y127+Y127*0.1</f>
        <v>0</v>
      </c>
      <c r="Y127" s="31">
        <f t="shared" ref="Y127:Y139" si="30">SUM(Z127:AB127)</f>
        <v>0</v>
      </c>
      <c r="Z127" s="31">
        <f t="shared" ref="Z127:AB139" si="31">AD127+AG127+AJ127+AM127+AP127+AS127+AV127+AY127+BB127+BE127+BH127+BK127</f>
        <v>0</v>
      </c>
      <c r="AA127" s="31">
        <f t="shared" si="31"/>
        <v>0</v>
      </c>
      <c r="AB127" s="31">
        <f t="shared" si="31"/>
        <v>0</v>
      </c>
      <c r="AC127" s="42">
        <f t="shared" ref="AC127:AC139" si="32">K127-X127</f>
        <v>0</v>
      </c>
      <c r="AD127" s="63"/>
      <c r="AE127" s="63"/>
      <c r="AF127" s="63"/>
      <c r="AG127" s="64"/>
      <c r="AH127" s="64"/>
      <c r="AI127" s="64"/>
      <c r="AJ127" s="63"/>
      <c r="AK127" s="63"/>
      <c r="AL127" s="63"/>
      <c r="AM127" s="64"/>
      <c r="AN127" s="64"/>
      <c r="AO127" s="64"/>
      <c r="AP127" s="63"/>
      <c r="AQ127" s="63"/>
      <c r="AR127" s="63"/>
      <c r="AS127" s="64"/>
      <c r="AT127" s="64"/>
      <c r="AU127" s="64"/>
      <c r="AV127" s="63"/>
      <c r="AW127" s="63"/>
      <c r="AX127" s="63"/>
      <c r="AY127" s="64"/>
      <c r="AZ127" s="64"/>
      <c r="BA127" s="64"/>
      <c r="BB127" s="69"/>
      <c r="BC127" s="69"/>
      <c r="BD127" s="69"/>
      <c r="BE127" s="64"/>
      <c r="BF127" s="64"/>
      <c r="BG127" s="64"/>
      <c r="BH127" s="69"/>
      <c r="BI127" s="69"/>
      <c r="BJ127" s="69"/>
      <c r="BK127" s="64"/>
      <c r="BL127" s="64"/>
      <c r="BM127" s="64"/>
      <c r="BN127" s="114"/>
      <c r="BO127" s="34" t="e">
        <f t="shared" ref="BO127:BO139" si="33">Y127/K127*100</f>
        <v>#DIV/0!</v>
      </c>
    </row>
    <row r="128" spans="1:67" ht="15.75" x14ac:dyDescent="0.25">
      <c r="A128" s="68">
        <v>42</v>
      </c>
      <c r="B128" s="68"/>
      <c r="C128" s="14"/>
      <c r="D128" s="14"/>
      <c r="E128" s="14"/>
      <c r="F128" s="192" t="s">
        <v>36</v>
      </c>
      <c r="G128" s="14"/>
      <c r="H128" s="249"/>
      <c r="I128" s="4" t="s">
        <v>37</v>
      </c>
      <c r="J128" s="28">
        <f t="shared" si="27"/>
        <v>0</v>
      </c>
      <c r="K128" s="41">
        <f t="shared" si="28"/>
        <v>0</v>
      </c>
      <c r="L128" s="68"/>
      <c r="M128" s="68"/>
      <c r="N128" s="68"/>
      <c r="O128" s="68"/>
      <c r="P128" s="68"/>
      <c r="Q128" s="68"/>
      <c r="R128" s="68"/>
      <c r="S128" s="144"/>
      <c r="T128" s="67"/>
      <c r="U128" s="66"/>
      <c r="V128" s="66"/>
      <c r="W128" s="65"/>
      <c r="X128" s="155">
        <f t="shared" si="29"/>
        <v>0</v>
      </c>
      <c r="Y128" s="31">
        <f t="shared" si="30"/>
        <v>0</v>
      </c>
      <c r="Z128" s="31">
        <f t="shared" si="31"/>
        <v>0</v>
      </c>
      <c r="AA128" s="31">
        <f t="shared" si="31"/>
        <v>0</v>
      </c>
      <c r="AB128" s="31">
        <f t="shared" si="31"/>
        <v>0</v>
      </c>
      <c r="AC128" s="42">
        <f t="shared" si="32"/>
        <v>0</v>
      </c>
      <c r="AD128" s="63"/>
      <c r="AE128" s="63"/>
      <c r="AF128" s="63"/>
      <c r="AG128" s="64"/>
      <c r="AH128" s="64"/>
      <c r="AI128" s="64"/>
      <c r="AJ128" s="63"/>
      <c r="AK128" s="63"/>
      <c r="AL128" s="63"/>
      <c r="AM128" s="64"/>
      <c r="AN128" s="64"/>
      <c r="AO128" s="64"/>
      <c r="AP128" s="63"/>
      <c r="AQ128" s="63"/>
      <c r="AR128" s="63"/>
      <c r="AS128" s="64"/>
      <c r="AT128" s="64"/>
      <c r="AU128" s="64"/>
      <c r="AV128" s="63"/>
      <c r="AW128" s="63"/>
      <c r="AX128" s="63"/>
      <c r="AY128" s="64"/>
      <c r="AZ128" s="64"/>
      <c r="BA128" s="64"/>
      <c r="BB128" s="69"/>
      <c r="BC128" s="69"/>
      <c r="BD128" s="69"/>
      <c r="BE128" s="64"/>
      <c r="BF128" s="64"/>
      <c r="BG128" s="64"/>
      <c r="BH128" s="69"/>
      <c r="BI128" s="69"/>
      <c r="BJ128" s="69"/>
      <c r="BK128" s="64"/>
      <c r="BL128" s="64"/>
      <c r="BM128" s="64"/>
      <c r="BN128" s="114"/>
      <c r="BO128" s="34" t="e">
        <f t="shared" si="33"/>
        <v>#DIV/0!</v>
      </c>
    </row>
    <row r="129" spans="1:67" ht="15.75" x14ac:dyDescent="0.25">
      <c r="A129" s="68">
        <v>43</v>
      </c>
      <c r="B129" s="68"/>
      <c r="C129" s="14"/>
      <c r="D129" s="14"/>
      <c r="E129" s="14"/>
      <c r="F129" s="192" t="s">
        <v>36</v>
      </c>
      <c r="G129" s="14"/>
      <c r="H129" s="249"/>
      <c r="I129" s="4" t="s">
        <v>37</v>
      </c>
      <c r="J129" s="28">
        <f t="shared" si="27"/>
        <v>0</v>
      </c>
      <c r="K129" s="41">
        <f t="shared" si="28"/>
        <v>0</v>
      </c>
      <c r="L129" s="68"/>
      <c r="M129" s="68"/>
      <c r="N129" s="68"/>
      <c r="O129" s="68"/>
      <c r="P129" s="68"/>
      <c r="Q129" s="68"/>
      <c r="R129" s="68"/>
      <c r="S129" s="144"/>
      <c r="T129" s="67"/>
      <c r="U129" s="66"/>
      <c r="V129" s="66"/>
      <c r="W129" s="65"/>
      <c r="X129" s="155">
        <f t="shared" si="29"/>
        <v>0</v>
      </c>
      <c r="Y129" s="31">
        <f t="shared" si="30"/>
        <v>0</v>
      </c>
      <c r="Z129" s="31">
        <f t="shared" si="31"/>
        <v>0</v>
      </c>
      <c r="AA129" s="31">
        <f t="shared" si="31"/>
        <v>0</v>
      </c>
      <c r="AB129" s="31">
        <f t="shared" si="31"/>
        <v>0</v>
      </c>
      <c r="AC129" s="42">
        <f t="shared" si="32"/>
        <v>0</v>
      </c>
      <c r="AD129" s="63"/>
      <c r="AE129" s="63"/>
      <c r="AF129" s="63"/>
      <c r="AG129" s="64"/>
      <c r="AH129" s="64"/>
      <c r="AI129" s="64"/>
      <c r="AJ129" s="63"/>
      <c r="AK129" s="63"/>
      <c r="AL129" s="63"/>
      <c r="AM129" s="64"/>
      <c r="AN129" s="64"/>
      <c r="AO129" s="64"/>
      <c r="AP129" s="63"/>
      <c r="AQ129" s="63"/>
      <c r="AR129" s="63"/>
      <c r="AS129" s="64"/>
      <c r="AT129" s="64"/>
      <c r="AU129" s="64"/>
      <c r="AV129" s="63"/>
      <c r="AW129" s="63"/>
      <c r="AX129" s="63"/>
      <c r="AY129" s="64"/>
      <c r="AZ129" s="64"/>
      <c r="BA129" s="64"/>
      <c r="BB129" s="69"/>
      <c r="BC129" s="69"/>
      <c r="BD129" s="69"/>
      <c r="BE129" s="64"/>
      <c r="BF129" s="64"/>
      <c r="BG129" s="64"/>
      <c r="BH129" s="69"/>
      <c r="BI129" s="69"/>
      <c r="BJ129" s="69"/>
      <c r="BK129" s="64"/>
      <c r="BL129" s="64"/>
      <c r="BM129" s="64"/>
      <c r="BN129" s="114"/>
      <c r="BO129" s="34" t="e">
        <f t="shared" si="33"/>
        <v>#DIV/0!</v>
      </c>
    </row>
    <row r="130" spans="1:67" ht="15.75" x14ac:dyDescent="0.25">
      <c r="A130" s="68">
        <v>44</v>
      </c>
      <c r="B130" s="68"/>
      <c r="C130" s="14"/>
      <c r="D130" s="14"/>
      <c r="E130" s="14"/>
      <c r="F130" s="192" t="s">
        <v>36</v>
      </c>
      <c r="G130" s="14"/>
      <c r="H130" s="249"/>
      <c r="I130" s="4" t="s">
        <v>37</v>
      </c>
      <c r="J130" s="28">
        <f t="shared" si="27"/>
        <v>0</v>
      </c>
      <c r="K130" s="41">
        <f t="shared" si="28"/>
        <v>0</v>
      </c>
      <c r="L130" s="68"/>
      <c r="M130" s="68"/>
      <c r="N130" s="68"/>
      <c r="O130" s="68"/>
      <c r="P130" s="68"/>
      <c r="Q130" s="68"/>
      <c r="R130" s="68"/>
      <c r="S130" s="144"/>
      <c r="T130" s="67"/>
      <c r="U130" s="66"/>
      <c r="V130" s="66"/>
      <c r="W130" s="65"/>
      <c r="X130" s="155">
        <f t="shared" si="29"/>
        <v>0</v>
      </c>
      <c r="Y130" s="31">
        <f t="shared" si="30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42">
        <f t="shared" si="32"/>
        <v>0</v>
      </c>
      <c r="AD130" s="63"/>
      <c r="AE130" s="63"/>
      <c r="AF130" s="63"/>
      <c r="AG130" s="64"/>
      <c r="AH130" s="64"/>
      <c r="AI130" s="64"/>
      <c r="AJ130" s="63"/>
      <c r="AK130" s="63"/>
      <c r="AL130" s="63"/>
      <c r="AM130" s="64"/>
      <c r="AN130" s="64"/>
      <c r="AO130" s="64"/>
      <c r="AP130" s="63"/>
      <c r="AQ130" s="63"/>
      <c r="AR130" s="63"/>
      <c r="AS130" s="64"/>
      <c r="AT130" s="64"/>
      <c r="AU130" s="64"/>
      <c r="AV130" s="63"/>
      <c r="AW130" s="63"/>
      <c r="AX130" s="63"/>
      <c r="AY130" s="64"/>
      <c r="AZ130" s="64"/>
      <c r="BA130" s="64"/>
      <c r="BB130" s="69"/>
      <c r="BC130" s="69"/>
      <c r="BD130" s="69"/>
      <c r="BE130" s="64"/>
      <c r="BF130" s="64"/>
      <c r="BG130" s="64"/>
      <c r="BH130" s="69"/>
      <c r="BI130" s="69"/>
      <c r="BJ130" s="69"/>
      <c r="BK130" s="64"/>
      <c r="BL130" s="64"/>
      <c r="BM130" s="64"/>
      <c r="BN130" s="114"/>
      <c r="BO130" s="34" t="e">
        <f t="shared" si="33"/>
        <v>#DIV/0!</v>
      </c>
    </row>
    <row r="131" spans="1:67" ht="15.75" x14ac:dyDescent="0.25">
      <c r="A131" s="68">
        <v>45</v>
      </c>
      <c r="B131" s="68"/>
      <c r="C131" s="14"/>
      <c r="D131" s="14"/>
      <c r="E131" s="14"/>
      <c r="F131" s="192" t="s">
        <v>36</v>
      </c>
      <c r="G131" s="14"/>
      <c r="H131" s="249"/>
      <c r="I131" s="4" t="s">
        <v>37</v>
      </c>
      <c r="J131" s="28">
        <f t="shared" si="27"/>
        <v>0</v>
      </c>
      <c r="K131" s="41">
        <f t="shared" si="28"/>
        <v>0</v>
      </c>
      <c r="L131" s="68"/>
      <c r="M131" s="68"/>
      <c r="N131" s="68"/>
      <c r="O131" s="68"/>
      <c r="P131" s="68"/>
      <c r="Q131" s="68"/>
      <c r="R131" s="68"/>
      <c r="S131" s="144"/>
      <c r="T131" s="67"/>
      <c r="U131" s="66"/>
      <c r="V131" s="66"/>
      <c r="W131" s="65"/>
      <c r="X131" s="155">
        <f t="shared" si="29"/>
        <v>0</v>
      </c>
      <c r="Y131" s="31">
        <f t="shared" si="30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42">
        <f t="shared" si="32"/>
        <v>0</v>
      </c>
      <c r="AD131" s="63"/>
      <c r="AE131" s="63"/>
      <c r="AF131" s="63"/>
      <c r="AG131" s="64"/>
      <c r="AH131" s="64"/>
      <c r="AI131" s="64"/>
      <c r="AJ131" s="63"/>
      <c r="AK131" s="63"/>
      <c r="AL131" s="63"/>
      <c r="AM131" s="64"/>
      <c r="AN131" s="64"/>
      <c r="AO131" s="64"/>
      <c r="AP131" s="63"/>
      <c r="AQ131" s="63"/>
      <c r="AR131" s="63"/>
      <c r="AS131" s="64"/>
      <c r="AT131" s="64"/>
      <c r="AU131" s="64"/>
      <c r="AV131" s="63"/>
      <c r="AW131" s="63"/>
      <c r="AX131" s="63"/>
      <c r="AY131" s="64"/>
      <c r="AZ131" s="64"/>
      <c r="BA131" s="64"/>
      <c r="BB131" s="69"/>
      <c r="BC131" s="69"/>
      <c r="BD131" s="69"/>
      <c r="BE131" s="64"/>
      <c r="BF131" s="64"/>
      <c r="BG131" s="64"/>
      <c r="BH131" s="69"/>
      <c r="BI131" s="69"/>
      <c r="BJ131" s="69"/>
      <c r="BK131" s="64"/>
      <c r="BL131" s="64"/>
      <c r="BM131" s="64"/>
      <c r="BN131" s="114"/>
      <c r="BO131" s="34" t="e">
        <f t="shared" si="33"/>
        <v>#DIV/0!</v>
      </c>
    </row>
    <row r="132" spans="1:67" ht="15.75" x14ac:dyDescent="0.25">
      <c r="A132" s="68">
        <v>46</v>
      </c>
      <c r="B132" s="68"/>
      <c r="C132" s="14"/>
      <c r="D132" s="14"/>
      <c r="E132" s="14"/>
      <c r="F132" s="192" t="s">
        <v>36</v>
      </c>
      <c r="G132" s="14"/>
      <c r="H132" s="249"/>
      <c r="I132" s="4" t="s">
        <v>37</v>
      </c>
      <c r="J132" s="28">
        <f t="shared" si="27"/>
        <v>0</v>
      </c>
      <c r="K132" s="41">
        <f t="shared" si="28"/>
        <v>0</v>
      </c>
      <c r="L132" s="68"/>
      <c r="M132" s="68"/>
      <c r="N132" s="68"/>
      <c r="O132" s="68"/>
      <c r="P132" s="68"/>
      <c r="Q132" s="68"/>
      <c r="R132" s="68"/>
      <c r="S132" s="144"/>
      <c r="T132" s="67"/>
      <c r="U132" s="66"/>
      <c r="V132" s="66"/>
      <c r="W132" s="65"/>
      <c r="X132" s="155">
        <f t="shared" si="29"/>
        <v>0</v>
      </c>
      <c r="Y132" s="31">
        <f t="shared" si="30"/>
        <v>0</v>
      </c>
      <c r="Z132" s="31">
        <f t="shared" si="31"/>
        <v>0</v>
      </c>
      <c r="AA132" s="31">
        <f t="shared" si="31"/>
        <v>0</v>
      </c>
      <c r="AB132" s="31">
        <f t="shared" si="31"/>
        <v>0</v>
      </c>
      <c r="AC132" s="42">
        <f t="shared" si="32"/>
        <v>0</v>
      </c>
      <c r="AD132" s="63"/>
      <c r="AE132" s="63"/>
      <c r="AF132" s="63"/>
      <c r="AG132" s="64"/>
      <c r="AH132" s="64"/>
      <c r="AI132" s="64"/>
      <c r="AJ132" s="63"/>
      <c r="AK132" s="63"/>
      <c r="AL132" s="63"/>
      <c r="AM132" s="64"/>
      <c r="AN132" s="64"/>
      <c r="AO132" s="64"/>
      <c r="AP132" s="63"/>
      <c r="AQ132" s="63"/>
      <c r="AR132" s="63"/>
      <c r="AS132" s="64"/>
      <c r="AT132" s="64"/>
      <c r="AU132" s="64"/>
      <c r="AV132" s="63"/>
      <c r="AW132" s="63"/>
      <c r="AX132" s="63"/>
      <c r="AY132" s="64"/>
      <c r="AZ132" s="64"/>
      <c r="BA132" s="64"/>
      <c r="BB132" s="69"/>
      <c r="BC132" s="69"/>
      <c r="BD132" s="69"/>
      <c r="BE132" s="64"/>
      <c r="BF132" s="64"/>
      <c r="BG132" s="64"/>
      <c r="BH132" s="69"/>
      <c r="BI132" s="69"/>
      <c r="BJ132" s="69"/>
      <c r="BK132" s="64"/>
      <c r="BL132" s="64"/>
      <c r="BM132" s="64"/>
      <c r="BN132" s="114"/>
      <c r="BO132" s="34" t="e">
        <f t="shared" si="33"/>
        <v>#DIV/0!</v>
      </c>
    </row>
    <row r="133" spans="1:67" ht="15.75" x14ac:dyDescent="0.25">
      <c r="A133" s="68">
        <v>47</v>
      </c>
      <c r="B133" s="68"/>
      <c r="C133" s="14"/>
      <c r="D133" s="14"/>
      <c r="E133" s="14"/>
      <c r="F133" s="192" t="s">
        <v>36</v>
      </c>
      <c r="G133" s="14"/>
      <c r="H133" s="249"/>
      <c r="I133" s="4" t="s">
        <v>37</v>
      </c>
      <c r="J133" s="28">
        <f t="shared" si="27"/>
        <v>0</v>
      </c>
      <c r="K133" s="41">
        <f t="shared" si="28"/>
        <v>0</v>
      </c>
      <c r="L133" s="68"/>
      <c r="M133" s="68"/>
      <c r="N133" s="68"/>
      <c r="O133" s="68"/>
      <c r="P133" s="68"/>
      <c r="Q133" s="68"/>
      <c r="R133" s="68"/>
      <c r="S133" s="144"/>
      <c r="T133" s="67"/>
      <c r="U133" s="66"/>
      <c r="V133" s="66"/>
      <c r="W133" s="65"/>
      <c r="X133" s="155">
        <f t="shared" si="29"/>
        <v>0</v>
      </c>
      <c r="Y133" s="31">
        <f t="shared" si="30"/>
        <v>0</v>
      </c>
      <c r="Z133" s="31">
        <f t="shared" si="31"/>
        <v>0</v>
      </c>
      <c r="AA133" s="31">
        <f t="shared" si="31"/>
        <v>0</v>
      </c>
      <c r="AB133" s="31">
        <f t="shared" si="31"/>
        <v>0</v>
      </c>
      <c r="AC133" s="42">
        <f t="shared" si="32"/>
        <v>0</v>
      </c>
      <c r="AD133" s="63"/>
      <c r="AE133" s="63"/>
      <c r="AF133" s="63"/>
      <c r="AG133" s="64"/>
      <c r="AH133" s="64"/>
      <c r="AI133" s="64"/>
      <c r="AJ133" s="63"/>
      <c r="AK133" s="63"/>
      <c r="AL133" s="63"/>
      <c r="AM133" s="64"/>
      <c r="AN133" s="64"/>
      <c r="AO133" s="64"/>
      <c r="AP133" s="63"/>
      <c r="AQ133" s="63"/>
      <c r="AR133" s="63"/>
      <c r="AS133" s="64"/>
      <c r="AT133" s="64"/>
      <c r="AU133" s="64"/>
      <c r="AV133" s="63"/>
      <c r="AW133" s="63"/>
      <c r="AX133" s="63"/>
      <c r="AY133" s="64"/>
      <c r="AZ133" s="64"/>
      <c r="BA133" s="64"/>
      <c r="BB133" s="69"/>
      <c r="BC133" s="69"/>
      <c r="BD133" s="69"/>
      <c r="BE133" s="64"/>
      <c r="BF133" s="64"/>
      <c r="BG133" s="64"/>
      <c r="BH133" s="69"/>
      <c r="BI133" s="69"/>
      <c r="BJ133" s="69"/>
      <c r="BK133" s="64"/>
      <c r="BL133" s="64"/>
      <c r="BM133" s="64"/>
      <c r="BN133" s="114"/>
      <c r="BO133" s="34" t="e">
        <f t="shared" si="33"/>
        <v>#DIV/0!</v>
      </c>
    </row>
    <row r="134" spans="1:67" ht="15.75" x14ac:dyDescent="0.25">
      <c r="A134" s="68">
        <v>48</v>
      </c>
      <c r="B134" s="68"/>
      <c r="C134" s="14"/>
      <c r="D134" s="14"/>
      <c r="E134" s="14"/>
      <c r="F134" s="192" t="s">
        <v>36</v>
      </c>
      <c r="G134" s="14"/>
      <c r="H134" s="249"/>
      <c r="I134" s="4" t="s">
        <v>37</v>
      </c>
      <c r="J134" s="28">
        <f t="shared" si="27"/>
        <v>0</v>
      </c>
      <c r="K134" s="41">
        <f t="shared" si="28"/>
        <v>0</v>
      </c>
      <c r="L134" s="68"/>
      <c r="M134" s="68"/>
      <c r="N134" s="68"/>
      <c r="O134" s="68"/>
      <c r="P134" s="68"/>
      <c r="Q134" s="68"/>
      <c r="R134" s="68"/>
      <c r="S134" s="144"/>
      <c r="T134" s="67"/>
      <c r="U134" s="66"/>
      <c r="V134" s="66"/>
      <c r="W134" s="65"/>
      <c r="X134" s="155">
        <f t="shared" si="29"/>
        <v>0</v>
      </c>
      <c r="Y134" s="31">
        <f t="shared" si="30"/>
        <v>0</v>
      </c>
      <c r="Z134" s="31">
        <f t="shared" si="31"/>
        <v>0</v>
      </c>
      <c r="AA134" s="31">
        <f t="shared" si="31"/>
        <v>0</v>
      </c>
      <c r="AB134" s="31">
        <f t="shared" si="31"/>
        <v>0</v>
      </c>
      <c r="AC134" s="42">
        <f t="shared" si="32"/>
        <v>0</v>
      </c>
      <c r="AD134" s="63"/>
      <c r="AE134" s="63"/>
      <c r="AF134" s="63"/>
      <c r="AG134" s="64"/>
      <c r="AH134" s="64"/>
      <c r="AI134" s="64"/>
      <c r="AJ134" s="63"/>
      <c r="AK134" s="63"/>
      <c r="AL134" s="63"/>
      <c r="AM134" s="64"/>
      <c r="AN134" s="64"/>
      <c r="AO134" s="64"/>
      <c r="AP134" s="63"/>
      <c r="AQ134" s="63"/>
      <c r="AR134" s="63"/>
      <c r="AS134" s="64"/>
      <c r="AT134" s="64"/>
      <c r="AU134" s="64"/>
      <c r="AV134" s="63"/>
      <c r="AW134" s="63"/>
      <c r="AX134" s="63"/>
      <c r="AY134" s="64"/>
      <c r="AZ134" s="64"/>
      <c r="BA134" s="64"/>
      <c r="BB134" s="69"/>
      <c r="BC134" s="69"/>
      <c r="BD134" s="69"/>
      <c r="BE134" s="64"/>
      <c r="BF134" s="64"/>
      <c r="BG134" s="64"/>
      <c r="BH134" s="69"/>
      <c r="BI134" s="69"/>
      <c r="BJ134" s="69"/>
      <c r="BK134" s="64"/>
      <c r="BL134" s="64"/>
      <c r="BM134" s="64"/>
      <c r="BN134" s="114"/>
      <c r="BO134" s="34" t="e">
        <f t="shared" si="33"/>
        <v>#DIV/0!</v>
      </c>
    </row>
    <row r="135" spans="1:67" ht="15.75" x14ac:dyDescent="0.25">
      <c r="A135" s="68">
        <v>49</v>
      </c>
      <c r="B135" s="68"/>
      <c r="C135" s="14"/>
      <c r="D135" s="14"/>
      <c r="E135" s="14"/>
      <c r="F135" s="192" t="s">
        <v>36</v>
      </c>
      <c r="G135" s="14"/>
      <c r="H135" s="249"/>
      <c r="I135" s="4" t="s">
        <v>37</v>
      </c>
      <c r="J135" s="28">
        <f t="shared" si="27"/>
        <v>0</v>
      </c>
      <c r="K135" s="41">
        <f t="shared" si="28"/>
        <v>0</v>
      </c>
      <c r="L135" s="68"/>
      <c r="M135" s="68"/>
      <c r="N135" s="68"/>
      <c r="O135" s="68"/>
      <c r="P135" s="68"/>
      <c r="Q135" s="68"/>
      <c r="R135" s="68"/>
      <c r="S135" s="144"/>
      <c r="T135" s="67"/>
      <c r="U135" s="66"/>
      <c r="V135" s="66"/>
      <c r="W135" s="65"/>
      <c r="X135" s="155">
        <f t="shared" si="29"/>
        <v>0</v>
      </c>
      <c r="Y135" s="31">
        <f t="shared" si="30"/>
        <v>0</v>
      </c>
      <c r="Z135" s="31">
        <f t="shared" si="31"/>
        <v>0</v>
      </c>
      <c r="AA135" s="31">
        <f t="shared" si="31"/>
        <v>0</v>
      </c>
      <c r="AB135" s="31">
        <f t="shared" si="31"/>
        <v>0</v>
      </c>
      <c r="AC135" s="42">
        <f t="shared" si="32"/>
        <v>0</v>
      </c>
      <c r="AD135" s="63"/>
      <c r="AE135" s="63"/>
      <c r="AF135" s="63"/>
      <c r="AG135" s="64"/>
      <c r="AH135" s="64"/>
      <c r="AI135" s="64"/>
      <c r="AJ135" s="63"/>
      <c r="AK135" s="63"/>
      <c r="AL135" s="63"/>
      <c r="AM135" s="64"/>
      <c r="AN135" s="64"/>
      <c r="AO135" s="64"/>
      <c r="AP135" s="63"/>
      <c r="AQ135" s="63"/>
      <c r="AR135" s="63"/>
      <c r="AS135" s="64"/>
      <c r="AT135" s="64"/>
      <c r="AU135" s="64"/>
      <c r="AV135" s="63"/>
      <c r="AW135" s="63"/>
      <c r="AX135" s="63"/>
      <c r="AY135" s="64"/>
      <c r="AZ135" s="64"/>
      <c r="BA135" s="64"/>
      <c r="BB135" s="69"/>
      <c r="BC135" s="69"/>
      <c r="BD135" s="69"/>
      <c r="BE135" s="64"/>
      <c r="BF135" s="64"/>
      <c r="BG135" s="64"/>
      <c r="BH135" s="69"/>
      <c r="BI135" s="69"/>
      <c r="BJ135" s="69"/>
      <c r="BK135" s="64"/>
      <c r="BL135" s="64"/>
      <c r="BM135" s="64"/>
      <c r="BN135" s="114"/>
      <c r="BO135" s="34" t="e">
        <f t="shared" si="33"/>
        <v>#DIV/0!</v>
      </c>
    </row>
    <row r="136" spans="1:67" ht="15.75" x14ac:dyDescent="0.25">
      <c r="A136" s="68">
        <v>50</v>
      </c>
      <c r="B136" s="68"/>
      <c r="C136" s="14"/>
      <c r="D136" s="14"/>
      <c r="E136" s="14"/>
      <c r="F136" s="192" t="s">
        <v>36</v>
      </c>
      <c r="G136" s="14"/>
      <c r="H136" s="249"/>
      <c r="I136" s="4" t="s">
        <v>37</v>
      </c>
      <c r="J136" s="28">
        <f t="shared" si="27"/>
        <v>0</v>
      </c>
      <c r="K136" s="41">
        <f t="shared" si="28"/>
        <v>0</v>
      </c>
      <c r="L136" s="68"/>
      <c r="M136" s="68"/>
      <c r="N136" s="68"/>
      <c r="O136" s="68"/>
      <c r="P136" s="68"/>
      <c r="Q136" s="68"/>
      <c r="R136" s="68"/>
      <c r="S136" s="144"/>
      <c r="T136" s="67"/>
      <c r="U136" s="66"/>
      <c r="V136" s="66"/>
      <c r="W136" s="65"/>
      <c r="X136" s="155">
        <f t="shared" si="29"/>
        <v>0</v>
      </c>
      <c r="Y136" s="31">
        <f t="shared" si="30"/>
        <v>0</v>
      </c>
      <c r="Z136" s="31">
        <f t="shared" si="31"/>
        <v>0</v>
      </c>
      <c r="AA136" s="31">
        <f t="shared" si="31"/>
        <v>0</v>
      </c>
      <c r="AB136" s="31">
        <f t="shared" si="31"/>
        <v>0</v>
      </c>
      <c r="AC136" s="42">
        <f t="shared" si="32"/>
        <v>0</v>
      </c>
      <c r="AD136" s="63"/>
      <c r="AE136" s="63"/>
      <c r="AF136" s="63"/>
      <c r="AG136" s="64"/>
      <c r="AH136" s="64"/>
      <c r="AI136" s="64"/>
      <c r="AJ136" s="63"/>
      <c r="AK136" s="63"/>
      <c r="AL136" s="63"/>
      <c r="AM136" s="64"/>
      <c r="AN136" s="64"/>
      <c r="AO136" s="64"/>
      <c r="AP136" s="63"/>
      <c r="AQ136" s="63"/>
      <c r="AR136" s="63"/>
      <c r="AS136" s="64"/>
      <c r="AT136" s="64"/>
      <c r="AU136" s="64"/>
      <c r="AV136" s="63"/>
      <c r="AW136" s="63"/>
      <c r="AX136" s="63"/>
      <c r="AY136" s="64"/>
      <c r="AZ136" s="64"/>
      <c r="BA136" s="64"/>
      <c r="BB136" s="69"/>
      <c r="BC136" s="69"/>
      <c r="BD136" s="69"/>
      <c r="BE136" s="64"/>
      <c r="BF136" s="64"/>
      <c r="BG136" s="64"/>
      <c r="BH136" s="69"/>
      <c r="BI136" s="69"/>
      <c r="BJ136" s="69"/>
      <c r="BK136" s="64"/>
      <c r="BL136" s="64"/>
      <c r="BM136" s="64"/>
      <c r="BN136" s="114"/>
      <c r="BO136" s="34" t="e">
        <f t="shared" si="33"/>
        <v>#DIV/0!</v>
      </c>
    </row>
    <row r="137" spans="1:67" ht="15.75" x14ac:dyDescent="0.25">
      <c r="A137" s="68">
        <v>51</v>
      </c>
      <c r="B137" s="68"/>
      <c r="C137" s="14"/>
      <c r="D137" s="14"/>
      <c r="E137" s="14"/>
      <c r="F137" s="192" t="s">
        <v>36</v>
      </c>
      <c r="G137" s="14"/>
      <c r="H137" s="249"/>
      <c r="I137" s="4" t="s">
        <v>37</v>
      </c>
      <c r="J137" s="28">
        <f t="shared" si="27"/>
        <v>0</v>
      </c>
      <c r="K137" s="41">
        <f t="shared" si="28"/>
        <v>0</v>
      </c>
      <c r="L137" s="68"/>
      <c r="M137" s="68"/>
      <c r="N137" s="68"/>
      <c r="O137" s="68"/>
      <c r="P137" s="68"/>
      <c r="Q137" s="68"/>
      <c r="R137" s="68"/>
      <c r="S137" s="144"/>
      <c r="T137" s="67"/>
      <c r="U137" s="66"/>
      <c r="V137" s="66"/>
      <c r="W137" s="65"/>
      <c r="X137" s="155">
        <f t="shared" si="29"/>
        <v>0</v>
      </c>
      <c r="Y137" s="31">
        <f t="shared" si="30"/>
        <v>0</v>
      </c>
      <c r="Z137" s="31">
        <f t="shared" si="31"/>
        <v>0</v>
      </c>
      <c r="AA137" s="31">
        <f t="shared" si="31"/>
        <v>0</v>
      </c>
      <c r="AB137" s="31">
        <f t="shared" si="31"/>
        <v>0</v>
      </c>
      <c r="AC137" s="42">
        <f t="shared" si="32"/>
        <v>0</v>
      </c>
      <c r="AD137" s="63"/>
      <c r="AE137" s="63"/>
      <c r="AF137" s="63"/>
      <c r="AG137" s="64"/>
      <c r="AH137" s="64"/>
      <c r="AI137" s="64"/>
      <c r="AJ137" s="63"/>
      <c r="AK137" s="63"/>
      <c r="AL137" s="63"/>
      <c r="AM137" s="64"/>
      <c r="AN137" s="64"/>
      <c r="AO137" s="64"/>
      <c r="AP137" s="63"/>
      <c r="AQ137" s="63"/>
      <c r="AR137" s="63"/>
      <c r="AS137" s="64"/>
      <c r="AT137" s="64"/>
      <c r="AU137" s="64"/>
      <c r="AV137" s="63"/>
      <c r="AW137" s="63"/>
      <c r="AX137" s="63"/>
      <c r="AY137" s="64"/>
      <c r="AZ137" s="64"/>
      <c r="BA137" s="64"/>
      <c r="BB137" s="69"/>
      <c r="BC137" s="69"/>
      <c r="BD137" s="69"/>
      <c r="BE137" s="64"/>
      <c r="BF137" s="64"/>
      <c r="BG137" s="64"/>
      <c r="BH137" s="69"/>
      <c r="BI137" s="69"/>
      <c r="BJ137" s="69"/>
      <c r="BK137" s="64"/>
      <c r="BL137" s="64"/>
      <c r="BM137" s="64"/>
      <c r="BN137" s="114"/>
      <c r="BO137" s="34" t="e">
        <f t="shared" si="33"/>
        <v>#DIV/0!</v>
      </c>
    </row>
    <row r="138" spans="1:67" ht="15.75" x14ac:dyDescent="0.25">
      <c r="A138" s="68">
        <v>52</v>
      </c>
      <c r="B138" s="68"/>
      <c r="C138" s="14"/>
      <c r="D138" s="14"/>
      <c r="E138" s="14"/>
      <c r="F138" s="192" t="s">
        <v>36</v>
      </c>
      <c r="G138" s="14"/>
      <c r="H138" s="249"/>
      <c r="I138" s="4" t="s">
        <v>37</v>
      </c>
      <c r="J138" s="28">
        <f t="shared" si="27"/>
        <v>0</v>
      </c>
      <c r="K138" s="41">
        <f t="shared" si="28"/>
        <v>0</v>
      </c>
      <c r="L138" s="29"/>
      <c r="M138" s="29"/>
      <c r="N138" s="29"/>
      <c r="O138" s="29"/>
      <c r="P138" s="68"/>
      <c r="Q138" s="68"/>
      <c r="R138" s="68"/>
      <c r="S138" s="144"/>
      <c r="T138" s="67"/>
      <c r="U138" s="66"/>
      <c r="V138" s="66"/>
      <c r="W138" s="65"/>
      <c r="X138" s="155">
        <f t="shared" si="29"/>
        <v>0</v>
      </c>
      <c r="Y138" s="31">
        <f t="shared" si="30"/>
        <v>0</v>
      </c>
      <c r="Z138" s="31">
        <f t="shared" si="31"/>
        <v>0</v>
      </c>
      <c r="AA138" s="31">
        <f t="shared" si="31"/>
        <v>0</v>
      </c>
      <c r="AB138" s="31">
        <f t="shared" si="31"/>
        <v>0</v>
      </c>
      <c r="AC138" s="42">
        <f t="shared" si="32"/>
        <v>0</v>
      </c>
      <c r="AD138" s="63"/>
      <c r="AE138" s="63"/>
      <c r="AF138" s="63"/>
      <c r="AG138" s="64"/>
      <c r="AH138" s="64"/>
      <c r="AI138" s="64"/>
      <c r="AJ138" s="63"/>
      <c r="AK138" s="63"/>
      <c r="AL138" s="63"/>
      <c r="AM138" s="64"/>
      <c r="AN138" s="64"/>
      <c r="AO138" s="64"/>
      <c r="AP138" s="63"/>
      <c r="AQ138" s="63"/>
      <c r="AR138" s="63"/>
      <c r="AS138" s="64"/>
      <c r="AT138" s="64"/>
      <c r="AU138" s="64"/>
      <c r="AV138" s="63"/>
      <c r="AW138" s="63"/>
      <c r="AX138" s="63"/>
      <c r="AY138" s="64"/>
      <c r="AZ138" s="64"/>
      <c r="BA138" s="64"/>
      <c r="BB138" s="69"/>
      <c r="BC138" s="69"/>
      <c r="BD138" s="69"/>
      <c r="BE138" s="64"/>
      <c r="BF138" s="64"/>
      <c r="BG138" s="64"/>
      <c r="BH138" s="69"/>
      <c r="BI138" s="69"/>
      <c r="BJ138" s="69"/>
      <c r="BK138" s="64"/>
      <c r="BL138" s="64"/>
      <c r="BM138" s="64"/>
      <c r="BN138" s="114"/>
      <c r="BO138" s="34" t="e">
        <f t="shared" si="33"/>
        <v>#DIV/0!</v>
      </c>
    </row>
    <row r="139" spans="1:67" ht="15.75" x14ac:dyDescent="0.25">
      <c r="A139" s="68">
        <v>53</v>
      </c>
      <c r="B139" s="68"/>
      <c r="C139" s="14"/>
      <c r="D139" s="14"/>
      <c r="E139" s="14"/>
      <c r="F139" s="192" t="s">
        <v>36</v>
      </c>
      <c r="G139" s="14"/>
      <c r="H139" s="249"/>
      <c r="I139" s="4" t="s">
        <v>37</v>
      </c>
      <c r="J139" s="28">
        <f t="shared" si="27"/>
        <v>0</v>
      </c>
      <c r="K139" s="41">
        <f t="shared" si="28"/>
        <v>0</v>
      </c>
      <c r="L139" s="29"/>
      <c r="M139" s="29"/>
      <c r="N139" s="29"/>
      <c r="O139" s="29"/>
      <c r="P139" s="68"/>
      <c r="Q139" s="68"/>
      <c r="R139" s="68"/>
      <c r="S139" s="144"/>
      <c r="T139" s="67"/>
      <c r="U139" s="66"/>
      <c r="V139" s="66"/>
      <c r="W139" s="65"/>
      <c r="X139" s="155">
        <f t="shared" si="29"/>
        <v>0</v>
      </c>
      <c r="Y139" s="31">
        <f t="shared" si="30"/>
        <v>0</v>
      </c>
      <c r="Z139" s="31">
        <f t="shared" si="31"/>
        <v>0</v>
      </c>
      <c r="AA139" s="31">
        <f t="shared" si="31"/>
        <v>0</v>
      </c>
      <c r="AB139" s="31">
        <f t="shared" si="31"/>
        <v>0</v>
      </c>
      <c r="AC139" s="42">
        <f t="shared" si="32"/>
        <v>0</v>
      </c>
      <c r="AD139" s="63"/>
      <c r="AE139" s="63"/>
      <c r="AF139" s="63"/>
      <c r="AG139" s="64"/>
      <c r="AH139" s="64"/>
      <c r="AI139" s="64"/>
      <c r="AJ139" s="63"/>
      <c r="AK139" s="63"/>
      <c r="AL139" s="63"/>
      <c r="AM139" s="64"/>
      <c r="AN139" s="64"/>
      <c r="AO139" s="64"/>
      <c r="AP139" s="63"/>
      <c r="AQ139" s="63"/>
      <c r="AR139" s="63"/>
      <c r="AS139" s="64"/>
      <c r="AT139" s="64"/>
      <c r="AU139" s="64"/>
      <c r="AV139" s="63"/>
      <c r="AW139" s="63"/>
      <c r="AX139" s="63"/>
      <c r="AY139" s="64"/>
      <c r="AZ139" s="64"/>
      <c r="BA139" s="64"/>
      <c r="BB139" s="69"/>
      <c r="BC139" s="69"/>
      <c r="BD139" s="69"/>
      <c r="BE139" s="64"/>
      <c r="BF139" s="64"/>
      <c r="BG139" s="64"/>
      <c r="BH139" s="69"/>
      <c r="BI139" s="69"/>
      <c r="BJ139" s="69"/>
      <c r="BK139" s="64"/>
      <c r="BL139" s="64"/>
      <c r="BM139" s="64"/>
      <c r="BN139" s="114"/>
      <c r="BO139" s="34" t="e">
        <f t="shared" si="33"/>
        <v>#DIV/0!</v>
      </c>
    </row>
    <row r="140" spans="1:67" ht="15.75" hidden="1" x14ac:dyDescent="0.25">
      <c r="A140" s="68">
        <v>54</v>
      </c>
      <c r="B140" s="68"/>
      <c r="C140" s="68"/>
      <c r="D140" s="14"/>
      <c r="E140" s="14"/>
      <c r="F140" s="14"/>
      <c r="G140" s="14"/>
      <c r="H140" s="249"/>
      <c r="I140" s="117" t="s">
        <v>39</v>
      </c>
      <c r="J140" s="85">
        <f>SUM(J141:J153)</f>
        <v>0</v>
      </c>
      <c r="K140" s="105">
        <f>J140*36</f>
        <v>0</v>
      </c>
      <c r="L140" s="106"/>
      <c r="M140" s="106"/>
      <c r="N140" s="106"/>
      <c r="O140" s="106"/>
      <c r="P140" s="125"/>
      <c r="Q140" s="125"/>
      <c r="R140" s="125"/>
      <c r="S140" s="148"/>
      <c r="T140" s="174"/>
      <c r="U140" s="126"/>
      <c r="V140" s="126"/>
      <c r="W140" s="175"/>
      <c r="X140" s="155"/>
      <c r="Y140" s="31"/>
      <c r="Z140" s="31"/>
      <c r="AA140" s="31"/>
      <c r="AB140" s="31"/>
      <c r="AC140" s="4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125"/>
      <c r="BO140" s="86"/>
    </row>
    <row r="141" spans="1:67" ht="15.75" hidden="1" x14ac:dyDescent="0.25">
      <c r="A141" s="68">
        <v>55</v>
      </c>
      <c r="B141" s="68"/>
      <c r="C141" s="68"/>
      <c r="D141" s="14"/>
      <c r="E141" s="14"/>
      <c r="F141" s="14"/>
      <c r="G141" s="14"/>
      <c r="H141" s="249"/>
      <c r="I141" s="4" t="s">
        <v>37</v>
      </c>
      <c r="J141" s="28">
        <f t="shared" ref="J141:J153" si="34">L141+M141+N141+O141+P141+Q141+R141+S141</f>
        <v>0</v>
      </c>
      <c r="K141" s="41">
        <f t="shared" ref="K141:K153" si="35">J141*36</f>
        <v>0</v>
      </c>
      <c r="L141" s="29"/>
      <c r="M141" s="29"/>
      <c r="N141" s="29"/>
      <c r="O141" s="29"/>
      <c r="P141" s="68"/>
      <c r="Q141" s="68"/>
      <c r="R141" s="68"/>
      <c r="S141" s="144"/>
      <c r="T141" s="67"/>
      <c r="U141" s="66"/>
      <c r="V141" s="66"/>
      <c r="W141" s="65"/>
      <c r="X141" s="155">
        <f t="shared" ref="X141:X153" si="36">Y141+Y141*0.1</f>
        <v>0</v>
      </c>
      <c r="Y141" s="31">
        <f t="shared" ref="Y141:Y153" si="37">SUM(Z141:AB141)</f>
        <v>0</v>
      </c>
      <c r="Z141" s="31">
        <f t="shared" ref="Z141:AB153" si="38">AD141+AG141+AJ141+AM141+AP141+AS141+AV141+AY141+BB141+BE141+BH141+BK141</f>
        <v>0</v>
      </c>
      <c r="AA141" s="31">
        <f t="shared" si="38"/>
        <v>0</v>
      </c>
      <c r="AB141" s="31">
        <f t="shared" si="38"/>
        <v>0</v>
      </c>
      <c r="AC141" s="42">
        <f t="shared" ref="AC141:AC153" si="39">K141-X141</f>
        <v>0</v>
      </c>
      <c r="AD141" s="63"/>
      <c r="AE141" s="63"/>
      <c r="AF141" s="63"/>
      <c r="AG141" s="64"/>
      <c r="AH141" s="64"/>
      <c r="AI141" s="64"/>
      <c r="AJ141" s="63"/>
      <c r="AK141" s="63"/>
      <c r="AL141" s="63"/>
      <c r="AM141" s="64"/>
      <c r="AN141" s="64"/>
      <c r="AO141" s="64"/>
      <c r="AP141" s="63"/>
      <c r="AQ141" s="63"/>
      <c r="AR141" s="63"/>
      <c r="AS141" s="64"/>
      <c r="AT141" s="64"/>
      <c r="AU141" s="64"/>
      <c r="AV141" s="63"/>
      <c r="AW141" s="63"/>
      <c r="AX141" s="63"/>
      <c r="AY141" s="64"/>
      <c r="AZ141" s="64"/>
      <c r="BA141" s="64"/>
      <c r="BB141" s="69"/>
      <c r="BC141" s="69"/>
      <c r="BD141" s="69"/>
      <c r="BE141" s="64"/>
      <c r="BF141" s="64"/>
      <c r="BG141" s="64"/>
      <c r="BH141" s="69"/>
      <c r="BI141" s="69"/>
      <c r="BJ141" s="69"/>
      <c r="BK141" s="64"/>
      <c r="BL141" s="64"/>
      <c r="BM141" s="64"/>
      <c r="BN141" s="114"/>
      <c r="BO141" s="34" t="e">
        <f t="shared" ref="BO141:BO153" si="40">Y141/K141*100</f>
        <v>#DIV/0!</v>
      </c>
    </row>
    <row r="142" spans="1:67" ht="15.75" hidden="1" x14ac:dyDescent="0.25">
      <c r="A142" s="68">
        <v>56</v>
      </c>
      <c r="B142" s="68"/>
      <c r="C142" s="14"/>
      <c r="D142" s="14"/>
      <c r="E142" s="14"/>
      <c r="F142" s="14"/>
      <c r="G142" s="14"/>
      <c r="H142" s="249"/>
      <c r="I142" s="4" t="s">
        <v>37</v>
      </c>
      <c r="J142" s="28">
        <f t="shared" si="34"/>
        <v>0</v>
      </c>
      <c r="K142" s="41">
        <f t="shared" si="35"/>
        <v>0</v>
      </c>
      <c r="L142" s="29"/>
      <c r="M142" s="29"/>
      <c r="N142" s="29"/>
      <c r="O142" s="29"/>
      <c r="P142" s="68"/>
      <c r="Q142" s="68"/>
      <c r="R142" s="68"/>
      <c r="S142" s="144"/>
      <c r="T142" s="67"/>
      <c r="U142" s="66"/>
      <c r="V142" s="66"/>
      <c r="W142" s="65"/>
      <c r="X142" s="155">
        <f t="shared" si="36"/>
        <v>0</v>
      </c>
      <c r="Y142" s="31">
        <f t="shared" si="37"/>
        <v>0</v>
      </c>
      <c r="Z142" s="31">
        <f t="shared" si="38"/>
        <v>0</v>
      </c>
      <c r="AA142" s="31">
        <f t="shared" si="38"/>
        <v>0</v>
      </c>
      <c r="AB142" s="31">
        <f t="shared" si="38"/>
        <v>0</v>
      </c>
      <c r="AC142" s="42">
        <f t="shared" si="39"/>
        <v>0</v>
      </c>
      <c r="AD142" s="63"/>
      <c r="AE142" s="63"/>
      <c r="AF142" s="63"/>
      <c r="AG142" s="64"/>
      <c r="AH142" s="64"/>
      <c r="AI142" s="64"/>
      <c r="AJ142" s="63"/>
      <c r="AK142" s="63"/>
      <c r="AL142" s="63"/>
      <c r="AM142" s="64"/>
      <c r="AN142" s="64"/>
      <c r="AO142" s="64"/>
      <c r="AP142" s="63"/>
      <c r="AQ142" s="63"/>
      <c r="AR142" s="63"/>
      <c r="AS142" s="64"/>
      <c r="AT142" s="64"/>
      <c r="AU142" s="64"/>
      <c r="AV142" s="63"/>
      <c r="AW142" s="63"/>
      <c r="AX142" s="63"/>
      <c r="AY142" s="64"/>
      <c r="AZ142" s="64"/>
      <c r="BA142" s="64"/>
      <c r="BB142" s="69"/>
      <c r="BC142" s="69"/>
      <c r="BD142" s="69"/>
      <c r="BE142" s="64"/>
      <c r="BF142" s="64"/>
      <c r="BG142" s="64"/>
      <c r="BH142" s="69"/>
      <c r="BI142" s="69"/>
      <c r="BJ142" s="69"/>
      <c r="BK142" s="64"/>
      <c r="BL142" s="64"/>
      <c r="BM142" s="64"/>
      <c r="BN142" s="114"/>
      <c r="BO142" s="34" t="e">
        <f t="shared" si="40"/>
        <v>#DIV/0!</v>
      </c>
    </row>
    <row r="143" spans="1:67" ht="15.75" hidden="1" x14ac:dyDescent="0.25">
      <c r="A143" s="68">
        <v>57</v>
      </c>
      <c r="B143" s="68"/>
      <c r="C143" s="14"/>
      <c r="D143" s="14"/>
      <c r="E143" s="14"/>
      <c r="F143" s="14"/>
      <c r="G143" s="14"/>
      <c r="H143" s="249"/>
      <c r="I143" s="4" t="s">
        <v>37</v>
      </c>
      <c r="J143" s="28">
        <f t="shared" si="34"/>
        <v>0</v>
      </c>
      <c r="K143" s="41">
        <f t="shared" si="35"/>
        <v>0</v>
      </c>
      <c r="L143" s="29"/>
      <c r="M143" s="29"/>
      <c r="N143" s="29"/>
      <c r="O143" s="29"/>
      <c r="P143" s="68"/>
      <c r="Q143" s="68"/>
      <c r="R143" s="68"/>
      <c r="S143" s="144"/>
      <c r="T143" s="67"/>
      <c r="U143" s="66"/>
      <c r="V143" s="66"/>
      <c r="W143" s="65"/>
      <c r="X143" s="155">
        <f t="shared" si="36"/>
        <v>0</v>
      </c>
      <c r="Y143" s="31">
        <f t="shared" si="37"/>
        <v>0</v>
      </c>
      <c r="Z143" s="31">
        <f t="shared" si="38"/>
        <v>0</v>
      </c>
      <c r="AA143" s="31">
        <f t="shared" si="38"/>
        <v>0</v>
      </c>
      <c r="AB143" s="31">
        <f t="shared" si="38"/>
        <v>0</v>
      </c>
      <c r="AC143" s="42">
        <f t="shared" si="39"/>
        <v>0</v>
      </c>
      <c r="AD143" s="63"/>
      <c r="AE143" s="63"/>
      <c r="AF143" s="63"/>
      <c r="AG143" s="64"/>
      <c r="AH143" s="64"/>
      <c r="AI143" s="64"/>
      <c r="AJ143" s="63"/>
      <c r="AK143" s="63"/>
      <c r="AL143" s="63"/>
      <c r="AM143" s="64"/>
      <c r="AN143" s="64"/>
      <c r="AO143" s="64"/>
      <c r="AP143" s="63"/>
      <c r="AQ143" s="63"/>
      <c r="AR143" s="63"/>
      <c r="AS143" s="64"/>
      <c r="AT143" s="64"/>
      <c r="AU143" s="64"/>
      <c r="AV143" s="63"/>
      <c r="AW143" s="63"/>
      <c r="AX143" s="63"/>
      <c r="AY143" s="64"/>
      <c r="AZ143" s="64"/>
      <c r="BA143" s="64"/>
      <c r="BB143" s="69"/>
      <c r="BC143" s="69"/>
      <c r="BD143" s="69"/>
      <c r="BE143" s="64"/>
      <c r="BF143" s="64"/>
      <c r="BG143" s="64"/>
      <c r="BH143" s="69"/>
      <c r="BI143" s="69"/>
      <c r="BJ143" s="69"/>
      <c r="BK143" s="64"/>
      <c r="BL143" s="64"/>
      <c r="BM143" s="64"/>
      <c r="BN143" s="114"/>
      <c r="BO143" s="34" t="e">
        <f t="shared" si="40"/>
        <v>#DIV/0!</v>
      </c>
    </row>
    <row r="144" spans="1:67" ht="15.75" hidden="1" x14ac:dyDescent="0.25">
      <c r="A144" s="68">
        <v>58</v>
      </c>
      <c r="B144" s="68"/>
      <c r="C144" s="14"/>
      <c r="D144" s="14"/>
      <c r="E144" s="14"/>
      <c r="F144" s="14"/>
      <c r="G144" s="14"/>
      <c r="H144" s="249"/>
      <c r="I144" s="4" t="s">
        <v>37</v>
      </c>
      <c r="J144" s="28">
        <f t="shared" si="34"/>
        <v>0</v>
      </c>
      <c r="K144" s="41">
        <f t="shared" si="35"/>
        <v>0</v>
      </c>
      <c r="L144" s="29"/>
      <c r="M144" s="29"/>
      <c r="N144" s="29"/>
      <c r="O144" s="29"/>
      <c r="P144" s="68"/>
      <c r="Q144" s="68"/>
      <c r="R144" s="68"/>
      <c r="S144" s="144"/>
      <c r="T144" s="67"/>
      <c r="U144" s="66"/>
      <c r="V144" s="66"/>
      <c r="W144" s="65"/>
      <c r="X144" s="155">
        <f t="shared" si="36"/>
        <v>0</v>
      </c>
      <c r="Y144" s="31">
        <f t="shared" si="37"/>
        <v>0</v>
      </c>
      <c r="Z144" s="31">
        <f t="shared" si="38"/>
        <v>0</v>
      </c>
      <c r="AA144" s="31">
        <f t="shared" si="38"/>
        <v>0</v>
      </c>
      <c r="AB144" s="31">
        <f t="shared" si="38"/>
        <v>0</v>
      </c>
      <c r="AC144" s="42">
        <f t="shared" si="39"/>
        <v>0</v>
      </c>
      <c r="AD144" s="63"/>
      <c r="AE144" s="63"/>
      <c r="AF144" s="63"/>
      <c r="AG144" s="64"/>
      <c r="AH144" s="64"/>
      <c r="AI144" s="64"/>
      <c r="AJ144" s="63"/>
      <c r="AK144" s="63"/>
      <c r="AL144" s="63"/>
      <c r="AM144" s="64"/>
      <c r="AN144" s="64"/>
      <c r="AO144" s="64"/>
      <c r="AP144" s="63"/>
      <c r="AQ144" s="63"/>
      <c r="AR144" s="63"/>
      <c r="AS144" s="64"/>
      <c r="AT144" s="64"/>
      <c r="AU144" s="64"/>
      <c r="AV144" s="63"/>
      <c r="AW144" s="63"/>
      <c r="AX144" s="63"/>
      <c r="AY144" s="64"/>
      <c r="AZ144" s="64"/>
      <c r="BA144" s="64"/>
      <c r="BB144" s="69"/>
      <c r="BC144" s="69"/>
      <c r="BD144" s="69"/>
      <c r="BE144" s="64"/>
      <c r="BF144" s="64"/>
      <c r="BG144" s="64"/>
      <c r="BH144" s="69"/>
      <c r="BI144" s="69"/>
      <c r="BJ144" s="69"/>
      <c r="BK144" s="64"/>
      <c r="BL144" s="64"/>
      <c r="BM144" s="64"/>
      <c r="BN144" s="114"/>
      <c r="BO144" s="34" t="e">
        <f t="shared" si="40"/>
        <v>#DIV/0!</v>
      </c>
    </row>
    <row r="145" spans="1:67" ht="15.75" hidden="1" x14ac:dyDescent="0.25">
      <c r="A145" s="68">
        <v>59</v>
      </c>
      <c r="B145" s="68"/>
      <c r="C145" s="14"/>
      <c r="D145" s="14"/>
      <c r="E145" s="14"/>
      <c r="F145" s="14"/>
      <c r="G145" s="14"/>
      <c r="H145" s="249"/>
      <c r="I145" s="4" t="s">
        <v>37</v>
      </c>
      <c r="J145" s="28">
        <f t="shared" si="34"/>
        <v>0</v>
      </c>
      <c r="K145" s="41">
        <f t="shared" si="35"/>
        <v>0</v>
      </c>
      <c r="L145" s="29"/>
      <c r="M145" s="29"/>
      <c r="N145" s="29"/>
      <c r="O145" s="29"/>
      <c r="P145" s="68"/>
      <c r="Q145" s="68"/>
      <c r="R145" s="68"/>
      <c r="S145" s="144"/>
      <c r="T145" s="67"/>
      <c r="U145" s="66"/>
      <c r="V145" s="66"/>
      <c r="W145" s="65"/>
      <c r="X145" s="155">
        <f t="shared" si="36"/>
        <v>0</v>
      </c>
      <c r="Y145" s="31">
        <f t="shared" si="37"/>
        <v>0</v>
      </c>
      <c r="Z145" s="31">
        <f t="shared" si="38"/>
        <v>0</v>
      </c>
      <c r="AA145" s="31">
        <f t="shared" si="38"/>
        <v>0</v>
      </c>
      <c r="AB145" s="31">
        <f t="shared" si="38"/>
        <v>0</v>
      </c>
      <c r="AC145" s="42">
        <f t="shared" si="39"/>
        <v>0</v>
      </c>
      <c r="AD145" s="63"/>
      <c r="AE145" s="63"/>
      <c r="AF145" s="63"/>
      <c r="AG145" s="64"/>
      <c r="AH145" s="64"/>
      <c r="AI145" s="64"/>
      <c r="AJ145" s="63"/>
      <c r="AK145" s="63"/>
      <c r="AL145" s="63"/>
      <c r="AM145" s="64"/>
      <c r="AN145" s="64"/>
      <c r="AO145" s="64"/>
      <c r="AP145" s="63"/>
      <c r="AQ145" s="63"/>
      <c r="AR145" s="63"/>
      <c r="AS145" s="64"/>
      <c r="AT145" s="64"/>
      <c r="AU145" s="64"/>
      <c r="AV145" s="63"/>
      <c r="AW145" s="63"/>
      <c r="AX145" s="63"/>
      <c r="AY145" s="64"/>
      <c r="AZ145" s="64"/>
      <c r="BA145" s="64"/>
      <c r="BB145" s="69"/>
      <c r="BC145" s="69"/>
      <c r="BD145" s="69"/>
      <c r="BE145" s="64"/>
      <c r="BF145" s="64"/>
      <c r="BG145" s="64"/>
      <c r="BH145" s="69"/>
      <c r="BI145" s="69"/>
      <c r="BJ145" s="69"/>
      <c r="BK145" s="64"/>
      <c r="BL145" s="64"/>
      <c r="BM145" s="64"/>
      <c r="BN145" s="114"/>
      <c r="BO145" s="34" t="e">
        <f t="shared" si="40"/>
        <v>#DIV/0!</v>
      </c>
    </row>
    <row r="146" spans="1:67" ht="15.75" hidden="1" x14ac:dyDescent="0.25">
      <c r="A146" s="68">
        <v>60</v>
      </c>
      <c r="B146" s="68"/>
      <c r="C146" s="14"/>
      <c r="D146" s="14"/>
      <c r="E146" s="14"/>
      <c r="F146" s="14"/>
      <c r="G146" s="14"/>
      <c r="H146" s="249"/>
      <c r="I146" s="4" t="s">
        <v>37</v>
      </c>
      <c r="J146" s="28">
        <f t="shared" si="34"/>
        <v>0</v>
      </c>
      <c r="K146" s="41">
        <f t="shared" si="35"/>
        <v>0</v>
      </c>
      <c r="L146" s="29"/>
      <c r="M146" s="29"/>
      <c r="N146" s="29"/>
      <c r="O146" s="29"/>
      <c r="P146" s="68"/>
      <c r="Q146" s="68"/>
      <c r="R146" s="68"/>
      <c r="S146" s="144"/>
      <c r="T146" s="67"/>
      <c r="U146" s="66"/>
      <c r="V146" s="66"/>
      <c r="W146" s="65"/>
      <c r="X146" s="155">
        <f t="shared" si="36"/>
        <v>0</v>
      </c>
      <c r="Y146" s="31">
        <f t="shared" si="37"/>
        <v>0</v>
      </c>
      <c r="Z146" s="31">
        <f t="shared" si="38"/>
        <v>0</v>
      </c>
      <c r="AA146" s="31">
        <f t="shared" si="38"/>
        <v>0</v>
      </c>
      <c r="AB146" s="31">
        <f t="shared" si="38"/>
        <v>0</v>
      </c>
      <c r="AC146" s="42">
        <f t="shared" si="39"/>
        <v>0</v>
      </c>
      <c r="AD146" s="63"/>
      <c r="AE146" s="63"/>
      <c r="AF146" s="63"/>
      <c r="AG146" s="64"/>
      <c r="AH146" s="64"/>
      <c r="AI146" s="64"/>
      <c r="AJ146" s="63"/>
      <c r="AK146" s="63"/>
      <c r="AL146" s="63"/>
      <c r="AM146" s="64"/>
      <c r="AN146" s="64"/>
      <c r="AO146" s="64"/>
      <c r="AP146" s="63"/>
      <c r="AQ146" s="63"/>
      <c r="AR146" s="63"/>
      <c r="AS146" s="64"/>
      <c r="AT146" s="64"/>
      <c r="AU146" s="64"/>
      <c r="AV146" s="63"/>
      <c r="AW146" s="63"/>
      <c r="AX146" s="63"/>
      <c r="AY146" s="64"/>
      <c r="AZ146" s="64"/>
      <c r="BA146" s="64"/>
      <c r="BB146" s="69"/>
      <c r="BC146" s="69"/>
      <c r="BD146" s="69"/>
      <c r="BE146" s="64"/>
      <c r="BF146" s="64"/>
      <c r="BG146" s="64"/>
      <c r="BH146" s="69"/>
      <c r="BI146" s="69"/>
      <c r="BJ146" s="69"/>
      <c r="BK146" s="64"/>
      <c r="BL146" s="64"/>
      <c r="BM146" s="64"/>
      <c r="BN146" s="114"/>
      <c r="BO146" s="34" t="e">
        <f t="shared" si="40"/>
        <v>#DIV/0!</v>
      </c>
    </row>
    <row r="147" spans="1:67" ht="15.75" hidden="1" x14ac:dyDescent="0.25">
      <c r="A147" s="68">
        <v>61</v>
      </c>
      <c r="B147" s="68"/>
      <c r="C147" s="14"/>
      <c r="D147" s="14"/>
      <c r="E147" s="14"/>
      <c r="F147" s="14"/>
      <c r="G147" s="14"/>
      <c r="H147" s="249"/>
      <c r="I147" s="4" t="s">
        <v>37</v>
      </c>
      <c r="J147" s="28">
        <f t="shared" si="34"/>
        <v>0</v>
      </c>
      <c r="K147" s="41">
        <f t="shared" si="35"/>
        <v>0</v>
      </c>
      <c r="L147" s="29"/>
      <c r="M147" s="29"/>
      <c r="N147" s="29"/>
      <c r="O147" s="29"/>
      <c r="P147" s="68"/>
      <c r="Q147" s="68"/>
      <c r="R147" s="68"/>
      <c r="S147" s="144"/>
      <c r="T147" s="67"/>
      <c r="U147" s="66"/>
      <c r="V147" s="66"/>
      <c r="W147" s="65"/>
      <c r="X147" s="155">
        <f t="shared" si="36"/>
        <v>0</v>
      </c>
      <c r="Y147" s="31">
        <f t="shared" si="37"/>
        <v>0</v>
      </c>
      <c r="Z147" s="31">
        <f t="shared" si="38"/>
        <v>0</v>
      </c>
      <c r="AA147" s="31">
        <f t="shared" si="38"/>
        <v>0</v>
      </c>
      <c r="AB147" s="31">
        <f t="shared" si="38"/>
        <v>0</v>
      </c>
      <c r="AC147" s="42">
        <f t="shared" si="39"/>
        <v>0</v>
      </c>
      <c r="AD147" s="63"/>
      <c r="AE147" s="63"/>
      <c r="AF147" s="63"/>
      <c r="AG147" s="64"/>
      <c r="AH147" s="64"/>
      <c r="AI147" s="64"/>
      <c r="AJ147" s="63"/>
      <c r="AK147" s="63"/>
      <c r="AL147" s="63"/>
      <c r="AM147" s="64"/>
      <c r="AN147" s="64"/>
      <c r="AO147" s="64"/>
      <c r="AP147" s="63"/>
      <c r="AQ147" s="63"/>
      <c r="AR147" s="63"/>
      <c r="AS147" s="64"/>
      <c r="AT147" s="64"/>
      <c r="AU147" s="64"/>
      <c r="AV147" s="63"/>
      <c r="AW147" s="63"/>
      <c r="AX147" s="63"/>
      <c r="AY147" s="64"/>
      <c r="AZ147" s="64"/>
      <c r="BA147" s="64"/>
      <c r="BB147" s="69"/>
      <c r="BC147" s="69"/>
      <c r="BD147" s="69"/>
      <c r="BE147" s="64"/>
      <c r="BF147" s="64"/>
      <c r="BG147" s="64"/>
      <c r="BH147" s="69"/>
      <c r="BI147" s="69"/>
      <c r="BJ147" s="69"/>
      <c r="BK147" s="64"/>
      <c r="BL147" s="64"/>
      <c r="BM147" s="64"/>
      <c r="BN147" s="114"/>
      <c r="BO147" s="34" t="e">
        <f t="shared" si="40"/>
        <v>#DIV/0!</v>
      </c>
    </row>
    <row r="148" spans="1:67" ht="15.75" hidden="1" x14ac:dyDescent="0.25">
      <c r="A148" s="68">
        <v>62</v>
      </c>
      <c r="B148" s="68"/>
      <c r="C148" s="14"/>
      <c r="D148" s="14"/>
      <c r="E148" s="14"/>
      <c r="F148" s="14"/>
      <c r="G148" s="14"/>
      <c r="H148" s="249"/>
      <c r="I148" s="4" t="s">
        <v>37</v>
      </c>
      <c r="J148" s="28">
        <f t="shared" si="34"/>
        <v>0</v>
      </c>
      <c r="K148" s="41">
        <f t="shared" si="35"/>
        <v>0</v>
      </c>
      <c r="L148" s="29"/>
      <c r="M148" s="29"/>
      <c r="N148" s="29"/>
      <c r="O148" s="29"/>
      <c r="P148" s="68"/>
      <c r="Q148" s="68"/>
      <c r="R148" s="68"/>
      <c r="S148" s="144"/>
      <c r="T148" s="67"/>
      <c r="U148" s="66"/>
      <c r="V148" s="66"/>
      <c r="W148" s="65"/>
      <c r="X148" s="155">
        <f t="shared" si="36"/>
        <v>0</v>
      </c>
      <c r="Y148" s="31">
        <f t="shared" si="37"/>
        <v>0</v>
      </c>
      <c r="Z148" s="31">
        <f t="shared" si="38"/>
        <v>0</v>
      </c>
      <c r="AA148" s="31">
        <f t="shared" si="38"/>
        <v>0</v>
      </c>
      <c r="AB148" s="31">
        <f t="shared" si="38"/>
        <v>0</v>
      </c>
      <c r="AC148" s="42">
        <f t="shared" si="39"/>
        <v>0</v>
      </c>
      <c r="AD148" s="63"/>
      <c r="AE148" s="63"/>
      <c r="AF148" s="63"/>
      <c r="AG148" s="64"/>
      <c r="AH148" s="64"/>
      <c r="AI148" s="64"/>
      <c r="AJ148" s="63"/>
      <c r="AK148" s="63"/>
      <c r="AL148" s="63"/>
      <c r="AM148" s="64"/>
      <c r="AN148" s="64"/>
      <c r="AO148" s="64"/>
      <c r="AP148" s="63"/>
      <c r="AQ148" s="63"/>
      <c r="AR148" s="63"/>
      <c r="AS148" s="64"/>
      <c r="AT148" s="64"/>
      <c r="AU148" s="64"/>
      <c r="AV148" s="63"/>
      <c r="AW148" s="63"/>
      <c r="AX148" s="63"/>
      <c r="AY148" s="64"/>
      <c r="AZ148" s="64"/>
      <c r="BA148" s="64"/>
      <c r="BB148" s="69"/>
      <c r="BC148" s="69"/>
      <c r="BD148" s="69"/>
      <c r="BE148" s="64"/>
      <c r="BF148" s="64"/>
      <c r="BG148" s="64"/>
      <c r="BH148" s="69"/>
      <c r="BI148" s="69"/>
      <c r="BJ148" s="69"/>
      <c r="BK148" s="64"/>
      <c r="BL148" s="64"/>
      <c r="BM148" s="64"/>
      <c r="BN148" s="114"/>
      <c r="BO148" s="34" t="e">
        <f t="shared" si="40"/>
        <v>#DIV/0!</v>
      </c>
    </row>
    <row r="149" spans="1:67" ht="15.75" hidden="1" x14ac:dyDescent="0.25">
      <c r="A149" s="68">
        <v>63</v>
      </c>
      <c r="B149" s="68"/>
      <c r="C149" s="14"/>
      <c r="D149" s="14"/>
      <c r="E149" s="14"/>
      <c r="F149" s="14"/>
      <c r="G149" s="14"/>
      <c r="H149" s="249"/>
      <c r="I149" s="4" t="s">
        <v>37</v>
      </c>
      <c r="J149" s="28">
        <f t="shared" si="34"/>
        <v>0</v>
      </c>
      <c r="K149" s="41">
        <f t="shared" si="35"/>
        <v>0</v>
      </c>
      <c r="L149" s="29"/>
      <c r="M149" s="29"/>
      <c r="N149" s="29"/>
      <c r="O149" s="29"/>
      <c r="P149" s="68"/>
      <c r="Q149" s="68"/>
      <c r="R149" s="68"/>
      <c r="S149" s="144"/>
      <c r="T149" s="67"/>
      <c r="U149" s="66"/>
      <c r="V149" s="66"/>
      <c r="W149" s="65"/>
      <c r="X149" s="155">
        <f t="shared" si="36"/>
        <v>0</v>
      </c>
      <c r="Y149" s="31">
        <f t="shared" si="37"/>
        <v>0</v>
      </c>
      <c r="Z149" s="31">
        <f t="shared" si="38"/>
        <v>0</v>
      </c>
      <c r="AA149" s="31">
        <f t="shared" si="38"/>
        <v>0</v>
      </c>
      <c r="AB149" s="31">
        <f t="shared" si="38"/>
        <v>0</v>
      </c>
      <c r="AC149" s="42">
        <f t="shared" si="39"/>
        <v>0</v>
      </c>
      <c r="AD149" s="63"/>
      <c r="AE149" s="63"/>
      <c r="AF149" s="63"/>
      <c r="AG149" s="64"/>
      <c r="AH149" s="64"/>
      <c r="AI149" s="64"/>
      <c r="AJ149" s="63"/>
      <c r="AK149" s="63"/>
      <c r="AL149" s="63"/>
      <c r="AM149" s="64"/>
      <c r="AN149" s="64"/>
      <c r="AO149" s="64"/>
      <c r="AP149" s="63"/>
      <c r="AQ149" s="63"/>
      <c r="AR149" s="63"/>
      <c r="AS149" s="64"/>
      <c r="AT149" s="64"/>
      <c r="AU149" s="64"/>
      <c r="AV149" s="63"/>
      <c r="AW149" s="63"/>
      <c r="AX149" s="63"/>
      <c r="AY149" s="64"/>
      <c r="AZ149" s="64"/>
      <c r="BA149" s="64"/>
      <c r="BB149" s="69"/>
      <c r="BC149" s="69"/>
      <c r="BD149" s="69"/>
      <c r="BE149" s="64"/>
      <c r="BF149" s="64"/>
      <c r="BG149" s="64"/>
      <c r="BH149" s="69"/>
      <c r="BI149" s="69"/>
      <c r="BJ149" s="69"/>
      <c r="BK149" s="64"/>
      <c r="BL149" s="64"/>
      <c r="BM149" s="64"/>
      <c r="BN149" s="114"/>
      <c r="BO149" s="34" t="e">
        <f t="shared" si="40"/>
        <v>#DIV/0!</v>
      </c>
    </row>
    <row r="150" spans="1:67" ht="15.75" hidden="1" x14ac:dyDescent="0.25">
      <c r="A150" s="68">
        <v>64</v>
      </c>
      <c r="B150" s="68"/>
      <c r="C150" s="14"/>
      <c r="D150" s="14"/>
      <c r="E150" s="14"/>
      <c r="F150" s="14"/>
      <c r="G150" s="14"/>
      <c r="H150" s="249"/>
      <c r="I150" s="4" t="s">
        <v>37</v>
      </c>
      <c r="J150" s="28">
        <f t="shared" si="34"/>
        <v>0</v>
      </c>
      <c r="K150" s="41">
        <f t="shared" si="35"/>
        <v>0</v>
      </c>
      <c r="L150" s="29"/>
      <c r="M150" s="29"/>
      <c r="N150" s="29"/>
      <c r="O150" s="29"/>
      <c r="P150" s="68"/>
      <c r="Q150" s="68"/>
      <c r="R150" s="68"/>
      <c r="S150" s="144"/>
      <c r="T150" s="67"/>
      <c r="U150" s="66"/>
      <c r="V150" s="66"/>
      <c r="W150" s="65"/>
      <c r="X150" s="155">
        <f t="shared" si="36"/>
        <v>0</v>
      </c>
      <c r="Y150" s="31">
        <f t="shared" si="37"/>
        <v>0</v>
      </c>
      <c r="Z150" s="31">
        <f t="shared" si="38"/>
        <v>0</v>
      </c>
      <c r="AA150" s="31">
        <f t="shared" si="38"/>
        <v>0</v>
      </c>
      <c r="AB150" s="31">
        <f t="shared" si="38"/>
        <v>0</v>
      </c>
      <c r="AC150" s="42">
        <f t="shared" si="39"/>
        <v>0</v>
      </c>
      <c r="AD150" s="63"/>
      <c r="AE150" s="63"/>
      <c r="AF150" s="63"/>
      <c r="AG150" s="64"/>
      <c r="AH150" s="64"/>
      <c r="AI150" s="64"/>
      <c r="AJ150" s="63"/>
      <c r="AK150" s="63"/>
      <c r="AL150" s="63"/>
      <c r="AM150" s="64"/>
      <c r="AN150" s="64"/>
      <c r="AO150" s="64"/>
      <c r="AP150" s="63"/>
      <c r="AQ150" s="63"/>
      <c r="AR150" s="63"/>
      <c r="AS150" s="64"/>
      <c r="AT150" s="64"/>
      <c r="AU150" s="64"/>
      <c r="AV150" s="63"/>
      <c r="AW150" s="63"/>
      <c r="AX150" s="63"/>
      <c r="AY150" s="64"/>
      <c r="AZ150" s="64"/>
      <c r="BA150" s="64"/>
      <c r="BB150" s="69"/>
      <c r="BC150" s="69"/>
      <c r="BD150" s="69"/>
      <c r="BE150" s="64"/>
      <c r="BF150" s="64"/>
      <c r="BG150" s="64"/>
      <c r="BH150" s="69"/>
      <c r="BI150" s="69"/>
      <c r="BJ150" s="69"/>
      <c r="BK150" s="64"/>
      <c r="BL150" s="64"/>
      <c r="BM150" s="64"/>
      <c r="BN150" s="114"/>
      <c r="BO150" s="34" t="e">
        <f t="shared" si="40"/>
        <v>#DIV/0!</v>
      </c>
    </row>
    <row r="151" spans="1:67" ht="15.75" hidden="1" x14ac:dyDescent="0.25">
      <c r="A151" s="68">
        <v>65</v>
      </c>
      <c r="B151" s="68"/>
      <c r="C151" s="14"/>
      <c r="D151" s="14"/>
      <c r="E151" s="14"/>
      <c r="F151" s="14"/>
      <c r="G151" s="14"/>
      <c r="H151" s="249"/>
      <c r="I151" s="4" t="s">
        <v>37</v>
      </c>
      <c r="J151" s="28">
        <f t="shared" si="34"/>
        <v>0</v>
      </c>
      <c r="K151" s="41">
        <f t="shared" si="35"/>
        <v>0</v>
      </c>
      <c r="L151" s="29"/>
      <c r="M151" s="29"/>
      <c r="N151" s="29"/>
      <c r="O151" s="29"/>
      <c r="P151" s="68"/>
      <c r="Q151" s="68"/>
      <c r="R151" s="68"/>
      <c r="S151" s="144"/>
      <c r="T151" s="67"/>
      <c r="U151" s="66"/>
      <c r="V151" s="66"/>
      <c r="W151" s="65"/>
      <c r="X151" s="155">
        <f t="shared" si="36"/>
        <v>0</v>
      </c>
      <c r="Y151" s="31">
        <f t="shared" si="37"/>
        <v>0</v>
      </c>
      <c r="Z151" s="31">
        <f t="shared" si="38"/>
        <v>0</v>
      </c>
      <c r="AA151" s="31">
        <f t="shared" si="38"/>
        <v>0</v>
      </c>
      <c r="AB151" s="31">
        <f t="shared" si="38"/>
        <v>0</v>
      </c>
      <c r="AC151" s="42">
        <f t="shared" si="39"/>
        <v>0</v>
      </c>
      <c r="AD151" s="63"/>
      <c r="AE151" s="63"/>
      <c r="AF151" s="63"/>
      <c r="AG151" s="64"/>
      <c r="AH151" s="64"/>
      <c r="AI151" s="64"/>
      <c r="AJ151" s="63"/>
      <c r="AK151" s="63"/>
      <c r="AL151" s="63"/>
      <c r="AM151" s="64"/>
      <c r="AN151" s="64"/>
      <c r="AO151" s="64"/>
      <c r="AP151" s="63"/>
      <c r="AQ151" s="63"/>
      <c r="AR151" s="63"/>
      <c r="AS151" s="64"/>
      <c r="AT151" s="64"/>
      <c r="AU151" s="64"/>
      <c r="AV151" s="63"/>
      <c r="AW151" s="63"/>
      <c r="AX151" s="63"/>
      <c r="AY151" s="64"/>
      <c r="AZ151" s="64"/>
      <c r="BA151" s="64"/>
      <c r="BB151" s="69"/>
      <c r="BC151" s="69"/>
      <c r="BD151" s="69"/>
      <c r="BE151" s="64"/>
      <c r="BF151" s="64"/>
      <c r="BG151" s="64"/>
      <c r="BH151" s="69"/>
      <c r="BI151" s="69"/>
      <c r="BJ151" s="69"/>
      <c r="BK151" s="64"/>
      <c r="BL151" s="64"/>
      <c r="BM151" s="64"/>
      <c r="BN151" s="114"/>
      <c r="BO151" s="34" t="e">
        <f t="shared" si="40"/>
        <v>#DIV/0!</v>
      </c>
    </row>
    <row r="152" spans="1:67" ht="15.75" hidden="1" x14ac:dyDescent="0.25">
      <c r="A152" s="68">
        <v>66</v>
      </c>
      <c r="B152" s="68"/>
      <c r="C152" s="14"/>
      <c r="D152" s="14"/>
      <c r="E152" s="14"/>
      <c r="F152" s="14"/>
      <c r="G152" s="14"/>
      <c r="H152" s="249"/>
      <c r="I152" s="4" t="s">
        <v>37</v>
      </c>
      <c r="J152" s="28">
        <f t="shared" si="34"/>
        <v>0</v>
      </c>
      <c r="K152" s="41">
        <f t="shared" si="35"/>
        <v>0</v>
      </c>
      <c r="L152" s="29"/>
      <c r="M152" s="29"/>
      <c r="N152" s="29"/>
      <c r="O152" s="29"/>
      <c r="P152" s="68"/>
      <c r="Q152" s="68"/>
      <c r="R152" s="68"/>
      <c r="S152" s="144"/>
      <c r="T152" s="67"/>
      <c r="U152" s="66"/>
      <c r="V152" s="66"/>
      <c r="W152" s="65"/>
      <c r="X152" s="155">
        <f t="shared" si="36"/>
        <v>0</v>
      </c>
      <c r="Y152" s="31">
        <f t="shared" si="37"/>
        <v>0</v>
      </c>
      <c r="Z152" s="31">
        <f t="shared" si="38"/>
        <v>0</v>
      </c>
      <c r="AA152" s="31">
        <f t="shared" si="38"/>
        <v>0</v>
      </c>
      <c r="AB152" s="31">
        <f t="shared" si="38"/>
        <v>0</v>
      </c>
      <c r="AC152" s="42">
        <f t="shared" si="39"/>
        <v>0</v>
      </c>
      <c r="AD152" s="63"/>
      <c r="AE152" s="63"/>
      <c r="AF152" s="63"/>
      <c r="AG152" s="64"/>
      <c r="AH152" s="64"/>
      <c r="AI152" s="64"/>
      <c r="AJ152" s="63"/>
      <c r="AK152" s="63"/>
      <c r="AL152" s="63"/>
      <c r="AM152" s="64"/>
      <c r="AN152" s="64"/>
      <c r="AO152" s="64"/>
      <c r="AP152" s="63"/>
      <c r="AQ152" s="63"/>
      <c r="AR152" s="63"/>
      <c r="AS152" s="64"/>
      <c r="AT152" s="64"/>
      <c r="AU152" s="64"/>
      <c r="AV152" s="63"/>
      <c r="AW152" s="63"/>
      <c r="AX152" s="63"/>
      <c r="AY152" s="64"/>
      <c r="AZ152" s="64"/>
      <c r="BA152" s="64"/>
      <c r="BB152" s="69"/>
      <c r="BC152" s="69"/>
      <c r="BD152" s="69"/>
      <c r="BE152" s="64"/>
      <c r="BF152" s="64"/>
      <c r="BG152" s="64"/>
      <c r="BH152" s="69"/>
      <c r="BI152" s="69"/>
      <c r="BJ152" s="69"/>
      <c r="BK152" s="64"/>
      <c r="BL152" s="64"/>
      <c r="BM152" s="64"/>
      <c r="BN152" s="114"/>
      <c r="BO152" s="34" t="e">
        <f t="shared" si="40"/>
        <v>#DIV/0!</v>
      </c>
    </row>
    <row r="153" spans="1:67" ht="15.75" hidden="1" x14ac:dyDescent="0.25">
      <c r="A153" s="68">
        <v>67</v>
      </c>
      <c r="B153" s="68"/>
      <c r="C153" s="14"/>
      <c r="D153" s="14"/>
      <c r="E153" s="14"/>
      <c r="F153" s="14"/>
      <c r="G153" s="14"/>
      <c r="H153" s="249"/>
      <c r="I153" s="4" t="s">
        <v>37</v>
      </c>
      <c r="J153" s="28">
        <f t="shared" si="34"/>
        <v>0</v>
      </c>
      <c r="K153" s="41">
        <f t="shared" si="35"/>
        <v>0</v>
      </c>
      <c r="L153" s="29"/>
      <c r="M153" s="29"/>
      <c r="N153" s="29"/>
      <c r="O153" s="29"/>
      <c r="P153" s="68"/>
      <c r="Q153" s="68"/>
      <c r="R153" s="68"/>
      <c r="S153" s="144"/>
      <c r="T153" s="67"/>
      <c r="U153" s="66"/>
      <c r="V153" s="66"/>
      <c r="W153" s="65"/>
      <c r="X153" s="155">
        <f t="shared" si="36"/>
        <v>0</v>
      </c>
      <c r="Y153" s="31">
        <f t="shared" si="37"/>
        <v>0</v>
      </c>
      <c r="Z153" s="31">
        <f t="shared" si="38"/>
        <v>0</v>
      </c>
      <c r="AA153" s="31">
        <f t="shared" si="38"/>
        <v>0</v>
      </c>
      <c r="AB153" s="31">
        <f t="shared" si="38"/>
        <v>0</v>
      </c>
      <c r="AC153" s="42">
        <f t="shared" si="39"/>
        <v>0</v>
      </c>
      <c r="AD153" s="63"/>
      <c r="AE153" s="63"/>
      <c r="AF153" s="63"/>
      <c r="AG153" s="64"/>
      <c r="AH153" s="64"/>
      <c r="AI153" s="64"/>
      <c r="AJ153" s="63"/>
      <c r="AK153" s="63"/>
      <c r="AL153" s="63"/>
      <c r="AM153" s="64"/>
      <c r="AN153" s="64"/>
      <c r="AO153" s="64"/>
      <c r="AP153" s="63"/>
      <c r="AQ153" s="63"/>
      <c r="AR153" s="63"/>
      <c r="AS153" s="64"/>
      <c r="AT153" s="64"/>
      <c r="AU153" s="64"/>
      <c r="AV153" s="63"/>
      <c r="AW153" s="63"/>
      <c r="AX153" s="63"/>
      <c r="AY153" s="64"/>
      <c r="AZ153" s="64"/>
      <c r="BA153" s="64"/>
      <c r="BB153" s="69"/>
      <c r="BC153" s="69"/>
      <c r="BD153" s="69"/>
      <c r="BE153" s="64"/>
      <c r="BF153" s="64"/>
      <c r="BG153" s="64"/>
      <c r="BH153" s="69"/>
      <c r="BI153" s="69"/>
      <c r="BJ153" s="69"/>
      <c r="BK153" s="64"/>
      <c r="BL153" s="64"/>
      <c r="BM153" s="64"/>
      <c r="BN153" s="114"/>
      <c r="BO153" s="34" t="e">
        <f t="shared" si="40"/>
        <v>#DIV/0!</v>
      </c>
    </row>
    <row r="154" spans="1:67" ht="15.75" hidden="1" x14ac:dyDescent="0.25">
      <c r="A154" s="68">
        <v>68</v>
      </c>
      <c r="B154" s="68"/>
      <c r="C154" s="68"/>
      <c r="D154" s="14"/>
      <c r="E154" s="14"/>
      <c r="F154" s="14"/>
      <c r="G154" s="14"/>
      <c r="H154" s="249"/>
      <c r="I154" s="117" t="s">
        <v>40</v>
      </c>
      <c r="J154" s="85">
        <f>SUM(J155:J167)</f>
        <v>0</v>
      </c>
      <c r="K154" s="105">
        <f>J154*36</f>
        <v>0</v>
      </c>
      <c r="L154" s="106"/>
      <c r="M154" s="106"/>
      <c r="N154" s="106"/>
      <c r="O154" s="106"/>
      <c r="P154" s="125"/>
      <c r="Q154" s="125"/>
      <c r="R154" s="125"/>
      <c r="S154" s="148"/>
      <c r="T154" s="174"/>
      <c r="U154" s="126"/>
      <c r="V154" s="126"/>
      <c r="W154" s="175"/>
      <c r="X154" s="155"/>
      <c r="Y154" s="31"/>
      <c r="Z154" s="31"/>
      <c r="AA154" s="31"/>
      <c r="AB154" s="31"/>
      <c r="AC154" s="4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125"/>
      <c r="BO154" s="86"/>
    </row>
    <row r="155" spans="1:67" ht="15.75" hidden="1" x14ac:dyDescent="0.25">
      <c r="A155" s="68">
        <v>69</v>
      </c>
      <c r="B155" s="68"/>
      <c r="C155" s="14"/>
      <c r="D155" s="14"/>
      <c r="E155" s="14"/>
      <c r="F155" s="14"/>
      <c r="G155" s="14"/>
      <c r="H155" s="249"/>
      <c r="I155" s="4" t="s">
        <v>37</v>
      </c>
      <c r="J155" s="28">
        <f t="shared" ref="J155:J167" si="41">L155+M155+N155+O155+P155+Q155+R155+S155</f>
        <v>0</v>
      </c>
      <c r="K155" s="41">
        <f t="shared" ref="K155:K167" si="42">J155*36</f>
        <v>0</v>
      </c>
      <c r="L155" s="29"/>
      <c r="M155" s="29"/>
      <c r="N155" s="29"/>
      <c r="O155" s="29"/>
      <c r="P155" s="68"/>
      <c r="Q155" s="68"/>
      <c r="R155" s="68"/>
      <c r="S155" s="144"/>
      <c r="T155" s="67"/>
      <c r="U155" s="66"/>
      <c r="V155" s="66"/>
      <c r="W155" s="65"/>
      <c r="X155" s="155">
        <f t="shared" ref="X155:X167" si="43">Y155+Y155*0.1</f>
        <v>0</v>
      </c>
      <c r="Y155" s="31">
        <f t="shared" ref="Y155:Y167" si="44">SUM(Z155:AB155)</f>
        <v>0</v>
      </c>
      <c r="Z155" s="31">
        <f t="shared" ref="Z155:AB167" si="45">AD155+AG155+AJ155+AM155+AP155+AS155+AV155+AY155+BB155+BE155+BH155+BK155</f>
        <v>0</v>
      </c>
      <c r="AA155" s="31">
        <f t="shared" si="45"/>
        <v>0</v>
      </c>
      <c r="AB155" s="31">
        <f t="shared" si="45"/>
        <v>0</v>
      </c>
      <c r="AC155" s="42">
        <f t="shared" ref="AC155:AC167" si="46">K155-X155</f>
        <v>0</v>
      </c>
      <c r="AD155" s="63"/>
      <c r="AE155" s="63"/>
      <c r="AF155" s="63"/>
      <c r="AG155" s="64"/>
      <c r="AH155" s="64"/>
      <c r="AI155" s="64"/>
      <c r="AJ155" s="63"/>
      <c r="AK155" s="63"/>
      <c r="AL155" s="63"/>
      <c r="AM155" s="64"/>
      <c r="AN155" s="64"/>
      <c r="AO155" s="64"/>
      <c r="AP155" s="63"/>
      <c r="AQ155" s="63"/>
      <c r="AR155" s="63"/>
      <c r="AS155" s="64"/>
      <c r="AT155" s="64"/>
      <c r="AU155" s="64"/>
      <c r="AV155" s="63"/>
      <c r="AW155" s="63"/>
      <c r="AX155" s="63"/>
      <c r="AY155" s="64"/>
      <c r="AZ155" s="64"/>
      <c r="BA155" s="64"/>
      <c r="BB155" s="69"/>
      <c r="BC155" s="69"/>
      <c r="BD155" s="69"/>
      <c r="BE155" s="64"/>
      <c r="BF155" s="64"/>
      <c r="BG155" s="64"/>
      <c r="BH155" s="69"/>
      <c r="BI155" s="69"/>
      <c r="BJ155" s="69"/>
      <c r="BK155" s="64"/>
      <c r="BL155" s="64"/>
      <c r="BM155" s="64"/>
      <c r="BN155" s="114"/>
      <c r="BO155" s="34" t="e">
        <f t="shared" ref="BO155:BO167" si="47">Y155/K155*100</f>
        <v>#DIV/0!</v>
      </c>
    </row>
    <row r="156" spans="1:67" ht="15.75" hidden="1" x14ac:dyDescent="0.25">
      <c r="A156" s="68">
        <v>70</v>
      </c>
      <c r="B156" s="68"/>
      <c r="C156" s="14"/>
      <c r="D156" s="14"/>
      <c r="E156" s="14"/>
      <c r="F156" s="14"/>
      <c r="G156" s="14"/>
      <c r="H156" s="249"/>
      <c r="I156" s="4" t="s">
        <v>37</v>
      </c>
      <c r="J156" s="28">
        <f t="shared" si="41"/>
        <v>0</v>
      </c>
      <c r="K156" s="41">
        <f t="shared" si="42"/>
        <v>0</v>
      </c>
      <c r="L156" s="29"/>
      <c r="M156" s="29"/>
      <c r="N156" s="29"/>
      <c r="O156" s="29"/>
      <c r="P156" s="68"/>
      <c r="Q156" s="68"/>
      <c r="R156" s="68"/>
      <c r="S156" s="144"/>
      <c r="T156" s="67"/>
      <c r="U156" s="66"/>
      <c r="V156" s="66"/>
      <c r="W156" s="65"/>
      <c r="X156" s="155">
        <f t="shared" si="43"/>
        <v>0</v>
      </c>
      <c r="Y156" s="31">
        <f t="shared" si="44"/>
        <v>0</v>
      </c>
      <c r="Z156" s="31">
        <f t="shared" si="45"/>
        <v>0</v>
      </c>
      <c r="AA156" s="31">
        <f t="shared" si="45"/>
        <v>0</v>
      </c>
      <c r="AB156" s="31">
        <f t="shared" si="45"/>
        <v>0</v>
      </c>
      <c r="AC156" s="42">
        <f t="shared" si="46"/>
        <v>0</v>
      </c>
      <c r="AD156" s="63"/>
      <c r="AE156" s="63"/>
      <c r="AF156" s="63"/>
      <c r="AG156" s="64"/>
      <c r="AH156" s="64"/>
      <c r="AI156" s="64"/>
      <c r="AJ156" s="63"/>
      <c r="AK156" s="63"/>
      <c r="AL156" s="63"/>
      <c r="AM156" s="64"/>
      <c r="AN156" s="64"/>
      <c r="AO156" s="64"/>
      <c r="AP156" s="63"/>
      <c r="AQ156" s="63"/>
      <c r="AR156" s="63"/>
      <c r="AS156" s="64"/>
      <c r="AT156" s="64"/>
      <c r="AU156" s="64"/>
      <c r="AV156" s="63"/>
      <c r="AW156" s="63"/>
      <c r="AX156" s="63"/>
      <c r="AY156" s="64"/>
      <c r="AZ156" s="64"/>
      <c r="BA156" s="64"/>
      <c r="BB156" s="69"/>
      <c r="BC156" s="69"/>
      <c r="BD156" s="69"/>
      <c r="BE156" s="64"/>
      <c r="BF156" s="64"/>
      <c r="BG156" s="64"/>
      <c r="BH156" s="69"/>
      <c r="BI156" s="69"/>
      <c r="BJ156" s="69"/>
      <c r="BK156" s="64"/>
      <c r="BL156" s="64"/>
      <c r="BM156" s="64"/>
      <c r="BN156" s="114"/>
      <c r="BO156" s="34" t="e">
        <f t="shared" si="47"/>
        <v>#DIV/0!</v>
      </c>
    </row>
    <row r="157" spans="1:67" ht="15.75" hidden="1" x14ac:dyDescent="0.25">
      <c r="A157" s="68">
        <v>71</v>
      </c>
      <c r="B157" s="68"/>
      <c r="C157" s="14"/>
      <c r="D157" s="14"/>
      <c r="E157" s="14"/>
      <c r="F157" s="14"/>
      <c r="G157" s="14"/>
      <c r="H157" s="249"/>
      <c r="I157" s="4" t="s">
        <v>37</v>
      </c>
      <c r="J157" s="28">
        <f t="shared" si="41"/>
        <v>0</v>
      </c>
      <c r="K157" s="41">
        <f t="shared" si="42"/>
        <v>0</v>
      </c>
      <c r="L157" s="29"/>
      <c r="M157" s="29"/>
      <c r="N157" s="29"/>
      <c r="O157" s="29"/>
      <c r="P157" s="68"/>
      <c r="Q157" s="68"/>
      <c r="R157" s="68"/>
      <c r="S157" s="144"/>
      <c r="T157" s="67"/>
      <c r="U157" s="66"/>
      <c r="V157" s="66"/>
      <c r="W157" s="65"/>
      <c r="X157" s="155">
        <f t="shared" si="43"/>
        <v>0</v>
      </c>
      <c r="Y157" s="31">
        <f t="shared" si="44"/>
        <v>0</v>
      </c>
      <c r="Z157" s="31">
        <f t="shared" si="45"/>
        <v>0</v>
      </c>
      <c r="AA157" s="31">
        <f t="shared" si="45"/>
        <v>0</v>
      </c>
      <c r="AB157" s="31">
        <f t="shared" si="45"/>
        <v>0</v>
      </c>
      <c r="AC157" s="42">
        <f t="shared" si="46"/>
        <v>0</v>
      </c>
      <c r="AD157" s="63"/>
      <c r="AE157" s="63"/>
      <c r="AF157" s="63"/>
      <c r="AG157" s="64"/>
      <c r="AH157" s="64"/>
      <c r="AI157" s="64"/>
      <c r="AJ157" s="63"/>
      <c r="AK157" s="63"/>
      <c r="AL157" s="63"/>
      <c r="AM157" s="64"/>
      <c r="AN157" s="64"/>
      <c r="AO157" s="64"/>
      <c r="AP157" s="63"/>
      <c r="AQ157" s="63"/>
      <c r="AR157" s="63"/>
      <c r="AS157" s="64"/>
      <c r="AT157" s="64"/>
      <c r="AU157" s="64"/>
      <c r="AV157" s="63"/>
      <c r="AW157" s="63"/>
      <c r="AX157" s="63"/>
      <c r="AY157" s="64"/>
      <c r="AZ157" s="64"/>
      <c r="BA157" s="64"/>
      <c r="BB157" s="69"/>
      <c r="BC157" s="69"/>
      <c r="BD157" s="69"/>
      <c r="BE157" s="64"/>
      <c r="BF157" s="64"/>
      <c r="BG157" s="64"/>
      <c r="BH157" s="69"/>
      <c r="BI157" s="69"/>
      <c r="BJ157" s="69"/>
      <c r="BK157" s="64"/>
      <c r="BL157" s="64"/>
      <c r="BM157" s="64"/>
      <c r="BN157" s="114"/>
      <c r="BO157" s="34" t="e">
        <f t="shared" si="47"/>
        <v>#DIV/0!</v>
      </c>
    </row>
    <row r="158" spans="1:67" ht="15.75" hidden="1" x14ac:dyDescent="0.25">
      <c r="A158" s="68">
        <v>72</v>
      </c>
      <c r="B158" s="68"/>
      <c r="C158" s="14"/>
      <c r="D158" s="14"/>
      <c r="E158" s="14"/>
      <c r="F158" s="14"/>
      <c r="G158" s="14"/>
      <c r="H158" s="249"/>
      <c r="I158" s="4" t="s">
        <v>37</v>
      </c>
      <c r="J158" s="28">
        <f t="shared" si="41"/>
        <v>0</v>
      </c>
      <c r="K158" s="41">
        <f t="shared" si="42"/>
        <v>0</v>
      </c>
      <c r="L158" s="29"/>
      <c r="M158" s="29"/>
      <c r="N158" s="29"/>
      <c r="O158" s="29"/>
      <c r="P158" s="68"/>
      <c r="Q158" s="68"/>
      <c r="R158" s="68"/>
      <c r="S158" s="144"/>
      <c r="T158" s="67"/>
      <c r="U158" s="66"/>
      <c r="V158" s="66"/>
      <c r="W158" s="65"/>
      <c r="X158" s="155">
        <f t="shared" si="43"/>
        <v>0</v>
      </c>
      <c r="Y158" s="31">
        <f t="shared" si="44"/>
        <v>0</v>
      </c>
      <c r="Z158" s="31">
        <f t="shared" si="45"/>
        <v>0</v>
      </c>
      <c r="AA158" s="31">
        <f t="shared" si="45"/>
        <v>0</v>
      </c>
      <c r="AB158" s="31">
        <f t="shared" si="45"/>
        <v>0</v>
      </c>
      <c r="AC158" s="42">
        <f t="shared" si="46"/>
        <v>0</v>
      </c>
      <c r="AD158" s="63"/>
      <c r="AE158" s="63"/>
      <c r="AF158" s="63"/>
      <c r="AG158" s="64"/>
      <c r="AH158" s="64"/>
      <c r="AI158" s="64"/>
      <c r="AJ158" s="63"/>
      <c r="AK158" s="63"/>
      <c r="AL158" s="63"/>
      <c r="AM158" s="64"/>
      <c r="AN158" s="64"/>
      <c r="AO158" s="64"/>
      <c r="AP158" s="63"/>
      <c r="AQ158" s="63"/>
      <c r="AR158" s="63"/>
      <c r="AS158" s="64"/>
      <c r="AT158" s="64"/>
      <c r="AU158" s="64"/>
      <c r="AV158" s="63"/>
      <c r="AW158" s="63"/>
      <c r="AX158" s="63"/>
      <c r="AY158" s="64"/>
      <c r="AZ158" s="64"/>
      <c r="BA158" s="64"/>
      <c r="BB158" s="69"/>
      <c r="BC158" s="69"/>
      <c r="BD158" s="69"/>
      <c r="BE158" s="64"/>
      <c r="BF158" s="64"/>
      <c r="BG158" s="64"/>
      <c r="BH158" s="69"/>
      <c r="BI158" s="69"/>
      <c r="BJ158" s="69"/>
      <c r="BK158" s="64"/>
      <c r="BL158" s="64"/>
      <c r="BM158" s="64"/>
      <c r="BN158" s="114"/>
      <c r="BO158" s="34" t="e">
        <f t="shared" si="47"/>
        <v>#DIV/0!</v>
      </c>
    </row>
    <row r="159" spans="1:67" ht="15.75" hidden="1" x14ac:dyDescent="0.25">
      <c r="A159" s="68">
        <v>73</v>
      </c>
      <c r="B159" s="68"/>
      <c r="C159" s="14"/>
      <c r="D159" s="14"/>
      <c r="E159" s="14"/>
      <c r="F159" s="14"/>
      <c r="G159" s="14"/>
      <c r="H159" s="249"/>
      <c r="I159" s="4" t="s">
        <v>37</v>
      </c>
      <c r="J159" s="28">
        <f t="shared" si="41"/>
        <v>0</v>
      </c>
      <c r="K159" s="41">
        <f t="shared" si="42"/>
        <v>0</v>
      </c>
      <c r="L159" s="29"/>
      <c r="M159" s="29"/>
      <c r="N159" s="29"/>
      <c r="O159" s="29"/>
      <c r="P159" s="68"/>
      <c r="Q159" s="68"/>
      <c r="R159" s="68"/>
      <c r="S159" s="144"/>
      <c r="T159" s="67"/>
      <c r="U159" s="66"/>
      <c r="V159" s="66"/>
      <c r="W159" s="65"/>
      <c r="X159" s="155">
        <f t="shared" si="43"/>
        <v>0</v>
      </c>
      <c r="Y159" s="31">
        <f t="shared" si="44"/>
        <v>0</v>
      </c>
      <c r="Z159" s="31">
        <f t="shared" si="45"/>
        <v>0</v>
      </c>
      <c r="AA159" s="31">
        <f t="shared" si="45"/>
        <v>0</v>
      </c>
      <c r="AB159" s="31">
        <f t="shared" si="45"/>
        <v>0</v>
      </c>
      <c r="AC159" s="42">
        <f t="shared" si="46"/>
        <v>0</v>
      </c>
      <c r="AD159" s="63"/>
      <c r="AE159" s="63"/>
      <c r="AF159" s="63"/>
      <c r="AG159" s="64"/>
      <c r="AH159" s="64"/>
      <c r="AI159" s="64"/>
      <c r="AJ159" s="63"/>
      <c r="AK159" s="63"/>
      <c r="AL159" s="63"/>
      <c r="AM159" s="64"/>
      <c r="AN159" s="64"/>
      <c r="AO159" s="64"/>
      <c r="AP159" s="63"/>
      <c r="AQ159" s="63"/>
      <c r="AR159" s="63"/>
      <c r="AS159" s="64"/>
      <c r="AT159" s="64"/>
      <c r="AU159" s="64"/>
      <c r="AV159" s="63"/>
      <c r="AW159" s="63"/>
      <c r="AX159" s="63"/>
      <c r="AY159" s="64"/>
      <c r="AZ159" s="64"/>
      <c r="BA159" s="64"/>
      <c r="BB159" s="69"/>
      <c r="BC159" s="69"/>
      <c r="BD159" s="69"/>
      <c r="BE159" s="64"/>
      <c r="BF159" s="64"/>
      <c r="BG159" s="64"/>
      <c r="BH159" s="69"/>
      <c r="BI159" s="69"/>
      <c r="BJ159" s="69"/>
      <c r="BK159" s="64"/>
      <c r="BL159" s="64"/>
      <c r="BM159" s="64"/>
      <c r="BN159" s="114"/>
      <c r="BO159" s="34" t="e">
        <f t="shared" si="47"/>
        <v>#DIV/0!</v>
      </c>
    </row>
    <row r="160" spans="1:67" ht="15.75" hidden="1" x14ac:dyDescent="0.25">
      <c r="A160" s="68">
        <v>74</v>
      </c>
      <c r="B160" s="68"/>
      <c r="C160" s="14"/>
      <c r="D160" s="14"/>
      <c r="E160" s="14"/>
      <c r="F160" s="14"/>
      <c r="G160" s="14"/>
      <c r="H160" s="249"/>
      <c r="I160" s="4" t="s">
        <v>37</v>
      </c>
      <c r="J160" s="28">
        <f t="shared" si="41"/>
        <v>0</v>
      </c>
      <c r="K160" s="41">
        <f t="shared" si="42"/>
        <v>0</v>
      </c>
      <c r="L160" s="29"/>
      <c r="M160" s="29"/>
      <c r="N160" s="29"/>
      <c r="O160" s="29"/>
      <c r="P160" s="68"/>
      <c r="Q160" s="68"/>
      <c r="R160" s="68"/>
      <c r="S160" s="144"/>
      <c r="T160" s="67"/>
      <c r="U160" s="66"/>
      <c r="V160" s="66"/>
      <c r="W160" s="65"/>
      <c r="X160" s="155">
        <f t="shared" si="43"/>
        <v>0</v>
      </c>
      <c r="Y160" s="31">
        <f t="shared" si="44"/>
        <v>0</v>
      </c>
      <c r="Z160" s="31">
        <f t="shared" si="45"/>
        <v>0</v>
      </c>
      <c r="AA160" s="31">
        <f t="shared" si="45"/>
        <v>0</v>
      </c>
      <c r="AB160" s="31">
        <f t="shared" si="45"/>
        <v>0</v>
      </c>
      <c r="AC160" s="42">
        <f t="shared" si="46"/>
        <v>0</v>
      </c>
      <c r="AD160" s="63"/>
      <c r="AE160" s="63"/>
      <c r="AF160" s="63"/>
      <c r="AG160" s="64"/>
      <c r="AH160" s="64"/>
      <c r="AI160" s="64"/>
      <c r="AJ160" s="63"/>
      <c r="AK160" s="63"/>
      <c r="AL160" s="63"/>
      <c r="AM160" s="64"/>
      <c r="AN160" s="64"/>
      <c r="AO160" s="64"/>
      <c r="AP160" s="63"/>
      <c r="AQ160" s="63"/>
      <c r="AR160" s="63"/>
      <c r="AS160" s="64"/>
      <c r="AT160" s="64"/>
      <c r="AU160" s="64"/>
      <c r="AV160" s="63"/>
      <c r="AW160" s="63"/>
      <c r="AX160" s="63"/>
      <c r="AY160" s="64"/>
      <c r="AZ160" s="64"/>
      <c r="BA160" s="64"/>
      <c r="BB160" s="69"/>
      <c r="BC160" s="69"/>
      <c r="BD160" s="69"/>
      <c r="BE160" s="64"/>
      <c r="BF160" s="64"/>
      <c r="BG160" s="64"/>
      <c r="BH160" s="69"/>
      <c r="BI160" s="69"/>
      <c r="BJ160" s="69"/>
      <c r="BK160" s="64"/>
      <c r="BL160" s="64"/>
      <c r="BM160" s="64"/>
      <c r="BN160" s="114"/>
      <c r="BO160" s="34" t="e">
        <f t="shared" si="47"/>
        <v>#DIV/0!</v>
      </c>
    </row>
    <row r="161" spans="1:67" ht="15.75" hidden="1" x14ac:dyDescent="0.25">
      <c r="A161" s="68">
        <v>75</v>
      </c>
      <c r="B161" s="68"/>
      <c r="C161" s="14"/>
      <c r="D161" s="14"/>
      <c r="E161" s="14"/>
      <c r="F161" s="14"/>
      <c r="G161" s="14"/>
      <c r="H161" s="249"/>
      <c r="I161" s="4" t="s">
        <v>37</v>
      </c>
      <c r="J161" s="28">
        <f t="shared" si="41"/>
        <v>0</v>
      </c>
      <c r="K161" s="41">
        <f t="shared" si="42"/>
        <v>0</v>
      </c>
      <c r="L161" s="29"/>
      <c r="M161" s="29"/>
      <c r="N161" s="29"/>
      <c r="O161" s="29"/>
      <c r="P161" s="68"/>
      <c r="Q161" s="68"/>
      <c r="R161" s="68"/>
      <c r="S161" s="144"/>
      <c r="T161" s="67"/>
      <c r="U161" s="66"/>
      <c r="V161" s="66"/>
      <c r="W161" s="65"/>
      <c r="X161" s="155">
        <f t="shared" si="43"/>
        <v>0</v>
      </c>
      <c r="Y161" s="31">
        <f t="shared" si="44"/>
        <v>0</v>
      </c>
      <c r="Z161" s="31">
        <f t="shared" si="45"/>
        <v>0</v>
      </c>
      <c r="AA161" s="31">
        <f t="shared" si="45"/>
        <v>0</v>
      </c>
      <c r="AB161" s="31">
        <f t="shared" si="45"/>
        <v>0</v>
      </c>
      <c r="AC161" s="42">
        <f t="shared" si="46"/>
        <v>0</v>
      </c>
      <c r="AD161" s="63"/>
      <c r="AE161" s="63"/>
      <c r="AF161" s="63"/>
      <c r="AG161" s="64"/>
      <c r="AH161" s="64"/>
      <c r="AI161" s="64"/>
      <c r="AJ161" s="63"/>
      <c r="AK161" s="63"/>
      <c r="AL161" s="63"/>
      <c r="AM161" s="64"/>
      <c r="AN161" s="64"/>
      <c r="AO161" s="64"/>
      <c r="AP161" s="63"/>
      <c r="AQ161" s="63"/>
      <c r="AR161" s="63"/>
      <c r="AS161" s="64"/>
      <c r="AT161" s="64"/>
      <c r="AU161" s="64"/>
      <c r="AV161" s="63"/>
      <c r="AW161" s="63"/>
      <c r="AX161" s="63"/>
      <c r="AY161" s="64"/>
      <c r="AZ161" s="64"/>
      <c r="BA161" s="64"/>
      <c r="BB161" s="69"/>
      <c r="BC161" s="69"/>
      <c r="BD161" s="69"/>
      <c r="BE161" s="64"/>
      <c r="BF161" s="64"/>
      <c r="BG161" s="64"/>
      <c r="BH161" s="69"/>
      <c r="BI161" s="69"/>
      <c r="BJ161" s="69"/>
      <c r="BK161" s="64"/>
      <c r="BL161" s="64"/>
      <c r="BM161" s="64"/>
      <c r="BN161" s="114"/>
      <c r="BO161" s="34" t="e">
        <f t="shared" si="47"/>
        <v>#DIV/0!</v>
      </c>
    </row>
    <row r="162" spans="1:67" ht="15.75" hidden="1" x14ac:dyDescent="0.25">
      <c r="A162" s="68">
        <v>76</v>
      </c>
      <c r="B162" s="68"/>
      <c r="C162" s="14"/>
      <c r="D162" s="14"/>
      <c r="E162" s="14"/>
      <c r="F162" s="14"/>
      <c r="G162" s="14"/>
      <c r="H162" s="249"/>
      <c r="I162" s="4" t="s">
        <v>37</v>
      </c>
      <c r="J162" s="28">
        <f t="shared" si="41"/>
        <v>0</v>
      </c>
      <c r="K162" s="41">
        <f t="shared" si="42"/>
        <v>0</v>
      </c>
      <c r="L162" s="29"/>
      <c r="M162" s="29"/>
      <c r="N162" s="29"/>
      <c r="O162" s="29"/>
      <c r="P162" s="68"/>
      <c r="Q162" s="68"/>
      <c r="R162" s="68"/>
      <c r="S162" s="144"/>
      <c r="T162" s="67"/>
      <c r="U162" s="66"/>
      <c r="V162" s="66"/>
      <c r="W162" s="65"/>
      <c r="X162" s="155">
        <f t="shared" si="43"/>
        <v>0</v>
      </c>
      <c r="Y162" s="31">
        <f t="shared" si="44"/>
        <v>0</v>
      </c>
      <c r="Z162" s="31">
        <f t="shared" si="45"/>
        <v>0</v>
      </c>
      <c r="AA162" s="31">
        <f t="shared" si="45"/>
        <v>0</v>
      </c>
      <c r="AB162" s="31">
        <f t="shared" si="45"/>
        <v>0</v>
      </c>
      <c r="AC162" s="42">
        <f t="shared" si="46"/>
        <v>0</v>
      </c>
      <c r="AD162" s="63"/>
      <c r="AE162" s="63"/>
      <c r="AF162" s="63"/>
      <c r="AG162" s="64"/>
      <c r="AH162" s="64"/>
      <c r="AI162" s="64"/>
      <c r="AJ162" s="63"/>
      <c r="AK162" s="63"/>
      <c r="AL162" s="63"/>
      <c r="AM162" s="64"/>
      <c r="AN162" s="64"/>
      <c r="AO162" s="64"/>
      <c r="AP162" s="63"/>
      <c r="AQ162" s="63"/>
      <c r="AR162" s="63"/>
      <c r="AS162" s="64"/>
      <c r="AT162" s="64"/>
      <c r="AU162" s="64"/>
      <c r="AV162" s="63"/>
      <c r="AW162" s="63"/>
      <c r="AX162" s="63"/>
      <c r="AY162" s="64"/>
      <c r="AZ162" s="64"/>
      <c r="BA162" s="64"/>
      <c r="BB162" s="69"/>
      <c r="BC162" s="69"/>
      <c r="BD162" s="69"/>
      <c r="BE162" s="64"/>
      <c r="BF162" s="64"/>
      <c r="BG162" s="64"/>
      <c r="BH162" s="69"/>
      <c r="BI162" s="69"/>
      <c r="BJ162" s="69"/>
      <c r="BK162" s="64"/>
      <c r="BL162" s="64"/>
      <c r="BM162" s="64"/>
      <c r="BN162" s="114"/>
      <c r="BO162" s="34" t="e">
        <f t="shared" si="47"/>
        <v>#DIV/0!</v>
      </c>
    </row>
    <row r="163" spans="1:67" ht="15.75" hidden="1" x14ac:dyDescent="0.25">
      <c r="A163" s="68">
        <v>77</v>
      </c>
      <c r="B163" s="68"/>
      <c r="C163" s="14"/>
      <c r="D163" s="14"/>
      <c r="E163" s="14"/>
      <c r="F163" s="14"/>
      <c r="G163" s="14"/>
      <c r="H163" s="249"/>
      <c r="I163" s="4" t="s">
        <v>37</v>
      </c>
      <c r="J163" s="28">
        <f t="shared" si="41"/>
        <v>0</v>
      </c>
      <c r="K163" s="41">
        <f t="shared" si="42"/>
        <v>0</v>
      </c>
      <c r="L163" s="29"/>
      <c r="M163" s="29"/>
      <c r="N163" s="29"/>
      <c r="O163" s="29"/>
      <c r="P163" s="68"/>
      <c r="Q163" s="68"/>
      <c r="R163" s="68"/>
      <c r="S163" s="144"/>
      <c r="T163" s="67"/>
      <c r="U163" s="66"/>
      <c r="V163" s="66"/>
      <c r="W163" s="65"/>
      <c r="X163" s="155">
        <f t="shared" si="43"/>
        <v>0</v>
      </c>
      <c r="Y163" s="31">
        <f t="shared" si="44"/>
        <v>0</v>
      </c>
      <c r="Z163" s="31">
        <f t="shared" si="45"/>
        <v>0</v>
      </c>
      <c r="AA163" s="31">
        <f t="shared" si="45"/>
        <v>0</v>
      </c>
      <c r="AB163" s="31">
        <f t="shared" si="45"/>
        <v>0</v>
      </c>
      <c r="AC163" s="42">
        <f t="shared" si="46"/>
        <v>0</v>
      </c>
      <c r="AD163" s="63"/>
      <c r="AE163" s="63"/>
      <c r="AF163" s="63"/>
      <c r="AG163" s="64"/>
      <c r="AH163" s="64"/>
      <c r="AI163" s="64"/>
      <c r="AJ163" s="63"/>
      <c r="AK163" s="63"/>
      <c r="AL163" s="63"/>
      <c r="AM163" s="64"/>
      <c r="AN163" s="64"/>
      <c r="AO163" s="64"/>
      <c r="AP163" s="63"/>
      <c r="AQ163" s="63"/>
      <c r="AR163" s="63"/>
      <c r="AS163" s="64"/>
      <c r="AT163" s="64"/>
      <c r="AU163" s="64"/>
      <c r="AV163" s="63"/>
      <c r="AW163" s="63"/>
      <c r="AX163" s="63"/>
      <c r="AY163" s="64"/>
      <c r="AZ163" s="64"/>
      <c r="BA163" s="64"/>
      <c r="BB163" s="69"/>
      <c r="BC163" s="69"/>
      <c r="BD163" s="69"/>
      <c r="BE163" s="64"/>
      <c r="BF163" s="64"/>
      <c r="BG163" s="64"/>
      <c r="BH163" s="69"/>
      <c r="BI163" s="69"/>
      <c r="BJ163" s="69"/>
      <c r="BK163" s="64"/>
      <c r="BL163" s="64"/>
      <c r="BM163" s="64"/>
      <c r="BN163" s="114"/>
      <c r="BO163" s="34" t="e">
        <f t="shared" si="47"/>
        <v>#DIV/0!</v>
      </c>
    </row>
    <row r="164" spans="1:67" ht="15.75" hidden="1" x14ac:dyDescent="0.25">
      <c r="A164" s="68">
        <v>78</v>
      </c>
      <c r="B164" s="68"/>
      <c r="C164" s="14"/>
      <c r="D164" s="14"/>
      <c r="E164" s="14"/>
      <c r="F164" s="14"/>
      <c r="G164" s="14"/>
      <c r="H164" s="249"/>
      <c r="I164" s="4" t="s">
        <v>37</v>
      </c>
      <c r="J164" s="28">
        <f t="shared" si="41"/>
        <v>0</v>
      </c>
      <c r="K164" s="41">
        <f t="shared" si="42"/>
        <v>0</v>
      </c>
      <c r="L164" s="29"/>
      <c r="M164" s="29"/>
      <c r="N164" s="29"/>
      <c r="O164" s="29"/>
      <c r="P164" s="68"/>
      <c r="Q164" s="68"/>
      <c r="R164" s="68"/>
      <c r="S164" s="144"/>
      <c r="T164" s="67"/>
      <c r="U164" s="66"/>
      <c r="V164" s="66"/>
      <c r="W164" s="65"/>
      <c r="X164" s="155">
        <f t="shared" si="43"/>
        <v>0</v>
      </c>
      <c r="Y164" s="31">
        <f t="shared" si="44"/>
        <v>0</v>
      </c>
      <c r="Z164" s="31">
        <f t="shared" si="45"/>
        <v>0</v>
      </c>
      <c r="AA164" s="31">
        <f t="shared" si="45"/>
        <v>0</v>
      </c>
      <c r="AB164" s="31">
        <f t="shared" si="45"/>
        <v>0</v>
      </c>
      <c r="AC164" s="42">
        <f t="shared" si="46"/>
        <v>0</v>
      </c>
      <c r="AD164" s="63"/>
      <c r="AE164" s="63"/>
      <c r="AF164" s="63"/>
      <c r="AG164" s="64"/>
      <c r="AH164" s="64"/>
      <c r="AI164" s="64"/>
      <c r="AJ164" s="63"/>
      <c r="AK164" s="63"/>
      <c r="AL164" s="63"/>
      <c r="AM164" s="64"/>
      <c r="AN164" s="64"/>
      <c r="AO164" s="64"/>
      <c r="AP164" s="63"/>
      <c r="AQ164" s="63"/>
      <c r="AR164" s="63"/>
      <c r="AS164" s="64"/>
      <c r="AT164" s="64"/>
      <c r="AU164" s="64"/>
      <c r="AV164" s="63"/>
      <c r="AW164" s="63"/>
      <c r="AX164" s="63"/>
      <c r="AY164" s="64"/>
      <c r="AZ164" s="64"/>
      <c r="BA164" s="64"/>
      <c r="BB164" s="69"/>
      <c r="BC164" s="69"/>
      <c r="BD164" s="69"/>
      <c r="BE164" s="64"/>
      <c r="BF164" s="64"/>
      <c r="BG164" s="64"/>
      <c r="BH164" s="69"/>
      <c r="BI164" s="69"/>
      <c r="BJ164" s="69"/>
      <c r="BK164" s="64"/>
      <c r="BL164" s="64"/>
      <c r="BM164" s="64"/>
      <c r="BN164" s="114"/>
      <c r="BO164" s="34" t="e">
        <f t="shared" si="47"/>
        <v>#DIV/0!</v>
      </c>
    </row>
    <row r="165" spans="1:67" ht="15.75" hidden="1" x14ac:dyDescent="0.25">
      <c r="A165" s="68">
        <v>79</v>
      </c>
      <c r="B165" s="68"/>
      <c r="C165" s="14"/>
      <c r="D165" s="14"/>
      <c r="E165" s="14"/>
      <c r="F165" s="14"/>
      <c r="G165" s="14"/>
      <c r="H165" s="249"/>
      <c r="I165" s="4" t="s">
        <v>37</v>
      </c>
      <c r="J165" s="28">
        <f t="shared" si="41"/>
        <v>0</v>
      </c>
      <c r="K165" s="41">
        <f t="shared" si="42"/>
        <v>0</v>
      </c>
      <c r="L165" s="29"/>
      <c r="M165" s="29"/>
      <c r="N165" s="29"/>
      <c r="O165" s="29"/>
      <c r="P165" s="68"/>
      <c r="Q165" s="68"/>
      <c r="R165" s="68"/>
      <c r="S165" s="144"/>
      <c r="T165" s="67"/>
      <c r="U165" s="66"/>
      <c r="V165" s="66"/>
      <c r="W165" s="65"/>
      <c r="X165" s="155">
        <f t="shared" si="43"/>
        <v>0</v>
      </c>
      <c r="Y165" s="31">
        <f t="shared" si="44"/>
        <v>0</v>
      </c>
      <c r="Z165" s="31">
        <f t="shared" si="45"/>
        <v>0</v>
      </c>
      <c r="AA165" s="31">
        <f t="shared" si="45"/>
        <v>0</v>
      </c>
      <c r="AB165" s="31">
        <f t="shared" si="45"/>
        <v>0</v>
      </c>
      <c r="AC165" s="42">
        <f t="shared" si="46"/>
        <v>0</v>
      </c>
      <c r="AD165" s="63"/>
      <c r="AE165" s="63"/>
      <c r="AF165" s="63"/>
      <c r="AG165" s="64"/>
      <c r="AH165" s="64"/>
      <c r="AI165" s="64"/>
      <c r="AJ165" s="63"/>
      <c r="AK165" s="63"/>
      <c r="AL165" s="63"/>
      <c r="AM165" s="64"/>
      <c r="AN165" s="64"/>
      <c r="AO165" s="64"/>
      <c r="AP165" s="63"/>
      <c r="AQ165" s="63"/>
      <c r="AR165" s="63"/>
      <c r="AS165" s="64"/>
      <c r="AT165" s="64"/>
      <c r="AU165" s="64"/>
      <c r="AV165" s="63"/>
      <c r="AW165" s="63"/>
      <c r="AX165" s="63"/>
      <c r="AY165" s="64"/>
      <c r="AZ165" s="64"/>
      <c r="BA165" s="64"/>
      <c r="BB165" s="69"/>
      <c r="BC165" s="69"/>
      <c r="BD165" s="69"/>
      <c r="BE165" s="64"/>
      <c r="BF165" s="64"/>
      <c r="BG165" s="64"/>
      <c r="BH165" s="69"/>
      <c r="BI165" s="69"/>
      <c r="BJ165" s="69"/>
      <c r="BK165" s="64"/>
      <c r="BL165" s="64"/>
      <c r="BM165" s="64"/>
      <c r="BN165" s="114"/>
      <c r="BO165" s="34" t="e">
        <f t="shared" si="47"/>
        <v>#DIV/0!</v>
      </c>
    </row>
    <row r="166" spans="1:67" ht="15.75" hidden="1" x14ac:dyDescent="0.25">
      <c r="A166" s="68">
        <v>80</v>
      </c>
      <c r="B166" s="68"/>
      <c r="C166" s="14"/>
      <c r="D166" s="14"/>
      <c r="E166" s="14"/>
      <c r="F166" s="14"/>
      <c r="G166" s="14"/>
      <c r="H166" s="249"/>
      <c r="I166" s="4" t="s">
        <v>37</v>
      </c>
      <c r="J166" s="28">
        <f t="shared" si="41"/>
        <v>0</v>
      </c>
      <c r="K166" s="41">
        <f t="shared" si="42"/>
        <v>0</v>
      </c>
      <c r="L166" s="29"/>
      <c r="M166" s="29"/>
      <c r="N166" s="29"/>
      <c r="O166" s="29"/>
      <c r="P166" s="68"/>
      <c r="Q166" s="68"/>
      <c r="R166" s="68"/>
      <c r="S166" s="144"/>
      <c r="T166" s="67"/>
      <c r="U166" s="66"/>
      <c r="V166" s="66"/>
      <c r="W166" s="65"/>
      <c r="X166" s="155">
        <f t="shared" si="43"/>
        <v>0</v>
      </c>
      <c r="Y166" s="31">
        <f t="shared" si="44"/>
        <v>0</v>
      </c>
      <c r="Z166" s="31">
        <f t="shared" si="45"/>
        <v>0</v>
      </c>
      <c r="AA166" s="31">
        <f t="shared" si="45"/>
        <v>0</v>
      </c>
      <c r="AB166" s="31">
        <f t="shared" si="45"/>
        <v>0</v>
      </c>
      <c r="AC166" s="42">
        <f t="shared" si="46"/>
        <v>0</v>
      </c>
      <c r="AD166" s="63"/>
      <c r="AE166" s="63"/>
      <c r="AF166" s="63"/>
      <c r="AG166" s="64"/>
      <c r="AH166" s="64"/>
      <c r="AI166" s="64"/>
      <c r="AJ166" s="63"/>
      <c r="AK166" s="63"/>
      <c r="AL166" s="63"/>
      <c r="AM166" s="64"/>
      <c r="AN166" s="64"/>
      <c r="AO166" s="64"/>
      <c r="AP166" s="63"/>
      <c r="AQ166" s="63"/>
      <c r="AR166" s="63"/>
      <c r="AS166" s="64"/>
      <c r="AT166" s="64"/>
      <c r="AU166" s="64"/>
      <c r="AV166" s="63"/>
      <c r="AW166" s="63"/>
      <c r="AX166" s="63"/>
      <c r="AY166" s="64"/>
      <c r="AZ166" s="64"/>
      <c r="BA166" s="64"/>
      <c r="BB166" s="69"/>
      <c r="BC166" s="69"/>
      <c r="BD166" s="69"/>
      <c r="BE166" s="64"/>
      <c r="BF166" s="64"/>
      <c r="BG166" s="64"/>
      <c r="BH166" s="69"/>
      <c r="BI166" s="69"/>
      <c r="BJ166" s="69"/>
      <c r="BK166" s="64"/>
      <c r="BL166" s="64"/>
      <c r="BM166" s="64"/>
      <c r="BN166" s="114"/>
      <c r="BO166" s="34" t="e">
        <f t="shared" si="47"/>
        <v>#DIV/0!</v>
      </c>
    </row>
    <row r="167" spans="1:67" ht="15.75" hidden="1" x14ac:dyDescent="0.25">
      <c r="A167" s="68">
        <v>81</v>
      </c>
      <c r="B167" s="68"/>
      <c r="C167" s="14"/>
      <c r="D167" s="14"/>
      <c r="E167" s="14"/>
      <c r="F167" s="14"/>
      <c r="G167" s="14"/>
      <c r="H167" s="249"/>
      <c r="I167" s="4" t="s">
        <v>37</v>
      </c>
      <c r="J167" s="28">
        <f t="shared" si="41"/>
        <v>0</v>
      </c>
      <c r="K167" s="41">
        <f t="shared" si="42"/>
        <v>0</v>
      </c>
      <c r="L167" s="29"/>
      <c r="M167" s="29"/>
      <c r="N167" s="29"/>
      <c r="O167" s="29"/>
      <c r="P167" s="68"/>
      <c r="Q167" s="68"/>
      <c r="R167" s="68"/>
      <c r="S167" s="144"/>
      <c r="T167" s="67"/>
      <c r="U167" s="66"/>
      <c r="V167" s="66"/>
      <c r="W167" s="65"/>
      <c r="X167" s="155">
        <f t="shared" si="43"/>
        <v>0</v>
      </c>
      <c r="Y167" s="31">
        <f t="shared" si="44"/>
        <v>0</v>
      </c>
      <c r="Z167" s="31">
        <f t="shared" si="45"/>
        <v>0</v>
      </c>
      <c r="AA167" s="31">
        <f t="shared" si="45"/>
        <v>0</v>
      </c>
      <c r="AB167" s="31">
        <f t="shared" si="45"/>
        <v>0</v>
      </c>
      <c r="AC167" s="42">
        <f t="shared" si="46"/>
        <v>0</v>
      </c>
      <c r="AD167" s="63"/>
      <c r="AE167" s="63"/>
      <c r="AF167" s="63"/>
      <c r="AG167" s="64"/>
      <c r="AH167" s="64"/>
      <c r="AI167" s="64"/>
      <c r="AJ167" s="63"/>
      <c r="AK167" s="63"/>
      <c r="AL167" s="63"/>
      <c r="AM167" s="64"/>
      <c r="AN167" s="64"/>
      <c r="AO167" s="64"/>
      <c r="AP167" s="63"/>
      <c r="AQ167" s="63"/>
      <c r="AR167" s="63"/>
      <c r="AS167" s="64"/>
      <c r="AT167" s="64"/>
      <c r="AU167" s="64"/>
      <c r="AV167" s="63"/>
      <c r="AW167" s="63"/>
      <c r="AX167" s="63"/>
      <c r="AY167" s="64"/>
      <c r="AZ167" s="64"/>
      <c r="BA167" s="64"/>
      <c r="BB167" s="69"/>
      <c r="BC167" s="69"/>
      <c r="BD167" s="69"/>
      <c r="BE167" s="64"/>
      <c r="BF167" s="64"/>
      <c r="BG167" s="64"/>
      <c r="BH167" s="69"/>
      <c r="BI167" s="69"/>
      <c r="BJ167" s="69"/>
      <c r="BK167" s="64"/>
      <c r="BL167" s="64"/>
      <c r="BM167" s="64"/>
      <c r="BN167" s="114"/>
      <c r="BO167" s="34" t="e">
        <f t="shared" si="47"/>
        <v>#DIV/0!</v>
      </c>
    </row>
    <row r="168" spans="1:67" ht="15.75" hidden="1" x14ac:dyDescent="0.25">
      <c r="A168" s="68">
        <v>82</v>
      </c>
      <c r="B168" s="68"/>
      <c r="C168" s="68"/>
      <c r="D168" s="14"/>
      <c r="E168" s="14"/>
      <c r="F168" s="14"/>
      <c r="G168" s="14"/>
      <c r="H168" s="249"/>
      <c r="I168" s="117" t="s">
        <v>41</v>
      </c>
      <c r="J168" s="85">
        <f>SUM(J169:J181)</f>
        <v>0</v>
      </c>
      <c r="K168" s="105">
        <f>J168*36</f>
        <v>0</v>
      </c>
      <c r="L168" s="106"/>
      <c r="M168" s="106"/>
      <c r="N168" s="106"/>
      <c r="O168" s="106"/>
      <c r="P168" s="125"/>
      <c r="Q168" s="125"/>
      <c r="R168" s="125"/>
      <c r="S168" s="148"/>
      <c r="T168" s="174"/>
      <c r="U168" s="126"/>
      <c r="V168" s="126"/>
      <c r="W168" s="175"/>
      <c r="X168" s="155"/>
      <c r="Y168" s="31"/>
      <c r="Z168" s="31"/>
      <c r="AA168" s="31"/>
      <c r="AB168" s="31"/>
      <c r="AC168" s="4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125"/>
      <c r="BO168" s="86"/>
    </row>
    <row r="169" spans="1:67" ht="15.75" hidden="1" x14ac:dyDescent="0.25">
      <c r="A169" s="68">
        <v>83</v>
      </c>
      <c r="B169" s="68"/>
      <c r="C169" s="14"/>
      <c r="D169" s="14"/>
      <c r="E169" s="14"/>
      <c r="F169" s="14"/>
      <c r="G169" s="14"/>
      <c r="H169" s="249"/>
      <c r="I169" s="4" t="s">
        <v>37</v>
      </c>
      <c r="J169" s="28">
        <f t="shared" ref="J169:J181" si="48">L169+M169+N169+O169+P169+Q169+R169+S169</f>
        <v>0</v>
      </c>
      <c r="K169" s="41">
        <f t="shared" ref="K169:K181" si="49">J169*36</f>
        <v>0</v>
      </c>
      <c r="L169" s="29"/>
      <c r="M169" s="29"/>
      <c r="N169" s="29"/>
      <c r="O169" s="29"/>
      <c r="P169" s="68"/>
      <c r="Q169" s="68"/>
      <c r="R169" s="68"/>
      <c r="S169" s="144"/>
      <c r="T169" s="67"/>
      <c r="U169" s="66"/>
      <c r="V169" s="66"/>
      <c r="W169" s="65"/>
      <c r="X169" s="155">
        <f t="shared" ref="X169:X181" si="50">Y169+Y169*0.1</f>
        <v>0</v>
      </c>
      <c r="Y169" s="31">
        <f t="shared" ref="Y169:Y181" si="51">SUM(Z169:AB169)</f>
        <v>0</v>
      </c>
      <c r="Z169" s="31">
        <f t="shared" ref="Z169:AB181" si="52">AD169+AG169+AJ169+AM169+AP169+AS169+AV169+AY169+BB169+BE169+BH169+BK169</f>
        <v>0</v>
      </c>
      <c r="AA169" s="31">
        <f t="shared" si="52"/>
        <v>0</v>
      </c>
      <c r="AB169" s="31">
        <f t="shared" si="52"/>
        <v>0</v>
      </c>
      <c r="AC169" s="42">
        <f t="shared" ref="AC169:AC181" si="53">K169-X169</f>
        <v>0</v>
      </c>
      <c r="AD169" s="63"/>
      <c r="AE169" s="63"/>
      <c r="AF169" s="63"/>
      <c r="AG169" s="64"/>
      <c r="AH169" s="64"/>
      <c r="AI169" s="64"/>
      <c r="AJ169" s="63"/>
      <c r="AK169" s="63"/>
      <c r="AL169" s="63"/>
      <c r="AM169" s="64"/>
      <c r="AN169" s="64"/>
      <c r="AO169" s="64"/>
      <c r="AP169" s="63"/>
      <c r="AQ169" s="63"/>
      <c r="AR169" s="63"/>
      <c r="AS169" s="64"/>
      <c r="AT169" s="64"/>
      <c r="AU169" s="64"/>
      <c r="AV169" s="63"/>
      <c r="AW169" s="63"/>
      <c r="AX169" s="63"/>
      <c r="AY169" s="64"/>
      <c r="AZ169" s="64"/>
      <c r="BA169" s="64"/>
      <c r="BB169" s="69"/>
      <c r="BC169" s="69"/>
      <c r="BD169" s="69"/>
      <c r="BE169" s="64"/>
      <c r="BF169" s="64"/>
      <c r="BG169" s="64"/>
      <c r="BH169" s="69"/>
      <c r="BI169" s="69"/>
      <c r="BJ169" s="69"/>
      <c r="BK169" s="64"/>
      <c r="BL169" s="64"/>
      <c r="BM169" s="64"/>
      <c r="BN169" s="114"/>
      <c r="BO169" s="34" t="e">
        <f t="shared" ref="BO169:BO181" si="54">Y169/K169*100</f>
        <v>#DIV/0!</v>
      </c>
    </row>
    <row r="170" spans="1:67" ht="15.75" hidden="1" x14ac:dyDescent="0.25">
      <c r="A170" s="68">
        <v>84</v>
      </c>
      <c r="B170" s="68"/>
      <c r="C170" s="14"/>
      <c r="D170" s="14"/>
      <c r="E170" s="14"/>
      <c r="F170" s="14"/>
      <c r="G170" s="14"/>
      <c r="H170" s="249"/>
      <c r="I170" s="4" t="s">
        <v>37</v>
      </c>
      <c r="J170" s="28">
        <f t="shared" si="48"/>
        <v>0</v>
      </c>
      <c r="K170" s="41">
        <f t="shared" si="49"/>
        <v>0</v>
      </c>
      <c r="L170" s="29"/>
      <c r="M170" s="29"/>
      <c r="N170" s="29"/>
      <c r="O170" s="29"/>
      <c r="P170" s="68"/>
      <c r="Q170" s="68"/>
      <c r="R170" s="68"/>
      <c r="S170" s="144"/>
      <c r="T170" s="67"/>
      <c r="U170" s="66"/>
      <c r="V170" s="66"/>
      <c r="W170" s="65"/>
      <c r="X170" s="155">
        <f t="shared" si="50"/>
        <v>0</v>
      </c>
      <c r="Y170" s="31">
        <f t="shared" si="51"/>
        <v>0</v>
      </c>
      <c r="Z170" s="31">
        <f t="shared" si="52"/>
        <v>0</v>
      </c>
      <c r="AA170" s="31">
        <f t="shared" si="52"/>
        <v>0</v>
      </c>
      <c r="AB170" s="31">
        <f t="shared" si="52"/>
        <v>0</v>
      </c>
      <c r="AC170" s="42">
        <f t="shared" si="53"/>
        <v>0</v>
      </c>
      <c r="AD170" s="63"/>
      <c r="AE170" s="63"/>
      <c r="AF170" s="63"/>
      <c r="AG170" s="64"/>
      <c r="AH170" s="64"/>
      <c r="AI170" s="64"/>
      <c r="AJ170" s="63"/>
      <c r="AK170" s="63"/>
      <c r="AL170" s="63"/>
      <c r="AM170" s="64"/>
      <c r="AN170" s="64"/>
      <c r="AO170" s="64"/>
      <c r="AP170" s="63"/>
      <c r="AQ170" s="63"/>
      <c r="AR170" s="63"/>
      <c r="AS170" s="64"/>
      <c r="AT170" s="64"/>
      <c r="AU170" s="64"/>
      <c r="AV170" s="63"/>
      <c r="AW170" s="63"/>
      <c r="AX170" s="63"/>
      <c r="AY170" s="64"/>
      <c r="AZ170" s="64"/>
      <c r="BA170" s="64"/>
      <c r="BB170" s="69"/>
      <c r="BC170" s="69"/>
      <c r="BD170" s="69"/>
      <c r="BE170" s="64"/>
      <c r="BF170" s="64"/>
      <c r="BG170" s="64"/>
      <c r="BH170" s="69"/>
      <c r="BI170" s="69"/>
      <c r="BJ170" s="69"/>
      <c r="BK170" s="64"/>
      <c r="BL170" s="64"/>
      <c r="BM170" s="64"/>
      <c r="BN170" s="114"/>
      <c r="BO170" s="34" t="e">
        <f t="shared" si="54"/>
        <v>#DIV/0!</v>
      </c>
    </row>
    <row r="171" spans="1:67" ht="15.75" hidden="1" x14ac:dyDescent="0.25">
      <c r="A171" s="68">
        <v>85</v>
      </c>
      <c r="B171" s="68"/>
      <c r="C171" s="14"/>
      <c r="D171" s="14"/>
      <c r="E171" s="14"/>
      <c r="F171" s="14"/>
      <c r="G171" s="14"/>
      <c r="H171" s="249"/>
      <c r="I171" s="4" t="s">
        <v>37</v>
      </c>
      <c r="J171" s="28">
        <f t="shared" si="48"/>
        <v>0</v>
      </c>
      <c r="K171" s="41">
        <f t="shared" si="49"/>
        <v>0</v>
      </c>
      <c r="L171" s="29"/>
      <c r="M171" s="29"/>
      <c r="N171" s="29"/>
      <c r="O171" s="29"/>
      <c r="P171" s="68"/>
      <c r="Q171" s="68"/>
      <c r="R171" s="68"/>
      <c r="S171" s="144"/>
      <c r="T171" s="67"/>
      <c r="U171" s="66"/>
      <c r="V171" s="66"/>
      <c r="W171" s="65"/>
      <c r="X171" s="155">
        <f t="shared" si="50"/>
        <v>0</v>
      </c>
      <c r="Y171" s="31">
        <f t="shared" si="51"/>
        <v>0</v>
      </c>
      <c r="Z171" s="31">
        <f t="shared" si="52"/>
        <v>0</v>
      </c>
      <c r="AA171" s="31">
        <f t="shared" si="52"/>
        <v>0</v>
      </c>
      <c r="AB171" s="31">
        <f t="shared" si="52"/>
        <v>0</v>
      </c>
      <c r="AC171" s="42">
        <f t="shared" si="53"/>
        <v>0</v>
      </c>
      <c r="AD171" s="63"/>
      <c r="AE171" s="63"/>
      <c r="AF171" s="63"/>
      <c r="AG171" s="64"/>
      <c r="AH171" s="64"/>
      <c r="AI171" s="64"/>
      <c r="AJ171" s="63"/>
      <c r="AK171" s="63"/>
      <c r="AL171" s="63"/>
      <c r="AM171" s="64"/>
      <c r="AN171" s="64"/>
      <c r="AO171" s="64"/>
      <c r="AP171" s="63"/>
      <c r="AQ171" s="63"/>
      <c r="AR171" s="63"/>
      <c r="AS171" s="64"/>
      <c r="AT171" s="64"/>
      <c r="AU171" s="64"/>
      <c r="AV171" s="63"/>
      <c r="AW171" s="63"/>
      <c r="AX171" s="63"/>
      <c r="AY171" s="64"/>
      <c r="AZ171" s="64"/>
      <c r="BA171" s="64"/>
      <c r="BB171" s="69"/>
      <c r="BC171" s="69"/>
      <c r="BD171" s="69"/>
      <c r="BE171" s="64"/>
      <c r="BF171" s="64"/>
      <c r="BG171" s="64"/>
      <c r="BH171" s="69"/>
      <c r="BI171" s="69"/>
      <c r="BJ171" s="69"/>
      <c r="BK171" s="64"/>
      <c r="BL171" s="64"/>
      <c r="BM171" s="64"/>
      <c r="BN171" s="114"/>
      <c r="BO171" s="34" t="e">
        <f t="shared" si="54"/>
        <v>#DIV/0!</v>
      </c>
    </row>
    <row r="172" spans="1:67" ht="15.75" hidden="1" x14ac:dyDescent="0.25">
      <c r="A172" s="68">
        <v>86</v>
      </c>
      <c r="B172" s="68"/>
      <c r="C172" s="14"/>
      <c r="D172" s="14"/>
      <c r="E172" s="14"/>
      <c r="F172" s="14"/>
      <c r="G172" s="14"/>
      <c r="H172" s="249"/>
      <c r="I172" s="4" t="s">
        <v>37</v>
      </c>
      <c r="J172" s="28">
        <f t="shared" si="48"/>
        <v>0</v>
      </c>
      <c r="K172" s="41">
        <f t="shared" si="49"/>
        <v>0</v>
      </c>
      <c r="L172" s="29"/>
      <c r="M172" s="29"/>
      <c r="N172" s="29"/>
      <c r="O172" s="29"/>
      <c r="P172" s="68"/>
      <c r="Q172" s="68"/>
      <c r="R172" s="68"/>
      <c r="S172" s="144"/>
      <c r="T172" s="67"/>
      <c r="U172" s="66"/>
      <c r="V172" s="66"/>
      <c r="W172" s="65"/>
      <c r="X172" s="155">
        <f t="shared" si="50"/>
        <v>0</v>
      </c>
      <c r="Y172" s="31">
        <f t="shared" si="51"/>
        <v>0</v>
      </c>
      <c r="Z172" s="31">
        <f t="shared" si="52"/>
        <v>0</v>
      </c>
      <c r="AA172" s="31">
        <f t="shared" si="52"/>
        <v>0</v>
      </c>
      <c r="AB172" s="31">
        <f t="shared" si="52"/>
        <v>0</v>
      </c>
      <c r="AC172" s="42">
        <f t="shared" si="53"/>
        <v>0</v>
      </c>
      <c r="AD172" s="63"/>
      <c r="AE172" s="63"/>
      <c r="AF172" s="63"/>
      <c r="AG172" s="64"/>
      <c r="AH172" s="64"/>
      <c r="AI172" s="64"/>
      <c r="AJ172" s="63"/>
      <c r="AK172" s="63"/>
      <c r="AL172" s="63"/>
      <c r="AM172" s="64"/>
      <c r="AN172" s="64"/>
      <c r="AO172" s="64"/>
      <c r="AP172" s="63"/>
      <c r="AQ172" s="63"/>
      <c r="AR172" s="63"/>
      <c r="AS172" s="64"/>
      <c r="AT172" s="64"/>
      <c r="AU172" s="64"/>
      <c r="AV172" s="63"/>
      <c r="AW172" s="63"/>
      <c r="AX172" s="63"/>
      <c r="AY172" s="64"/>
      <c r="AZ172" s="64"/>
      <c r="BA172" s="64"/>
      <c r="BB172" s="69"/>
      <c r="BC172" s="69"/>
      <c r="BD172" s="69"/>
      <c r="BE172" s="64"/>
      <c r="BF172" s="64"/>
      <c r="BG172" s="64"/>
      <c r="BH172" s="69"/>
      <c r="BI172" s="69"/>
      <c r="BJ172" s="69"/>
      <c r="BK172" s="64"/>
      <c r="BL172" s="64"/>
      <c r="BM172" s="64"/>
      <c r="BN172" s="114"/>
      <c r="BO172" s="34" t="e">
        <f t="shared" si="54"/>
        <v>#DIV/0!</v>
      </c>
    </row>
    <row r="173" spans="1:67" ht="15.75" hidden="1" x14ac:dyDescent="0.25">
      <c r="A173" s="68">
        <v>87</v>
      </c>
      <c r="B173" s="68"/>
      <c r="C173" s="14"/>
      <c r="D173" s="14"/>
      <c r="E173" s="14"/>
      <c r="F173" s="14"/>
      <c r="G173" s="14"/>
      <c r="H173" s="249"/>
      <c r="I173" s="4" t="s">
        <v>37</v>
      </c>
      <c r="J173" s="28">
        <f t="shared" si="48"/>
        <v>0</v>
      </c>
      <c r="K173" s="41">
        <f t="shared" si="49"/>
        <v>0</v>
      </c>
      <c r="L173" s="29"/>
      <c r="M173" s="29"/>
      <c r="N173" s="29"/>
      <c r="O173" s="29"/>
      <c r="P173" s="68"/>
      <c r="Q173" s="68"/>
      <c r="R173" s="68"/>
      <c r="S173" s="144"/>
      <c r="T173" s="67"/>
      <c r="U173" s="66"/>
      <c r="V173" s="66"/>
      <c r="W173" s="65"/>
      <c r="X173" s="155">
        <f t="shared" si="50"/>
        <v>0</v>
      </c>
      <c r="Y173" s="31">
        <f t="shared" si="51"/>
        <v>0</v>
      </c>
      <c r="Z173" s="31">
        <f t="shared" si="52"/>
        <v>0</v>
      </c>
      <c r="AA173" s="31">
        <f t="shared" si="52"/>
        <v>0</v>
      </c>
      <c r="AB173" s="31">
        <f t="shared" si="52"/>
        <v>0</v>
      </c>
      <c r="AC173" s="42">
        <f t="shared" si="53"/>
        <v>0</v>
      </c>
      <c r="AD173" s="63"/>
      <c r="AE173" s="63"/>
      <c r="AF173" s="63"/>
      <c r="AG173" s="64"/>
      <c r="AH173" s="64"/>
      <c r="AI173" s="64"/>
      <c r="AJ173" s="63"/>
      <c r="AK173" s="63"/>
      <c r="AL173" s="63"/>
      <c r="AM173" s="64"/>
      <c r="AN173" s="64"/>
      <c r="AO173" s="64"/>
      <c r="AP173" s="63"/>
      <c r="AQ173" s="63"/>
      <c r="AR173" s="63"/>
      <c r="AS173" s="64"/>
      <c r="AT173" s="64"/>
      <c r="AU173" s="64"/>
      <c r="AV173" s="63"/>
      <c r="AW173" s="63"/>
      <c r="AX173" s="63"/>
      <c r="AY173" s="64"/>
      <c r="AZ173" s="64"/>
      <c r="BA173" s="64"/>
      <c r="BB173" s="69"/>
      <c r="BC173" s="69"/>
      <c r="BD173" s="69"/>
      <c r="BE173" s="64"/>
      <c r="BF173" s="64"/>
      <c r="BG173" s="64"/>
      <c r="BH173" s="69"/>
      <c r="BI173" s="69"/>
      <c r="BJ173" s="69"/>
      <c r="BK173" s="64"/>
      <c r="BL173" s="64"/>
      <c r="BM173" s="64"/>
      <c r="BN173" s="114"/>
      <c r="BO173" s="34" t="e">
        <f t="shared" si="54"/>
        <v>#DIV/0!</v>
      </c>
    </row>
    <row r="174" spans="1:67" ht="15.75" hidden="1" x14ac:dyDescent="0.25">
      <c r="A174" s="68">
        <v>88</v>
      </c>
      <c r="B174" s="68"/>
      <c r="C174" s="14"/>
      <c r="D174" s="14"/>
      <c r="E174" s="14"/>
      <c r="F174" s="14"/>
      <c r="G174" s="14"/>
      <c r="H174" s="249"/>
      <c r="I174" s="4" t="s">
        <v>37</v>
      </c>
      <c r="J174" s="28">
        <f t="shared" si="48"/>
        <v>0</v>
      </c>
      <c r="K174" s="41">
        <f t="shared" si="49"/>
        <v>0</v>
      </c>
      <c r="L174" s="29"/>
      <c r="M174" s="29"/>
      <c r="N174" s="29"/>
      <c r="O174" s="29"/>
      <c r="P174" s="68"/>
      <c r="Q174" s="68"/>
      <c r="R174" s="68"/>
      <c r="S174" s="144"/>
      <c r="T174" s="67"/>
      <c r="U174" s="66"/>
      <c r="V174" s="66"/>
      <c r="W174" s="65"/>
      <c r="X174" s="155">
        <f t="shared" si="50"/>
        <v>0</v>
      </c>
      <c r="Y174" s="31">
        <f t="shared" si="51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42">
        <f t="shared" si="53"/>
        <v>0</v>
      </c>
      <c r="AD174" s="63"/>
      <c r="AE174" s="63"/>
      <c r="AF174" s="63"/>
      <c r="AG174" s="64"/>
      <c r="AH174" s="64"/>
      <c r="AI174" s="64"/>
      <c r="AJ174" s="63"/>
      <c r="AK174" s="63"/>
      <c r="AL174" s="63"/>
      <c r="AM174" s="64"/>
      <c r="AN174" s="64"/>
      <c r="AO174" s="64"/>
      <c r="AP174" s="63"/>
      <c r="AQ174" s="63"/>
      <c r="AR174" s="63"/>
      <c r="AS174" s="64"/>
      <c r="AT174" s="64"/>
      <c r="AU174" s="64"/>
      <c r="AV174" s="63"/>
      <c r="AW174" s="63"/>
      <c r="AX174" s="63"/>
      <c r="AY174" s="64"/>
      <c r="AZ174" s="64"/>
      <c r="BA174" s="64"/>
      <c r="BB174" s="69"/>
      <c r="BC174" s="69"/>
      <c r="BD174" s="69"/>
      <c r="BE174" s="64"/>
      <c r="BF174" s="64"/>
      <c r="BG174" s="64"/>
      <c r="BH174" s="69"/>
      <c r="BI174" s="69"/>
      <c r="BJ174" s="69"/>
      <c r="BK174" s="64"/>
      <c r="BL174" s="64"/>
      <c r="BM174" s="64"/>
      <c r="BN174" s="114"/>
      <c r="BO174" s="34" t="e">
        <f t="shared" si="54"/>
        <v>#DIV/0!</v>
      </c>
    </row>
    <row r="175" spans="1:67" ht="15.75" hidden="1" x14ac:dyDescent="0.25">
      <c r="A175" s="68">
        <v>89</v>
      </c>
      <c r="B175" s="68"/>
      <c r="C175" s="14"/>
      <c r="D175" s="14"/>
      <c r="E175" s="14"/>
      <c r="F175" s="14"/>
      <c r="G175" s="14"/>
      <c r="H175" s="249"/>
      <c r="I175" s="4" t="s">
        <v>37</v>
      </c>
      <c r="J175" s="28">
        <f t="shared" si="48"/>
        <v>0</v>
      </c>
      <c r="K175" s="41">
        <f t="shared" si="49"/>
        <v>0</v>
      </c>
      <c r="L175" s="29"/>
      <c r="M175" s="29"/>
      <c r="N175" s="29"/>
      <c r="O175" s="29"/>
      <c r="P175" s="68"/>
      <c r="Q175" s="68"/>
      <c r="R175" s="68"/>
      <c r="S175" s="144"/>
      <c r="T175" s="67"/>
      <c r="U175" s="66"/>
      <c r="V175" s="66"/>
      <c r="W175" s="65"/>
      <c r="X175" s="155">
        <f t="shared" si="50"/>
        <v>0</v>
      </c>
      <c r="Y175" s="31">
        <f t="shared" si="51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42">
        <f t="shared" si="53"/>
        <v>0</v>
      </c>
      <c r="AD175" s="63"/>
      <c r="AE175" s="63"/>
      <c r="AF175" s="63"/>
      <c r="AG175" s="64"/>
      <c r="AH175" s="64"/>
      <c r="AI175" s="64"/>
      <c r="AJ175" s="63"/>
      <c r="AK175" s="63"/>
      <c r="AL175" s="63"/>
      <c r="AM175" s="64"/>
      <c r="AN175" s="64"/>
      <c r="AO175" s="64"/>
      <c r="AP175" s="63"/>
      <c r="AQ175" s="63"/>
      <c r="AR175" s="63"/>
      <c r="AS175" s="64"/>
      <c r="AT175" s="64"/>
      <c r="AU175" s="64"/>
      <c r="AV175" s="63"/>
      <c r="AW175" s="63"/>
      <c r="AX175" s="63"/>
      <c r="AY175" s="64"/>
      <c r="AZ175" s="64"/>
      <c r="BA175" s="64"/>
      <c r="BB175" s="69"/>
      <c r="BC175" s="69"/>
      <c r="BD175" s="69"/>
      <c r="BE175" s="64"/>
      <c r="BF175" s="64"/>
      <c r="BG175" s="64"/>
      <c r="BH175" s="69"/>
      <c r="BI175" s="69"/>
      <c r="BJ175" s="69"/>
      <c r="BK175" s="64"/>
      <c r="BL175" s="64"/>
      <c r="BM175" s="64"/>
      <c r="BN175" s="114"/>
      <c r="BO175" s="34" t="e">
        <f t="shared" si="54"/>
        <v>#DIV/0!</v>
      </c>
    </row>
    <row r="176" spans="1:67" ht="15.75" hidden="1" x14ac:dyDescent="0.25">
      <c r="A176" s="68">
        <v>90</v>
      </c>
      <c r="B176" s="68"/>
      <c r="C176" s="14"/>
      <c r="D176" s="14"/>
      <c r="E176" s="14"/>
      <c r="F176" s="14"/>
      <c r="G176" s="14"/>
      <c r="H176" s="249"/>
      <c r="I176" s="4" t="s">
        <v>37</v>
      </c>
      <c r="J176" s="28">
        <f t="shared" si="48"/>
        <v>0</v>
      </c>
      <c r="K176" s="41">
        <f t="shared" si="49"/>
        <v>0</v>
      </c>
      <c r="L176" s="29"/>
      <c r="M176" s="29"/>
      <c r="N176" s="29"/>
      <c r="O176" s="29"/>
      <c r="P176" s="68"/>
      <c r="Q176" s="68"/>
      <c r="R176" s="68"/>
      <c r="S176" s="144"/>
      <c r="T176" s="67"/>
      <c r="U176" s="66"/>
      <c r="V176" s="66"/>
      <c r="W176" s="65"/>
      <c r="X176" s="155">
        <f t="shared" si="50"/>
        <v>0</v>
      </c>
      <c r="Y176" s="31">
        <f t="shared" si="51"/>
        <v>0</v>
      </c>
      <c r="Z176" s="31">
        <f t="shared" si="52"/>
        <v>0</v>
      </c>
      <c r="AA176" s="31">
        <f t="shared" si="52"/>
        <v>0</v>
      </c>
      <c r="AB176" s="31">
        <f t="shared" si="52"/>
        <v>0</v>
      </c>
      <c r="AC176" s="42">
        <f t="shared" si="53"/>
        <v>0</v>
      </c>
      <c r="AD176" s="63"/>
      <c r="AE176" s="63"/>
      <c r="AF176" s="63"/>
      <c r="AG176" s="64"/>
      <c r="AH176" s="64"/>
      <c r="AI176" s="64"/>
      <c r="AJ176" s="63"/>
      <c r="AK176" s="63"/>
      <c r="AL176" s="63"/>
      <c r="AM176" s="64"/>
      <c r="AN176" s="64"/>
      <c r="AO176" s="64"/>
      <c r="AP176" s="63"/>
      <c r="AQ176" s="63"/>
      <c r="AR176" s="63"/>
      <c r="AS176" s="64"/>
      <c r="AT176" s="64"/>
      <c r="AU176" s="64"/>
      <c r="AV176" s="63"/>
      <c r="AW176" s="63"/>
      <c r="AX176" s="63"/>
      <c r="AY176" s="64"/>
      <c r="AZ176" s="64"/>
      <c r="BA176" s="64"/>
      <c r="BB176" s="69"/>
      <c r="BC176" s="69"/>
      <c r="BD176" s="69"/>
      <c r="BE176" s="64"/>
      <c r="BF176" s="64"/>
      <c r="BG176" s="64"/>
      <c r="BH176" s="69"/>
      <c r="BI176" s="69"/>
      <c r="BJ176" s="69"/>
      <c r="BK176" s="64"/>
      <c r="BL176" s="64"/>
      <c r="BM176" s="64"/>
      <c r="BN176" s="114"/>
      <c r="BO176" s="34" t="e">
        <f t="shared" si="54"/>
        <v>#DIV/0!</v>
      </c>
    </row>
    <row r="177" spans="1:67" ht="15.75" hidden="1" x14ac:dyDescent="0.25">
      <c r="A177" s="68">
        <v>91</v>
      </c>
      <c r="B177" s="68"/>
      <c r="C177" s="14"/>
      <c r="D177" s="14"/>
      <c r="E177" s="14"/>
      <c r="F177" s="14"/>
      <c r="G177" s="14"/>
      <c r="H177" s="249"/>
      <c r="I177" s="4" t="s">
        <v>37</v>
      </c>
      <c r="J177" s="28">
        <f t="shared" si="48"/>
        <v>0</v>
      </c>
      <c r="K177" s="41">
        <f t="shared" si="49"/>
        <v>0</v>
      </c>
      <c r="L177" s="29"/>
      <c r="M177" s="29"/>
      <c r="N177" s="29"/>
      <c r="O177" s="29"/>
      <c r="P177" s="68"/>
      <c r="Q177" s="68"/>
      <c r="R177" s="68"/>
      <c r="S177" s="144"/>
      <c r="T177" s="67"/>
      <c r="U177" s="66"/>
      <c r="V177" s="66"/>
      <c r="W177" s="65"/>
      <c r="X177" s="155">
        <f t="shared" si="50"/>
        <v>0</v>
      </c>
      <c r="Y177" s="31">
        <f t="shared" si="51"/>
        <v>0</v>
      </c>
      <c r="Z177" s="31">
        <f t="shared" si="52"/>
        <v>0</v>
      </c>
      <c r="AA177" s="31">
        <f t="shared" si="52"/>
        <v>0</v>
      </c>
      <c r="AB177" s="31">
        <f t="shared" si="52"/>
        <v>0</v>
      </c>
      <c r="AC177" s="42">
        <f t="shared" si="53"/>
        <v>0</v>
      </c>
      <c r="AD177" s="63"/>
      <c r="AE177" s="63"/>
      <c r="AF177" s="63"/>
      <c r="AG177" s="64"/>
      <c r="AH177" s="64"/>
      <c r="AI177" s="64"/>
      <c r="AJ177" s="63"/>
      <c r="AK177" s="63"/>
      <c r="AL177" s="63"/>
      <c r="AM177" s="64"/>
      <c r="AN177" s="64"/>
      <c r="AO177" s="64"/>
      <c r="AP177" s="63"/>
      <c r="AQ177" s="63"/>
      <c r="AR177" s="63"/>
      <c r="AS177" s="64"/>
      <c r="AT177" s="64"/>
      <c r="AU177" s="64"/>
      <c r="AV177" s="63"/>
      <c r="AW177" s="63"/>
      <c r="AX177" s="63"/>
      <c r="AY177" s="64"/>
      <c r="AZ177" s="64"/>
      <c r="BA177" s="64"/>
      <c r="BB177" s="69"/>
      <c r="BC177" s="69"/>
      <c r="BD177" s="69"/>
      <c r="BE177" s="64"/>
      <c r="BF177" s="64"/>
      <c r="BG177" s="64"/>
      <c r="BH177" s="69"/>
      <c r="BI177" s="69"/>
      <c r="BJ177" s="69"/>
      <c r="BK177" s="64"/>
      <c r="BL177" s="64"/>
      <c r="BM177" s="64"/>
      <c r="BN177" s="114"/>
      <c r="BO177" s="34" t="e">
        <f t="shared" si="54"/>
        <v>#DIV/0!</v>
      </c>
    </row>
    <row r="178" spans="1:67" ht="15.75" hidden="1" x14ac:dyDescent="0.25">
      <c r="A178" s="68">
        <v>92</v>
      </c>
      <c r="B178" s="68"/>
      <c r="C178" s="14"/>
      <c r="D178" s="14"/>
      <c r="E178" s="14"/>
      <c r="F178" s="14"/>
      <c r="G178" s="14"/>
      <c r="H178" s="249"/>
      <c r="I178" s="4" t="s">
        <v>37</v>
      </c>
      <c r="J178" s="28">
        <f t="shared" si="48"/>
        <v>0</v>
      </c>
      <c r="K178" s="41">
        <f t="shared" si="49"/>
        <v>0</v>
      </c>
      <c r="L178" s="29"/>
      <c r="M178" s="29"/>
      <c r="N178" s="29"/>
      <c r="O178" s="29"/>
      <c r="P178" s="68"/>
      <c r="Q178" s="68"/>
      <c r="R178" s="68"/>
      <c r="S178" s="144"/>
      <c r="T178" s="67"/>
      <c r="U178" s="66"/>
      <c r="V178" s="66"/>
      <c r="W178" s="65"/>
      <c r="X178" s="155">
        <f t="shared" si="50"/>
        <v>0</v>
      </c>
      <c r="Y178" s="31">
        <f t="shared" si="51"/>
        <v>0</v>
      </c>
      <c r="Z178" s="31">
        <f t="shared" si="52"/>
        <v>0</v>
      </c>
      <c r="AA178" s="31">
        <f t="shared" si="52"/>
        <v>0</v>
      </c>
      <c r="AB178" s="31">
        <f t="shared" si="52"/>
        <v>0</v>
      </c>
      <c r="AC178" s="42">
        <f t="shared" si="53"/>
        <v>0</v>
      </c>
      <c r="AD178" s="63"/>
      <c r="AE178" s="63"/>
      <c r="AF178" s="63"/>
      <c r="AG178" s="64"/>
      <c r="AH178" s="64"/>
      <c r="AI178" s="64"/>
      <c r="AJ178" s="63"/>
      <c r="AK178" s="63"/>
      <c r="AL178" s="63"/>
      <c r="AM178" s="64"/>
      <c r="AN178" s="64"/>
      <c r="AO178" s="64"/>
      <c r="AP178" s="63"/>
      <c r="AQ178" s="63"/>
      <c r="AR178" s="63"/>
      <c r="AS178" s="64"/>
      <c r="AT178" s="64"/>
      <c r="AU178" s="64"/>
      <c r="AV178" s="63"/>
      <c r="AW178" s="63"/>
      <c r="AX178" s="63"/>
      <c r="AY178" s="64"/>
      <c r="AZ178" s="64"/>
      <c r="BA178" s="64"/>
      <c r="BB178" s="69"/>
      <c r="BC178" s="69"/>
      <c r="BD178" s="69"/>
      <c r="BE178" s="64"/>
      <c r="BF178" s="64"/>
      <c r="BG178" s="64"/>
      <c r="BH178" s="69"/>
      <c r="BI178" s="69"/>
      <c r="BJ178" s="69"/>
      <c r="BK178" s="64"/>
      <c r="BL178" s="64"/>
      <c r="BM178" s="64"/>
      <c r="BN178" s="114"/>
      <c r="BO178" s="34" t="e">
        <f t="shared" si="54"/>
        <v>#DIV/0!</v>
      </c>
    </row>
    <row r="179" spans="1:67" ht="15.75" hidden="1" x14ac:dyDescent="0.25">
      <c r="A179" s="68">
        <v>93</v>
      </c>
      <c r="B179" s="68"/>
      <c r="C179" s="14"/>
      <c r="D179" s="14"/>
      <c r="E179" s="14"/>
      <c r="F179" s="14"/>
      <c r="G179" s="14"/>
      <c r="H179" s="249"/>
      <c r="I179" s="4" t="s">
        <v>37</v>
      </c>
      <c r="J179" s="28">
        <f t="shared" si="48"/>
        <v>0</v>
      </c>
      <c r="K179" s="41">
        <f t="shared" si="49"/>
        <v>0</v>
      </c>
      <c r="L179" s="29"/>
      <c r="M179" s="29"/>
      <c r="N179" s="29"/>
      <c r="O179" s="29"/>
      <c r="P179" s="68"/>
      <c r="Q179" s="68"/>
      <c r="R179" s="68"/>
      <c r="S179" s="144"/>
      <c r="T179" s="67"/>
      <c r="U179" s="66"/>
      <c r="V179" s="66"/>
      <c r="W179" s="65"/>
      <c r="X179" s="155">
        <f t="shared" si="50"/>
        <v>0</v>
      </c>
      <c r="Y179" s="31">
        <f t="shared" si="51"/>
        <v>0</v>
      </c>
      <c r="Z179" s="31">
        <f t="shared" si="52"/>
        <v>0</v>
      </c>
      <c r="AA179" s="31">
        <f t="shared" si="52"/>
        <v>0</v>
      </c>
      <c r="AB179" s="31">
        <f t="shared" si="52"/>
        <v>0</v>
      </c>
      <c r="AC179" s="42">
        <f t="shared" si="53"/>
        <v>0</v>
      </c>
      <c r="AD179" s="63"/>
      <c r="AE179" s="63"/>
      <c r="AF179" s="63"/>
      <c r="AG179" s="64"/>
      <c r="AH179" s="64"/>
      <c r="AI179" s="64"/>
      <c r="AJ179" s="63"/>
      <c r="AK179" s="63"/>
      <c r="AL179" s="63"/>
      <c r="AM179" s="64"/>
      <c r="AN179" s="64"/>
      <c r="AO179" s="64"/>
      <c r="AP179" s="63"/>
      <c r="AQ179" s="63"/>
      <c r="AR179" s="63"/>
      <c r="AS179" s="64"/>
      <c r="AT179" s="64"/>
      <c r="AU179" s="64"/>
      <c r="AV179" s="63"/>
      <c r="AW179" s="63"/>
      <c r="AX179" s="63"/>
      <c r="AY179" s="64"/>
      <c r="AZ179" s="64"/>
      <c r="BA179" s="64"/>
      <c r="BB179" s="69"/>
      <c r="BC179" s="69"/>
      <c r="BD179" s="69"/>
      <c r="BE179" s="64"/>
      <c r="BF179" s="64"/>
      <c r="BG179" s="64"/>
      <c r="BH179" s="69"/>
      <c r="BI179" s="69"/>
      <c r="BJ179" s="69"/>
      <c r="BK179" s="64"/>
      <c r="BL179" s="64"/>
      <c r="BM179" s="64"/>
      <c r="BN179" s="114"/>
      <c r="BO179" s="34" t="e">
        <f t="shared" si="54"/>
        <v>#DIV/0!</v>
      </c>
    </row>
    <row r="180" spans="1:67" ht="15.75" hidden="1" x14ac:dyDescent="0.25">
      <c r="A180" s="68">
        <v>94</v>
      </c>
      <c r="B180" s="68"/>
      <c r="C180" s="14"/>
      <c r="D180" s="14"/>
      <c r="E180" s="14"/>
      <c r="F180" s="14"/>
      <c r="G180" s="14"/>
      <c r="H180" s="249"/>
      <c r="I180" s="4" t="s">
        <v>37</v>
      </c>
      <c r="J180" s="28">
        <f t="shared" si="48"/>
        <v>0</v>
      </c>
      <c r="K180" s="41">
        <f t="shared" si="49"/>
        <v>0</v>
      </c>
      <c r="L180" s="29"/>
      <c r="M180" s="29"/>
      <c r="N180" s="29"/>
      <c r="O180" s="29"/>
      <c r="P180" s="68"/>
      <c r="Q180" s="68"/>
      <c r="R180" s="68"/>
      <c r="S180" s="144"/>
      <c r="T180" s="67"/>
      <c r="U180" s="66"/>
      <c r="V180" s="66"/>
      <c r="W180" s="65"/>
      <c r="X180" s="155">
        <f t="shared" si="50"/>
        <v>0</v>
      </c>
      <c r="Y180" s="31">
        <f t="shared" si="51"/>
        <v>0</v>
      </c>
      <c r="Z180" s="31">
        <f t="shared" si="52"/>
        <v>0</v>
      </c>
      <c r="AA180" s="31">
        <f t="shared" si="52"/>
        <v>0</v>
      </c>
      <c r="AB180" s="31">
        <f t="shared" si="52"/>
        <v>0</v>
      </c>
      <c r="AC180" s="42">
        <f t="shared" si="53"/>
        <v>0</v>
      </c>
      <c r="AD180" s="63"/>
      <c r="AE180" s="63"/>
      <c r="AF180" s="63"/>
      <c r="AG180" s="64"/>
      <c r="AH180" s="64"/>
      <c r="AI180" s="64"/>
      <c r="AJ180" s="63"/>
      <c r="AK180" s="63"/>
      <c r="AL180" s="63"/>
      <c r="AM180" s="64"/>
      <c r="AN180" s="64"/>
      <c r="AO180" s="64"/>
      <c r="AP180" s="63"/>
      <c r="AQ180" s="63"/>
      <c r="AR180" s="63"/>
      <c r="AS180" s="64"/>
      <c r="AT180" s="64"/>
      <c r="AU180" s="64"/>
      <c r="AV180" s="63"/>
      <c r="AW180" s="63"/>
      <c r="AX180" s="63"/>
      <c r="AY180" s="64"/>
      <c r="AZ180" s="64"/>
      <c r="BA180" s="64"/>
      <c r="BB180" s="69"/>
      <c r="BC180" s="69"/>
      <c r="BD180" s="69"/>
      <c r="BE180" s="64"/>
      <c r="BF180" s="64"/>
      <c r="BG180" s="64"/>
      <c r="BH180" s="69"/>
      <c r="BI180" s="69"/>
      <c r="BJ180" s="69"/>
      <c r="BK180" s="64"/>
      <c r="BL180" s="64"/>
      <c r="BM180" s="64"/>
      <c r="BN180" s="114"/>
      <c r="BO180" s="34" t="e">
        <f t="shared" si="54"/>
        <v>#DIV/0!</v>
      </c>
    </row>
    <row r="181" spans="1:67" ht="15.75" hidden="1" x14ac:dyDescent="0.25">
      <c r="A181" s="68">
        <v>95</v>
      </c>
      <c r="B181" s="29"/>
      <c r="C181" s="14"/>
      <c r="D181" s="14"/>
      <c r="E181" s="14"/>
      <c r="F181" s="14"/>
      <c r="G181" s="14"/>
      <c r="H181" s="249"/>
      <c r="I181" s="4" t="s">
        <v>37</v>
      </c>
      <c r="J181" s="28">
        <f t="shared" si="48"/>
        <v>0</v>
      </c>
      <c r="K181" s="41">
        <f t="shared" si="49"/>
        <v>0</v>
      </c>
      <c r="L181" s="29"/>
      <c r="M181" s="29"/>
      <c r="N181" s="29"/>
      <c r="O181" s="29"/>
      <c r="P181" s="68"/>
      <c r="Q181" s="68"/>
      <c r="R181" s="68"/>
      <c r="S181" s="144"/>
      <c r="T181" s="67"/>
      <c r="U181" s="66"/>
      <c r="V181" s="66"/>
      <c r="W181" s="65"/>
      <c r="X181" s="155">
        <f t="shared" si="50"/>
        <v>0</v>
      </c>
      <c r="Y181" s="31">
        <f t="shared" si="51"/>
        <v>0</v>
      </c>
      <c r="Z181" s="31">
        <f t="shared" si="52"/>
        <v>0</v>
      </c>
      <c r="AA181" s="31">
        <f t="shared" si="52"/>
        <v>0</v>
      </c>
      <c r="AB181" s="31">
        <f t="shared" si="52"/>
        <v>0</v>
      </c>
      <c r="AC181" s="42">
        <f t="shared" si="53"/>
        <v>0</v>
      </c>
      <c r="AD181" s="63"/>
      <c r="AE181" s="63"/>
      <c r="AF181" s="63"/>
      <c r="AG181" s="64"/>
      <c r="AH181" s="64"/>
      <c r="AI181" s="64"/>
      <c r="AJ181" s="63"/>
      <c r="AK181" s="63"/>
      <c r="AL181" s="63"/>
      <c r="AM181" s="64"/>
      <c r="AN181" s="64"/>
      <c r="AO181" s="64"/>
      <c r="AP181" s="63"/>
      <c r="AQ181" s="63"/>
      <c r="AR181" s="63"/>
      <c r="AS181" s="64"/>
      <c r="AT181" s="64"/>
      <c r="AU181" s="64"/>
      <c r="AV181" s="63"/>
      <c r="AW181" s="63"/>
      <c r="AX181" s="63"/>
      <c r="AY181" s="64"/>
      <c r="AZ181" s="64"/>
      <c r="BA181" s="64"/>
      <c r="BB181" s="69"/>
      <c r="BC181" s="69"/>
      <c r="BD181" s="69"/>
      <c r="BE181" s="64"/>
      <c r="BF181" s="64"/>
      <c r="BG181" s="64"/>
      <c r="BH181" s="69"/>
      <c r="BI181" s="69"/>
      <c r="BJ181" s="69"/>
      <c r="BK181" s="64"/>
      <c r="BL181" s="64"/>
      <c r="BM181" s="64"/>
      <c r="BN181" s="114"/>
      <c r="BO181" s="34" t="e">
        <f t="shared" si="54"/>
        <v>#DIV/0!</v>
      </c>
    </row>
    <row r="182" spans="1:67" ht="15.75" x14ac:dyDescent="0.25">
      <c r="A182" s="191"/>
      <c r="B182" s="191"/>
      <c r="C182" s="130"/>
      <c r="D182" s="130"/>
      <c r="E182" s="130"/>
      <c r="F182" s="130" t="s">
        <v>144</v>
      </c>
      <c r="G182" s="130"/>
      <c r="H182" s="130"/>
      <c r="I182" s="127" t="s">
        <v>28</v>
      </c>
      <c r="J182" s="128">
        <v>15</v>
      </c>
      <c r="K182" s="129">
        <f>SUM(K183:K185)</f>
        <v>720</v>
      </c>
      <c r="L182" s="130"/>
      <c r="M182" s="130"/>
      <c r="N182" s="130"/>
      <c r="O182" s="130"/>
      <c r="P182" s="131"/>
      <c r="Q182" s="131"/>
      <c r="R182" s="131"/>
      <c r="S182" s="149"/>
      <c r="T182" s="176"/>
      <c r="U182" s="132"/>
      <c r="V182" s="132"/>
      <c r="W182" s="177"/>
      <c r="X182" s="158"/>
      <c r="Y182" s="134"/>
      <c r="Z182" s="134"/>
      <c r="AA182" s="134"/>
      <c r="AB182" s="134"/>
      <c r="AC182" s="133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1"/>
      <c r="BO182" s="135"/>
    </row>
    <row r="183" spans="1:67" ht="15.75" x14ac:dyDescent="0.25">
      <c r="A183" s="68">
        <v>54</v>
      </c>
      <c r="B183" s="25"/>
      <c r="C183" s="14"/>
      <c r="D183" s="14"/>
      <c r="E183" s="14"/>
      <c r="F183" s="192" t="s">
        <v>123</v>
      </c>
      <c r="G183" s="14"/>
      <c r="H183" s="249"/>
      <c r="I183" s="4" t="s">
        <v>29</v>
      </c>
      <c r="J183" s="28">
        <v>5</v>
      </c>
      <c r="K183" s="41">
        <f>J183*36</f>
        <v>180</v>
      </c>
      <c r="L183" s="36"/>
      <c r="M183" s="36"/>
      <c r="N183" s="36"/>
      <c r="O183" s="36"/>
      <c r="P183" s="29">
        <v>5</v>
      </c>
      <c r="Q183" s="29"/>
      <c r="R183" s="29"/>
      <c r="S183" s="138"/>
      <c r="T183" s="170"/>
      <c r="U183" s="30">
        <v>5</v>
      </c>
      <c r="V183" s="37"/>
      <c r="W183" s="171"/>
      <c r="X183" s="159">
        <f>J183/1.5</f>
        <v>3.3333333333333335</v>
      </c>
      <c r="Y183" s="31">
        <f>SUM(Z183:AB183)</f>
        <v>0</v>
      </c>
      <c r="Z183" s="31">
        <f>AD183+AG183+AJ183+AM183+AP183+AS183+AV183+AY183+BB183+BE183+BH183+BK183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42">
        <f>K183-X183</f>
        <v>176.66666666666666</v>
      </c>
      <c r="AD183" s="32"/>
      <c r="AE183" s="32"/>
      <c r="AF183" s="32"/>
      <c r="AG183" s="33"/>
      <c r="AH183" s="33"/>
      <c r="AI183" s="33"/>
      <c r="AJ183" s="32"/>
      <c r="AK183" s="32"/>
      <c r="AL183" s="32"/>
      <c r="AM183" s="33"/>
      <c r="AN183" s="33"/>
      <c r="AO183" s="33"/>
      <c r="AP183" s="32"/>
      <c r="AQ183" s="32"/>
      <c r="AR183" s="32"/>
      <c r="AS183" s="33"/>
      <c r="AT183" s="33"/>
      <c r="AU183" s="33"/>
      <c r="AV183" s="32"/>
      <c r="AW183" s="32"/>
      <c r="AX183" s="32"/>
      <c r="AY183" s="33"/>
      <c r="AZ183" s="33"/>
      <c r="BA183" s="33"/>
      <c r="BB183" s="31"/>
      <c r="BC183" s="31"/>
      <c r="BD183" s="31"/>
      <c r="BE183" s="33"/>
      <c r="BF183" s="33"/>
      <c r="BG183" s="33"/>
      <c r="BH183" s="31"/>
      <c r="BI183" s="31"/>
      <c r="BJ183" s="31"/>
      <c r="BK183" s="33"/>
      <c r="BL183" s="33"/>
      <c r="BM183" s="33"/>
      <c r="BN183" s="114"/>
      <c r="BO183" s="34"/>
    </row>
    <row r="184" spans="1:67" ht="31.5" x14ac:dyDescent="0.25">
      <c r="A184" s="68">
        <v>55</v>
      </c>
      <c r="B184" s="25"/>
      <c r="C184" s="14"/>
      <c r="D184" s="14"/>
      <c r="E184" s="14"/>
      <c r="F184" s="192" t="s">
        <v>121</v>
      </c>
      <c r="G184" s="14"/>
      <c r="H184" s="249"/>
      <c r="I184" s="4" t="s">
        <v>30</v>
      </c>
      <c r="J184" s="33">
        <v>10</v>
      </c>
      <c r="K184" s="29">
        <f>J184*36</f>
        <v>360</v>
      </c>
      <c r="L184" s="36"/>
      <c r="M184" s="36"/>
      <c r="N184" s="36"/>
      <c r="O184" s="36"/>
      <c r="P184" s="29"/>
      <c r="Q184" s="29">
        <v>10</v>
      </c>
      <c r="R184" s="29"/>
      <c r="S184" s="138"/>
      <c r="T184" s="170"/>
      <c r="U184" s="30">
        <v>6</v>
      </c>
      <c r="V184" s="37"/>
      <c r="W184" s="171"/>
      <c r="X184" s="159">
        <f>J184/1.5</f>
        <v>6.666666666666667</v>
      </c>
      <c r="Y184" s="31">
        <f>SUM(Z184:AB184)</f>
        <v>0</v>
      </c>
      <c r="Z184" s="31">
        <f t="shared" ref="Z184:AB185" si="55">AD184+AG184+AJ184+AM184+AP184+AS184+AV184+AY184+BB184+BE184+BH184+BK184</f>
        <v>0</v>
      </c>
      <c r="AA184" s="31">
        <f t="shared" si="55"/>
        <v>0</v>
      </c>
      <c r="AB184" s="31">
        <f t="shared" si="55"/>
        <v>0</v>
      </c>
      <c r="AC184" s="42">
        <f>K184-X184</f>
        <v>353.33333333333331</v>
      </c>
      <c r="AD184" s="32">
        <v>0</v>
      </c>
      <c r="AE184" s="32">
        <v>0</v>
      </c>
      <c r="AF184" s="32"/>
      <c r="AG184" s="33">
        <v>0</v>
      </c>
      <c r="AH184" s="33">
        <v>0</v>
      </c>
      <c r="AI184" s="33"/>
      <c r="AJ184" s="32">
        <v>0</v>
      </c>
      <c r="AK184" s="32">
        <v>0</v>
      </c>
      <c r="AL184" s="32"/>
      <c r="AM184" s="33">
        <v>0</v>
      </c>
      <c r="AN184" s="33">
        <v>0</v>
      </c>
      <c r="AO184" s="33"/>
      <c r="AP184" s="32">
        <v>0</v>
      </c>
      <c r="AQ184" s="32">
        <v>0</v>
      </c>
      <c r="AR184" s="32"/>
      <c r="AS184" s="33">
        <v>0</v>
      </c>
      <c r="AT184" s="33">
        <v>0</v>
      </c>
      <c r="AU184" s="33"/>
      <c r="AV184" s="32">
        <v>0</v>
      </c>
      <c r="AW184" s="32">
        <v>0</v>
      </c>
      <c r="AX184" s="32"/>
      <c r="AY184" s="33">
        <v>0</v>
      </c>
      <c r="AZ184" s="33">
        <v>0</v>
      </c>
      <c r="BA184" s="33"/>
      <c r="BB184" s="31"/>
      <c r="BC184" s="31"/>
      <c r="BD184" s="31"/>
      <c r="BE184" s="33"/>
      <c r="BF184" s="33"/>
      <c r="BG184" s="33"/>
      <c r="BH184" s="31"/>
      <c r="BI184" s="31"/>
      <c r="BJ184" s="31"/>
      <c r="BK184" s="33"/>
      <c r="BL184" s="33"/>
      <c r="BM184" s="33"/>
      <c r="BN184" s="114"/>
      <c r="BO184" s="34"/>
    </row>
    <row r="185" spans="1:67" ht="31.5" x14ac:dyDescent="0.25">
      <c r="A185" s="68">
        <v>56</v>
      </c>
      <c r="B185" s="25"/>
      <c r="C185" s="14"/>
      <c r="D185" s="14"/>
      <c r="E185" s="104" t="s">
        <v>51</v>
      </c>
      <c r="F185" s="192" t="s">
        <v>122</v>
      </c>
      <c r="G185" s="104" t="s">
        <v>51</v>
      </c>
      <c r="H185" s="251"/>
      <c r="I185" s="4" t="s">
        <v>31</v>
      </c>
      <c r="J185" s="33">
        <v>5</v>
      </c>
      <c r="K185" s="29">
        <f>J185*36</f>
        <v>180</v>
      </c>
      <c r="L185" s="36"/>
      <c r="M185" s="36"/>
      <c r="N185" s="36"/>
      <c r="O185" s="36"/>
      <c r="P185" s="36"/>
      <c r="Q185" s="36"/>
      <c r="R185" s="29"/>
      <c r="S185" s="138">
        <v>5</v>
      </c>
      <c r="T185" s="170" t="s">
        <v>32</v>
      </c>
      <c r="U185" s="30">
        <v>8</v>
      </c>
      <c r="V185" s="30"/>
      <c r="W185" s="171" t="s">
        <v>32</v>
      </c>
      <c r="X185" s="159">
        <f>J185/1.5</f>
        <v>3.3333333333333335</v>
      </c>
      <c r="Y185" s="31">
        <f>SUM(Z185:AB185)</f>
        <v>0</v>
      </c>
      <c r="Z185" s="31">
        <f t="shared" si="55"/>
        <v>0</v>
      </c>
      <c r="AA185" s="31">
        <f t="shared" si="55"/>
        <v>0</v>
      </c>
      <c r="AB185" s="31">
        <f t="shared" si="55"/>
        <v>0</v>
      </c>
      <c r="AC185" s="42">
        <f>K185-X185</f>
        <v>176.66666666666666</v>
      </c>
      <c r="AD185" s="32"/>
      <c r="AE185" s="32"/>
      <c r="AF185" s="32"/>
      <c r="AG185" s="33"/>
      <c r="AH185" s="33"/>
      <c r="AI185" s="33"/>
      <c r="AJ185" s="32"/>
      <c r="AK185" s="32"/>
      <c r="AL185" s="32"/>
      <c r="AM185" s="33"/>
      <c r="AN185" s="33"/>
      <c r="AO185" s="33"/>
      <c r="AP185" s="32"/>
      <c r="AQ185" s="32"/>
      <c r="AR185" s="32"/>
      <c r="AS185" s="33"/>
      <c r="AT185" s="33"/>
      <c r="AU185" s="33"/>
      <c r="AV185" s="32"/>
      <c r="AW185" s="32"/>
      <c r="AX185" s="32"/>
      <c r="AY185" s="33"/>
      <c r="AZ185" s="33"/>
      <c r="BA185" s="33"/>
      <c r="BB185" s="31"/>
      <c r="BC185" s="31"/>
      <c r="BD185" s="31"/>
      <c r="BE185" s="33"/>
      <c r="BF185" s="33"/>
      <c r="BG185" s="33"/>
      <c r="BH185" s="31"/>
      <c r="BI185" s="31"/>
      <c r="BJ185" s="31"/>
      <c r="BK185" s="33"/>
      <c r="BL185" s="33"/>
      <c r="BM185" s="33"/>
      <c r="BN185" s="114"/>
      <c r="BO185" s="34"/>
    </row>
    <row r="186" spans="1:67" ht="15.75" x14ac:dyDescent="0.25">
      <c r="A186" s="191"/>
      <c r="B186" s="191"/>
      <c r="C186" s="130"/>
      <c r="D186" s="130"/>
      <c r="E186" s="130"/>
      <c r="F186" s="130" t="s">
        <v>145</v>
      </c>
      <c r="G186" s="130"/>
      <c r="H186" s="130"/>
      <c r="I186" s="127" t="s">
        <v>33</v>
      </c>
      <c r="J186" s="128">
        <f>SUM(J187)</f>
        <v>6</v>
      </c>
      <c r="K186" s="129">
        <f>SUM(K187)</f>
        <v>216</v>
      </c>
      <c r="L186" s="130"/>
      <c r="M186" s="130"/>
      <c r="N186" s="130"/>
      <c r="O186" s="130"/>
      <c r="P186" s="131"/>
      <c r="Q186" s="131"/>
      <c r="R186" s="131"/>
      <c r="S186" s="149"/>
      <c r="T186" s="176"/>
      <c r="U186" s="132"/>
      <c r="V186" s="132"/>
      <c r="W186" s="177"/>
      <c r="X186" s="158"/>
      <c r="Y186" s="134"/>
      <c r="Z186" s="134"/>
      <c r="AA186" s="134"/>
      <c r="AB186" s="134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1"/>
      <c r="BO186" s="135"/>
    </row>
    <row r="187" spans="1:67" ht="32.25" thickBot="1" x14ac:dyDescent="0.3">
      <c r="A187" s="68">
        <v>57</v>
      </c>
      <c r="B187" s="25"/>
      <c r="C187" s="14"/>
      <c r="D187" s="14"/>
      <c r="E187" s="104" t="s">
        <v>51</v>
      </c>
      <c r="F187" s="192" t="s">
        <v>124</v>
      </c>
      <c r="G187" s="104" t="s">
        <v>51</v>
      </c>
      <c r="H187" s="251"/>
      <c r="I187" s="4" t="s">
        <v>34</v>
      </c>
      <c r="J187" s="33">
        <f>L187+M187+N187+O187+P187+Q187+R187+S187</f>
        <v>6</v>
      </c>
      <c r="K187" s="29">
        <f>J187*36</f>
        <v>216</v>
      </c>
      <c r="L187" s="29"/>
      <c r="M187" s="29"/>
      <c r="N187" s="29"/>
      <c r="O187" s="29"/>
      <c r="P187" s="29"/>
      <c r="Q187" s="29"/>
      <c r="R187" s="29"/>
      <c r="S187" s="138">
        <v>6</v>
      </c>
      <c r="T187" s="38"/>
      <c r="U187" s="39"/>
      <c r="V187" s="39" t="s">
        <v>32</v>
      </c>
      <c r="W187" s="40" t="s">
        <v>32</v>
      </c>
      <c r="X187" s="155">
        <f>J187</f>
        <v>6</v>
      </c>
      <c r="Y187" s="31">
        <f>SUM(Z187:AB187)</f>
        <v>0</v>
      </c>
      <c r="Z187" s="31">
        <f>AD187+AG187+AJ187+AM187+AP187+AS187+AV187+AY187+BB187+BE187+BH187+BK187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42">
        <f>K187-X187</f>
        <v>210</v>
      </c>
      <c r="AD187" s="32">
        <v>0</v>
      </c>
      <c r="AE187" s="32">
        <v>0</v>
      </c>
      <c r="AF187" s="32"/>
      <c r="AG187" s="33">
        <v>0</v>
      </c>
      <c r="AH187" s="33">
        <v>0</v>
      </c>
      <c r="AI187" s="33"/>
      <c r="AJ187" s="32">
        <v>0</v>
      </c>
      <c r="AK187" s="32">
        <v>0</v>
      </c>
      <c r="AL187" s="32"/>
      <c r="AM187" s="33">
        <v>0</v>
      </c>
      <c r="AN187" s="33">
        <v>0</v>
      </c>
      <c r="AO187" s="33"/>
      <c r="AP187" s="32">
        <v>0</v>
      </c>
      <c r="AQ187" s="32">
        <v>0</v>
      </c>
      <c r="AR187" s="32"/>
      <c r="AS187" s="33">
        <v>0</v>
      </c>
      <c r="AT187" s="33">
        <v>0</v>
      </c>
      <c r="AU187" s="33"/>
      <c r="AV187" s="32">
        <v>0</v>
      </c>
      <c r="AW187" s="32">
        <v>0</v>
      </c>
      <c r="AX187" s="32"/>
      <c r="AY187" s="33">
        <v>0</v>
      </c>
      <c r="AZ187" s="33">
        <v>0</v>
      </c>
      <c r="BA187" s="33"/>
      <c r="BB187" s="31"/>
      <c r="BC187" s="31"/>
      <c r="BD187" s="31"/>
      <c r="BE187" s="33"/>
      <c r="BF187" s="33"/>
      <c r="BG187" s="33"/>
      <c r="BH187" s="31"/>
      <c r="BI187" s="31"/>
      <c r="BJ187" s="31"/>
      <c r="BK187" s="33"/>
      <c r="BL187" s="33"/>
      <c r="BM187" s="33"/>
      <c r="BN187" s="114"/>
      <c r="BO187" s="34">
        <f>Y187/K187*100</f>
        <v>0</v>
      </c>
    </row>
    <row r="188" spans="1:67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35">
        <f>SUM(J2+J35+J182+J186)</f>
        <v>84</v>
      </c>
      <c r="K188" s="35">
        <f>J188*36</f>
        <v>3024</v>
      </c>
      <c r="L188" s="25"/>
      <c r="M188" s="25"/>
      <c r="N188" s="25"/>
      <c r="O188" s="25"/>
      <c r="P188" s="25"/>
      <c r="Q188" s="25"/>
      <c r="R188" s="25"/>
      <c r="S188" s="25"/>
      <c r="T188" s="160"/>
      <c r="U188" s="160"/>
      <c r="V188" s="160"/>
      <c r="W188" s="16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</sheetData>
  <mergeCells count="490">
    <mergeCell ref="BH71:BH75"/>
    <mergeCell ref="BI71:BI75"/>
    <mergeCell ref="BJ71:BJ75"/>
    <mergeCell ref="BK71:BK75"/>
    <mergeCell ref="BL71:BL75"/>
    <mergeCell ref="BM71:BM75"/>
    <mergeCell ref="BO71:BO75"/>
    <mergeCell ref="BN71:BN75"/>
    <mergeCell ref="D4:D9"/>
    <mergeCell ref="E4:E9"/>
    <mergeCell ref="F4:F9"/>
    <mergeCell ref="G4:G9"/>
    <mergeCell ref="J4:J9"/>
    <mergeCell ref="K4:K9"/>
    <mergeCell ref="AD4:AD9"/>
    <mergeCell ref="AE4:AE9"/>
    <mergeCell ref="AF4:AF9"/>
    <mergeCell ref="AG4:AG9"/>
    <mergeCell ref="AH4:AH9"/>
    <mergeCell ref="AI4:AI9"/>
    <mergeCell ref="X4:X9"/>
    <mergeCell ref="Y4:Y9"/>
    <mergeCell ref="Z4:Z9"/>
    <mergeCell ref="AA4:AA9"/>
    <mergeCell ref="B30:B31"/>
    <mergeCell ref="B33:B34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B4:AB9"/>
    <mergeCell ref="AC4:AC9"/>
    <mergeCell ref="AP4:AP9"/>
    <mergeCell ref="AQ4:AQ9"/>
    <mergeCell ref="AR4:AR9"/>
    <mergeCell ref="AS4:AS9"/>
    <mergeCell ref="AT4:AT9"/>
    <mergeCell ref="AU4:AU9"/>
    <mergeCell ref="AJ4:AJ9"/>
    <mergeCell ref="AK4:AK9"/>
    <mergeCell ref="AL4:AL9"/>
    <mergeCell ref="AM4:AM9"/>
    <mergeCell ref="AN4:AN9"/>
    <mergeCell ref="AO4:AO9"/>
    <mergeCell ref="BD4:BD9"/>
    <mergeCell ref="BE4:BE9"/>
    <mergeCell ref="BF4:BF9"/>
    <mergeCell ref="BG4:BG9"/>
    <mergeCell ref="AV4:AV9"/>
    <mergeCell ref="AW4:AW9"/>
    <mergeCell ref="AX4:AX9"/>
    <mergeCell ref="AY4:AY9"/>
    <mergeCell ref="AZ4:AZ9"/>
    <mergeCell ref="BA4:BA9"/>
    <mergeCell ref="BN4:BN9"/>
    <mergeCell ref="BO4:BO9"/>
    <mergeCell ref="A23:A24"/>
    <mergeCell ref="B23:B24"/>
    <mergeCell ref="C23:C24"/>
    <mergeCell ref="D23:D24"/>
    <mergeCell ref="E23:E24"/>
    <mergeCell ref="F23:F24"/>
    <mergeCell ref="G23:G24"/>
    <mergeCell ref="J23:J24"/>
    <mergeCell ref="BH4:BH9"/>
    <mergeCell ref="BI4:BI9"/>
    <mergeCell ref="BJ4:BJ9"/>
    <mergeCell ref="BK4:BK9"/>
    <mergeCell ref="BL4:BL9"/>
    <mergeCell ref="BM4:BM9"/>
    <mergeCell ref="BB4:BB9"/>
    <mergeCell ref="BC4:BC9"/>
    <mergeCell ref="W23:W24"/>
    <mergeCell ref="X23:X24"/>
    <mergeCell ref="Y23:Y24"/>
    <mergeCell ref="Z23:Z24"/>
    <mergeCell ref="AA23:AA24"/>
    <mergeCell ref="AB23:AB24"/>
    <mergeCell ref="U23:U24"/>
    <mergeCell ref="V23:V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BM23:BM24"/>
    <mergeCell ref="BN23:BN24"/>
    <mergeCell ref="BO23:BO24"/>
    <mergeCell ref="A25:A26"/>
    <mergeCell ref="B25:B26"/>
    <mergeCell ref="C25:C26"/>
    <mergeCell ref="D25:D26"/>
    <mergeCell ref="E25:E26"/>
    <mergeCell ref="F25:F26"/>
    <mergeCell ref="G25:G26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O25:BO26"/>
    <mergeCell ref="A27:A28"/>
    <mergeCell ref="B27:B28"/>
    <mergeCell ref="C27:C28"/>
    <mergeCell ref="D27:D28"/>
    <mergeCell ref="E27:E28"/>
    <mergeCell ref="F27:F28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G27:G28"/>
    <mergeCell ref="J27:J28"/>
    <mergeCell ref="K27:K28"/>
    <mergeCell ref="L27:L28"/>
    <mergeCell ref="M27:M28"/>
    <mergeCell ref="N27:N28"/>
    <mergeCell ref="BL25:BL26"/>
    <mergeCell ref="BM25:BM26"/>
    <mergeCell ref="BN25:BN26"/>
    <mergeCell ref="AY25:AY26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K27:BK28"/>
    <mergeCell ref="BL27:BL28"/>
    <mergeCell ref="BM27:BM28"/>
    <mergeCell ref="BN27:BN28"/>
    <mergeCell ref="BO27:BO28"/>
    <mergeCell ref="A44:A54"/>
    <mergeCell ref="B44:B54"/>
    <mergeCell ref="C44:C54"/>
    <mergeCell ref="D44:D54"/>
    <mergeCell ref="E44:E54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S27:AS28"/>
    <mergeCell ref="AT27:AT28"/>
    <mergeCell ref="N44:N54"/>
    <mergeCell ref="O44:O54"/>
    <mergeCell ref="P44:P54"/>
    <mergeCell ref="Q44:Q54"/>
    <mergeCell ref="R44:R54"/>
    <mergeCell ref="S44:S54"/>
    <mergeCell ref="F44:F54"/>
    <mergeCell ref="G44:G54"/>
    <mergeCell ref="J44:J54"/>
    <mergeCell ref="K44:K54"/>
    <mergeCell ref="L44:L54"/>
    <mergeCell ref="M44:M54"/>
    <mergeCell ref="Z44:Z54"/>
    <mergeCell ref="AA44:AA54"/>
    <mergeCell ref="AB44:AB54"/>
    <mergeCell ref="AC44:AC54"/>
    <mergeCell ref="AD44:AD54"/>
    <mergeCell ref="AE44:AE54"/>
    <mergeCell ref="T44:T54"/>
    <mergeCell ref="U44:U54"/>
    <mergeCell ref="V44:V54"/>
    <mergeCell ref="W44:W54"/>
    <mergeCell ref="X44:X54"/>
    <mergeCell ref="Y44:Y54"/>
    <mergeCell ref="AL44:AL54"/>
    <mergeCell ref="AM44:AM54"/>
    <mergeCell ref="AN44:AN54"/>
    <mergeCell ref="AO44:AO54"/>
    <mergeCell ref="AP44:AP54"/>
    <mergeCell ref="AQ44:AQ54"/>
    <mergeCell ref="AF44:AF54"/>
    <mergeCell ref="AG44:AG54"/>
    <mergeCell ref="AH44:AH54"/>
    <mergeCell ref="AI44:AI54"/>
    <mergeCell ref="AJ44:AJ54"/>
    <mergeCell ref="AK44:AK54"/>
    <mergeCell ref="AX44:AX54"/>
    <mergeCell ref="AY44:AY54"/>
    <mergeCell ref="AZ44:AZ54"/>
    <mergeCell ref="BA44:BA54"/>
    <mergeCell ref="BB44:BB54"/>
    <mergeCell ref="BC44:BC54"/>
    <mergeCell ref="AR44:AR54"/>
    <mergeCell ref="AS44:AS54"/>
    <mergeCell ref="AT44:AT54"/>
    <mergeCell ref="AU44:AU54"/>
    <mergeCell ref="AV44:AV54"/>
    <mergeCell ref="AW44:AW54"/>
    <mergeCell ref="BJ44:BJ54"/>
    <mergeCell ref="BK44:BK54"/>
    <mergeCell ref="BL44:BL54"/>
    <mergeCell ref="BM44:BM54"/>
    <mergeCell ref="BN44:BN54"/>
    <mergeCell ref="BO44:BO54"/>
    <mergeCell ref="BD44:BD54"/>
    <mergeCell ref="BE44:BE54"/>
    <mergeCell ref="BF44:BF54"/>
    <mergeCell ref="BG44:BG54"/>
    <mergeCell ref="BH44:BH54"/>
    <mergeCell ref="BI44:BI54"/>
    <mergeCell ref="AY71:AY75"/>
    <mergeCell ref="AZ71:AZ75"/>
    <mergeCell ref="BA71:BA75"/>
    <mergeCell ref="AJ71:AJ75"/>
    <mergeCell ref="AK71:AK75"/>
    <mergeCell ref="AL71:AL75"/>
    <mergeCell ref="AM71:AM75"/>
    <mergeCell ref="AN71:AN75"/>
    <mergeCell ref="AO71:AO75"/>
    <mergeCell ref="AP71:AP75"/>
    <mergeCell ref="AQ71:AQ75"/>
    <mergeCell ref="AR71:AR75"/>
    <mergeCell ref="BB71:BB75"/>
    <mergeCell ref="BC71:BC75"/>
    <mergeCell ref="BD71:BD75"/>
    <mergeCell ref="BE71:BE75"/>
    <mergeCell ref="BF71:BF75"/>
    <mergeCell ref="BG71:BG75"/>
    <mergeCell ref="K71:K75"/>
    <mergeCell ref="L71:L75"/>
    <mergeCell ref="M71:M75"/>
    <mergeCell ref="N71:N75"/>
    <mergeCell ref="O71:O75"/>
    <mergeCell ref="P71:P75"/>
    <mergeCell ref="AI71:AI75"/>
    <mergeCell ref="AH71:AH75"/>
    <mergeCell ref="AG71:AG75"/>
    <mergeCell ref="AF71:AF75"/>
    <mergeCell ref="AE71:AE75"/>
    <mergeCell ref="AD71:AD75"/>
    <mergeCell ref="AS71:AS75"/>
    <mergeCell ref="AT71:AT75"/>
    <mergeCell ref="AU71:AU75"/>
    <mergeCell ref="AV71:AV75"/>
    <mergeCell ref="AW71:AW75"/>
    <mergeCell ref="AX71:AX75"/>
    <mergeCell ref="A71:A75"/>
    <mergeCell ref="B71:B75"/>
    <mergeCell ref="C71:C75"/>
    <mergeCell ref="D71:D75"/>
    <mergeCell ref="E71:E75"/>
    <mergeCell ref="F71:F75"/>
    <mergeCell ref="G71:G75"/>
    <mergeCell ref="J71:J75"/>
    <mergeCell ref="W71:W75"/>
    <mergeCell ref="Q71:Q75"/>
    <mergeCell ref="R71:R75"/>
    <mergeCell ref="S71:S75"/>
    <mergeCell ref="T71:T75"/>
    <mergeCell ref="U71:U75"/>
    <mergeCell ref="V71:V75"/>
    <mergeCell ref="G77:G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F77: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AU77:AU78"/>
    <mergeCell ref="AV77:AV78"/>
    <mergeCell ref="AW77:AW78"/>
    <mergeCell ref="AX77:AX78"/>
    <mergeCell ref="AM77:AM78"/>
    <mergeCell ref="AN77:AN78"/>
    <mergeCell ref="AO77:AO78"/>
    <mergeCell ref="AP77:AP78"/>
    <mergeCell ref="AQ77:AQ78"/>
    <mergeCell ref="AR77:AR78"/>
    <mergeCell ref="BK77:BK78"/>
    <mergeCell ref="BL77:BL78"/>
    <mergeCell ref="BM77:BM78"/>
    <mergeCell ref="BN77:BN78"/>
    <mergeCell ref="BO77:BO78"/>
    <mergeCell ref="A79:A81"/>
    <mergeCell ref="B79:B81"/>
    <mergeCell ref="C79:C81"/>
    <mergeCell ref="D79:D81"/>
    <mergeCell ref="E79:E81"/>
    <mergeCell ref="BE77:BE78"/>
    <mergeCell ref="BF77:BF78"/>
    <mergeCell ref="BG77:BG78"/>
    <mergeCell ref="BH77:BH78"/>
    <mergeCell ref="BI77:BI78"/>
    <mergeCell ref="BJ77:BJ78"/>
    <mergeCell ref="AY77:AY78"/>
    <mergeCell ref="AZ77:AZ78"/>
    <mergeCell ref="BA77:BA78"/>
    <mergeCell ref="BB77:BB78"/>
    <mergeCell ref="BC77:BC78"/>
    <mergeCell ref="BD77:BD78"/>
    <mergeCell ref="AS77:AS78"/>
    <mergeCell ref="AT77:AT78"/>
    <mergeCell ref="A82:A86"/>
    <mergeCell ref="B82:B86"/>
    <mergeCell ref="C82:C86"/>
    <mergeCell ref="D82:D86"/>
    <mergeCell ref="E82:E86"/>
    <mergeCell ref="F82:F86"/>
    <mergeCell ref="N79:N81"/>
    <mergeCell ref="O79:O81"/>
    <mergeCell ref="P79:P81"/>
    <mergeCell ref="F79:F81"/>
    <mergeCell ref="G79:G81"/>
    <mergeCell ref="J79:J81"/>
    <mergeCell ref="K79:K81"/>
    <mergeCell ref="L79:L81"/>
    <mergeCell ref="M79:M81"/>
    <mergeCell ref="G82:G86"/>
    <mergeCell ref="J82:J86"/>
    <mergeCell ref="K82:K86"/>
    <mergeCell ref="L82:L86"/>
    <mergeCell ref="M82:M86"/>
    <mergeCell ref="N82:N86"/>
    <mergeCell ref="T79:T81"/>
    <mergeCell ref="U79:U81"/>
    <mergeCell ref="V79:V81"/>
    <mergeCell ref="U82:U86"/>
    <mergeCell ref="V82:V86"/>
    <mergeCell ref="W82:W86"/>
    <mergeCell ref="O82:O86"/>
    <mergeCell ref="P82:P86"/>
    <mergeCell ref="Q82:Q86"/>
    <mergeCell ref="R82:R86"/>
    <mergeCell ref="S82:S86"/>
    <mergeCell ref="T82:T86"/>
    <mergeCell ref="W79:W81"/>
    <mergeCell ref="Q79:Q81"/>
    <mergeCell ref="R79:R81"/>
    <mergeCell ref="S79:S81"/>
  </mergeCells>
  <conditionalFormatting sqref="U11:U14 U90 U182 U64 U136:U148 U150:U162 U164:U176 U77 U79 U104:U120 U102 U32:U34 U27 U43:U58 U20 U22:U23">
    <cfRule type="expression" dxfId="577" priority="542" stopIfTrue="1">
      <formula>AND(INDEX($M11:$T11,1,$V11)=0, $V11&gt;0)</formula>
    </cfRule>
  </conditionalFormatting>
  <conditionalFormatting sqref="W11:W14 W90 W182 W64 W136:W148 W150:W162 W164:W176 W77 W79 W104:W120 W102 W32:W34 W27 W43:W58 W20 W22:W23">
    <cfRule type="expression" dxfId="576" priority="543" stopIfTrue="1">
      <formula>AND(INDEX($M11:$T11,1,$X11)=0, $X11&gt;0)</formula>
    </cfRule>
  </conditionalFormatting>
  <conditionalFormatting sqref="AD90:AF90 AD64:AF64 AD79:AF81 AD104:AF106 AD102:AF102 AD86:AF86 AD11:AF14 AD32:AF34 AD17:AF17 AD27:AF27 AD43:AF58 AD20:AF20 AD22:AF23 AD76:AF77">
    <cfRule type="expression" dxfId="575" priority="544">
      <formula>AND(NOT(ISBLANK($M11)),ISBLANK($AE11),ISBLANK($AF11),ISBLANK($AG11))</formula>
    </cfRule>
  </conditionalFormatting>
  <conditionalFormatting sqref="AG90:AI90 AG64:AI64 AG79:AI81 AG104:AI106 AG102:AI102 AG86:AI86 AG11:AI14 AG17:AI17 AG27:AI27 AG43:AI58 AG32:AI34 AG20:AI20 AG22:AI23 AG76:AI77">
    <cfRule type="expression" dxfId="574" priority="545">
      <formula>AND(NOT(ISBLANK($N11)),ISBLANK($AH11),ISBLANK($AI11),ISBLANK($AJ11))</formula>
    </cfRule>
  </conditionalFormatting>
  <conditionalFormatting sqref="AJ90:AL90 AJ64:AL64 AJ79:AL81 AJ104:AL106 AJ102:AL102 AJ86:AL86 AJ11:AL14 AJ17:AL17 AJ27:AL27 AJ43:AL58 AJ32:AL34 AJ20:AL20 AJ22:AL23 AJ76:AL77">
    <cfRule type="expression" dxfId="573" priority="546">
      <formula>AND(NOT(ISBLANK($O11)),ISBLANK($AK11),ISBLANK($AL11),ISBLANK($AM11))</formula>
    </cfRule>
  </conditionalFormatting>
  <conditionalFormatting sqref="AM90:AO90 AM64:AO64 AM77:AO77 AM79:AO81 AM104:AO106 AM102:AO102 AM86:AO86 AM11:AO14 AM32:AO34 AM17:AO17 AM43:AO58 AM20:AO20 AM22:AO23">
    <cfRule type="expression" dxfId="572" priority="547">
      <formula>AND(NOT(ISBLANK($P11)),ISBLANK($AN11),ISBLANK($AO11),ISBLANK($AP11))</formula>
    </cfRule>
  </conditionalFormatting>
  <conditionalFormatting sqref="AP90:AR90 AP64:AR64 AP77:AR77 AP79:AR81 AP104:AR106 AP102:AR102 AP86:AR86 AP11:AR14 AP32:AR34 AP17:AR17 AP27:AR27 AP43:AR58 AP20:AR20 AP22:AR23">
    <cfRule type="expression" dxfId="571" priority="548">
      <formula>AND(NOT(ISBLANK($Q11)),ISBLANK($AQ11),ISBLANK($AR11),ISBLANK($AS11))</formula>
    </cfRule>
  </conditionalFormatting>
  <conditionalFormatting sqref="AS90:AU90 AS64:AU64 AS77:AU77 AS79:AU81 AS104:AU106 AS102:AU102 AS86:AU86 AS11:AU14 AS32:AU34 AS17:AU17 AS27:AU27 AS43:AU58 AS20:AU20 AS22:AU23">
    <cfRule type="expression" dxfId="570" priority="549">
      <formula>AND(NOT(ISBLANK($R11)),ISBLANK($AT11),ISBLANK($AU11),ISBLANK($AV11))</formula>
    </cfRule>
  </conditionalFormatting>
  <conditionalFormatting sqref="AV90:AX90 AV64:AX64 AV77:AX77 AV79:AX81 AV104:AX106 AV102:AX102 AV86:AX86 AV11:AX14 AV32:AX34 AV17:AX17 AV27:AX27 AV43:AX58 AV20:AX20 AV22:AX23">
    <cfRule type="expression" dxfId="569" priority="550">
      <formula>AND(NOT(ISBLANK($S11)),ISBLANK($AW11),ISBLANK($AX11),ISBLANK($AY11))</formula>
    </cfRule>
  </conditionalFormatting>
  <conditionalFormatting sqref="AY90:BA90 AY64:BA64 AY77:BA77 AY79:BA81 AY104:BA106 AY102:BA102 AY86:BA86 AY11:BA14 AY32:BA34 AY17:BA17 AY27:BA27 AY43:BA58 AY20:BA20 AY22:BA23">
    <cfRule type="expression" dxfId="568" priority="551">
      <formula>AND(NOT(ISBLANK($T11)),ISBLANK($AZ11),ISBLANK($BA11),ISBLANK($BB11))</formula>
    </cfRule>
  </conditionalFormatting>
  <conditionalFormatting sqref="W90 W64 W77 W79 W104:W106 W102 W11:W14 W32:W34 W17 W43:W58 W20 W22:W23">
    <cfRule type="expression" dxfId="567" priority="552">
      <formula>AND(NOT(ISBLANK($X11)),ISBLANK($U11),ISBLANK($V11),ISBLANK($W11))</formula>
    </cfRule>
  </conditionalFormatting>
  <conditionalFormatting sqref="AC3 AC32:AC34">
    <cfRule type="expression" dxfId="566" priority="569">
      <formula>"&lt;=0.5*$E$17"</formula>
    </cfRule>
    <cfRule type="expression" dxfId="565" priority="570">
      <formula>"&gt;=0,5*$E$17"</formula>
    </cfRule>
  </conditionalFormatting>
  <conditionalFormatting sqref="Y3 AD3:BM3 AO27 AM27 AQ44:AQ50 BB44:BM50 AJ44:AL50 AF44:AF50 AD32:BM34">
    <cfRule type="expression" dxfId="564" priority="571" stopIfTrue="1">
      <formula>MOD(Y3,2)&lt;&gt;0</formula>
    </cfRule>
  </conditionalFormatting>
  <conditionalFormatting sqref="U3">
    <cfRule type="expression" dxfId="563" priority="572" stopIfTrue="1">
      <formula>AND(INDEX($M3:$T3,1,$V3)=0, $V3&gt;0)</formula>
    </cfRule>
  </conditionalFormatting>
  <conditionalFormatting sqref="V3 V90 V182 V64 V136:V148 V150:V162 V164:V176 V77 V79 V104:V120 V102 V32:V34 V43:V58 V20 V22:V23">
    <cfRule type="expression" dxfId="562" priority="573" stopIfTrue="1">
      <formula>AND(INDEX($M3:$T3,1,$W3)=0, $W3&gt;0)</formula>
    </cfRule>
  </conditionalFormatting>
  <conditionalFormatting sqref="W3">
    <cfRule type="expression" dxfId="561" priority="574" stopIfTrue="1">
      <formula>AND(INDEX($M3:$T3,1,$X3)=0, $X3&gt;0)</formula>
    </cfRule>
  </conditionalFormatting>
  <conditionalFormatting sqref="AD4:AF10">
    <cfRule type="expression" dxfId="560" priority="568">
      <formula>AND(NOT(ISBLANK($M4)),ISBLANK($AE4),ISBLANK($AF4),ISBLANK($AG4))</formula>
    </cfRule>
  </conditionalFormatting>
  <conditionalFormatting sqref="AG4:AI10">
    <cfRule type="expression" dxfId="559" priority="567">
      <formula>AND(NOT(ISBLANK($N4)),ISBLANK($AH4),ISBLANK($AI4),ISBLANK($AJ4))</formula>
    </cfRule>
  </conditionalFormatting>
  <conditionalFormatting sqref="AK4:AK10">
    <cfRule type="expression" dxfId="558" priority="566">
      <formula>AND(NOT(ISBLANK($O4)),ISBLANK($AK4),ISBLANK($AL4),ISBLANK($AM4))</formula>
    </cfRule>
  </conditionalFormatting>
  <conditionalFormatting sqref="AN4:AN10">
    <cfRule type="expression" dxfId="557" priority="565">
      <formula>AND(NOT(ISBLANK($P4)),ISBLANK($AN4),ISBLANK($AO4),ISBLANK($AP4))</formula>
    </cfRule>
  </conditionalFormatting>
  <conditionalFormatting sqref="AP4:AR10">
    <cfRule type="expression" dxfId="556" priority="564">
      <formula>AND(NOT(ISBLANK($Q4)),ISBLANK($AQ4),ISBLANK($AR4),ISBLANK($AS4))</formula>
    </cfRule>
  </conditionalFormatting>
  <conditionalFormatting sqref="AS4:AU10">
    <cfRule type="expression" dxfId="555" priority="563">
      <formula>AND(NOT(ISBLANK($R4)),ISBLANK($AT4),ISBLANK($AU4),ISBLANK($AV4))</formula>
    </cfRule>
  </conditionalFormatting>
  <conditionalFormatting sqref="AV4:AX10">
    <cfRule type="expression" dxfId="554" priority="562">
      <formula>AND(NOT(ISBLANK($S4)),ISBLANK($AW4),ISBLANK($AX4),ISBLANK($AY4))</formula>
    </cfRule>
  </conditionalFormatting>
  <conditionalFormatting sqref="AY4:BA10">
    <cfRule type="expression" dxfId="553" priority="561">
      <formula>AND(NOT(ISBLANK($T4)),ISBLANK($AZ4),ISBLANK($BA4),ISBLANK($BB4))</formula>
    </cfRule>
  </conditionalFormatting>
  <conditionalFormatting sqref="W4:W10">
    <cfRule type="expression" dxfId="552" priority="560">
      <formula>AND(NOT(ISBLANK($X4)),ISBLANK($U4),ISBLANK($V4),ISBLANK($W4))</formula>
    </cfRule>
  </conditionalFormatting>
  <conditionalFormatting sqref="AC11:AC14">
    <cfRule type="expression" dxfId="551" priority="556">
      <formula>"&lt;=0.5*$E$17"</formula>
    </cfRule>
    <cfRule type="expression" dxfId="550" priority="557">
      <formula>"&gt;=0,5*$E$17"</formula>
    </cfRule>
  </conditionalFormatting>
  <conditionalFormatting sqref="AD11:BM14 AD17 AF17 AJ17:AL17 AP17:AR17 AV17:AX17 Y11:Y14">
    <cfRule type="expression" dxfId="549" priority="558" stopIfTrue="1">
      <formula>MOD(Y11,2)&lt;&gt;0</formula>
    </cfRule>
  </conditionalFormatting>
  <conditionalFormatting sqref="V11:V13">
    <cfRule type="expression" dxfId="548" priority="559" stopIfTrue="1">
      <formula>AND(INDEX($M11:$T11,1,$W11)=0, $W11&gt;0)</formula>
    </cfRule>
  </conditionalFormatting>
  <conditionalFormatting sqref="AC17">
    <cfRule type="expression" dxfId="547" priority="553">
      <formula>"&lt;=0.5*$E$17"</formula>
    </cfRule>
    <cfRule type="expression" dxfId="546" priority="554">
      <formula>"&gt;=0,5*$E$17"</formula>
    </cfRule>
  </conditionalFormatting>
  <conditionalFormatting sqref="Y17">
    <cfRule type="expression" dxfId="545" priority="555" stopIfTrue="1">
      <formula>MOD(Y17,2)&lt;&gt;0</formula>
    </cfRule>
  </conditionalFormatting>
  <conditionalFormatting sqref="AC25 AC27 AC20 AC22:AC23">
    <cfRule type="expression" dxfId="544" priority="536">
      <formula>"&lt;=0.5*$E$17"</formula>
    </cfRule>
    <cfRule type="expression" dxfId="543" priority="537">
      <formula>"&gt;=0,5*$E$17"</formula>
    </cfRule>
  </conditionalFormatting>
  <conditionalFormatting sqref="AD25:BM25 AD27:AL27 AP27:BM27 AN27 Y20 AD20:BM20 AD22:BM23 Y22">
    <cfRule type="expression" dxfId="542" priority="538" stopIfTrue="1">
      <formula>MOD(Y20,2)&lt;&gt;0</formula>
    </cfRule>
  </conditionalFormatting>
  <conditionalFormatting sqref="U25">
    <cfRule type="expression" dxfId="541" priority="539" stopIfTrue="1">
      <formula>AND(INDEX($M25:$T25,1,$V25)=0, $V25&gt;0)</formula>
    </cfRule>
  </conditionalFormatting>
  <conditionalFormatting sqref="V25">
    <cfRule type="expression" dxfId="540" priority="540" stopIfTrue="1">
      <formula>AND(INDEX($M25:$T25,1,$W25)=0, $W25&gt;0)</formula>
    </cfRule>
  </conditionalFormatting>
  <conditionalFormatting sqref="W25">
    <cfRule type="expression" dxfId="539" priority="541" stopIfTrue="1">
      <formula>AND(INDEX($M25:$T25,1,$X25)=0, $X25&gt;0)</formula>
    </cfRule>
  </conditionalFormatting>
  <conditionalFormatting sqref="AD25:AF25">
    <cfRule type="expression" dxfId="538" priority="535">
      <formula>AND(NOT(ISBLANK($M25)),ISBLANK($AE25),ISBLANK($AF25),ISBLANK($AG25))</formula>
    </cfRule>
  </conditionalFormatting>
  <conditionalFormatting sqref="AG25:AI25">
    <cfRule type="expression" dxfId="537" priority="534">
      <formula>AND(NOT(ISBLANK($N25)),ISBLANK($AH25),ISBLANK($AI25),ISBLANK($AJ25))</formula>
    </cfRule>
  </conditionalFormatting>
  <conditionalFormatting sqref="AJ25:AL25">
    <cfRule type="expression" dxfId="536" priority="533">
      <formula>AND(NOT(ISBLANK($O25)),ISBLANK($AK25),ISBLANK($AL25),ISBLANK($AM25))</formula>
    </cfRule>
  </conditionalFormatting>
  <conditionalFormatting sqref="AM25:AO25">
    <cfRule type="expression" dxfId="535" priority="532">
      <formula>AND(NOT(ISBLANK($P25)),ISBLANK($AN25),ISBLANK($AO25),ISBLANK($AP25))</formula>
    </cfRule>
  </conditionalFormatting>
  <conditionalFormatting sqref="AP25:AR25">
    <cfRule type="expression" dxfId="534" priority="531">
      <formula>AND(NOT(ISBLANK($Q25)),ISBLANK($AQ25),ISBLANK($AR25),ISBLANK($AS25))</formula>
    </cfRule>
  </conditionalFormatting>
  <conditionalFormatting sqref="AS25:AU25">
    <cfRule type="expression" dxfId="533" priority="530">
      <formula>AND(NOT(ISBLANK($R25)),ISBLANK($AT25),ISBLANK($AU25),ISBLANK($AV25))</formula>
    </cfRule>
  </conditionalFormatting>
  <conditionalFormatting sqref="AV25:AX25">
    <cfRule type="expression" dxfId="532" priority="529">
      <formula>AND(NOT(ISBLANK($S25)),ISBLANK($AW25),ISBLANK($AX25),ISBLANK($AY25))</formula>
    </cfRule>
  </conditionalFormatting>
  <conditionalFormatting sqref="AY25:BA25">
    <cfRule type="expression" dxfId="531" priority="528">
      <formula>AND(NOT(ISBLANK($T25)),ISBLANK($AZ25),ISBLANK($BA25),ISBLANK($BB25))</formula>
    </cfRule>
  </conditionalFormatting>
  <conditionalFormatting sqref="W25">
    <cfRule type="expression" dxfId="530" priority="527">
      <formula>AND(NOT(ISBLANK($X25)),ISBLANK($U25),ISBLANK($V25),ISBLANK($W25))</formula>
    </cfRule>
  </conditionalFormatting>
  <conditionalFormatting sqref="AC29:AC31">
    <cfRule type="expression" dxfId="529" priority="521">
      <formula>"&lt;=0.5*$E$17"</formula>
    </cfRule>
    <cfRule type="expression" dxfId="528" priority="522">
      <formula>"&gt;=0,5*$E$17"</formula>
    </cfRule>
  </conditionalFormatting>
  <conditionalFormatting sqref="AD29:BM31">
    <cfRule type="expression" dxfId="527" priority="523" stopIfTrue="1">
      <formula>MOD(AD29,2)&lt;&gt;0</formula>
    </cfRule>
  </conditionalFormatting>
  <conditionalFormatting sqref="U29:U31">
    <cfRule type="expression" dxfId="526" priority="524" stopIfTrue="1">
      <formula>AND(INDEX($M29:$T29,1,$V29)=0, $V29&gt;0)</formula>
    </cfRule>
  </conditionalFormatting>
  <conditionalFormatting sqref="V29:V31">
    <cfRule type="expression" dxfId="525" priority="525" stopIfTrue="1">
      <formula>AND(INDEX($M29:$T29,1,$W29)=0, $W29&gt;0)</formula>
    </cfRule>
  </conditionalFormatting>
  <conditionalFormatting sqref="W29:W31">
    <cfRule type="expression" dxfId="524" priority="526" stopIfTrue="1">
      <formula>AND(INDEX($M29:$T29,1,$X29)=0, $X29&gt;0)</formula>
    </cfRule>
  </conditionalFormatting>
  <conditionalFormatting sqref="AD29:AF31">
    <cfRule type="expression" dxfId="523" priority="520">
      <formula>AND(NOT(ISBLANK($M29)),ISBLANK($AE29),ISBLANK($AF29),ISBLANK($AG29))</formula>
    </cfRule>
  </conditionalFormatting>
  <conditionalFormatting sqref="AG29:AI31">
    <cfRule type="expression" dxfId="522" priority="519">
      <formula>AND(NOT(ISBLANK($N29)),ISBLANK($AH29),ISBLANK($AI29),ISBLANK($AJ29))</formula>
    </cfRule>
  </conditionalFormatting>
  <conditionalFormatting sqref="AJ29:AL31">
    <cfRule type="expression" dxfId="521" priority="518">
      <formula>AND(NOT(ISBLANK($O29)),ISBLANK($AK29),ISBLANK($AL29),ISBLANK($AM29))</formula>
    </cfRule>
  </conditionalFormatting>
  <conditionalFormatting sqref="AM29:AO31">
    <cfRule type="expression" dxfId="520" priority="517">
      <formula>AND(NOT(ISBLANK($P29)),ISBLANK($AN29),ISBLANK($AO29),ISBLANK($AP29))</formula>
    </cfRule>
  </conditionalFormatting>
  <conditionalFormatting sqref="AP29:AR31">
    <cfRule type="expression" dxfId="519" priority="516">
      <formula>AND(NOT(ISBLANK($Q29)),ISBLANK($AQ29),ISBLANK($AR29),ISBLANK($AS29))</formula>
    </cfRule>
  </conditionalFormatting>
  <conditionalFormatting sqref="AS29:AU31">
    <cfRule type="expression" dxfId="518" priority="515">
      <formula>AND(NOT(ISBLANK($R29)),ISBLANK($AT29),ISBLANK($AU29),ISBLANK($AV29))</formula>
    </cfRule>
  </conditionalFormatting>
  <conditionalFormatting sqref="AV29:AX31">
    <cfRule type="expression" dxfId="517" priority="514">
      <formula>AND(NOT(ISBLANK($S29)),ISBLANK($AW29),ISBLANK($AX29),ISBLANK($AY29))</formula>
    </cfRule>
  </conditionalFormatting>
  <conditionalFormatting sqref="AY29:BA31">
    <cfRule type="expression" dxfId="516" priority="513">
      <formula>AND(NOT(ISBLANK($T29)),ISBLANK($AZ29),ISBLANK($BA29),ISBLANK($BB29))</formula>
    </cfRule>
  </conditionalFormatting>
  <conditionalFormatting sqref="W29:W31">
    <cfRule type="expression" dxfId="515" priority="512">
      <formula>AND(NOT(ISBLANK($X29)),ISBLANK($U29),ISBLANK($V29),ISBLANK($W29))</formula>
    </cfRule>
  </conditionalFormatting>
  <conditionalFormatting sqref="AC43">
    <cfRule type="expression" dxfId="514" priority="509">
      <formula>"&lt;=0.5*$E$17"</formula>
    </cfRule>
    <cfRule type="expression" dxfId="513" priority="510">
      <formula>"&gt;=0,5*$E$17"</formula>
    </cfRule>
  </conditionalFormatting>
  <conditionalFormatting sqref="AD43:BM43 AD44:AE50 AG44:AI50 AM44:AP50 AR44:BA50">
    <cfRule type="expression" dxfId="512" priority="511" stopIfTrue="1">
      <formula>MOD(AD43,2)&lt;&gt;0</formula>
    </cfRule>
  </conditionalFormatting>
  <conditionalFormatting sqref="AC178:AC180">
    <cfRule type="expression" dxfId="511" priority="503">
      <formula>"&lt;=0.5*$E$17"</formula>
    </cfRule>
    <cfRule type="expression" dxfId="510" priority="504">
      <formula>"&gt;=0,5*$E$17"</formula>
    </cfRule>
  </conditionalFormatting>
  <conditionalFormatting sqref="AD178:BM178">
    <cfRule type="expression" dxfId="509" priority="505" stopIfTrue="1">
      <formula>MOD(AD178,2)&lt;&gt;0</formula>
    </cfRule>
  </conditionalFormatting>
  <conditionalFormatting sqref="U178:U180">
    <cfRule type="expression" dxfId="508" priority="506" stopIfTrue="1">
      <formula>AND(INDEX($M178:$T178,1,$V178)=0, $V178&gt;0)</formula>
    </cfRule>
  </conditionalFormatting>
  <conditionalFormatting sqref="V178:V180">
    <cfRule type="expression" dxfId="507" priority="507" stopIfTrue="1">
      <formula>AND(INDEX($M178:$T178,1,$W178)=0, $W178&gt;0)</formula>
    </cfRule>
  </conditionalFormatting>
  <conditionalFormatting sqref="W178:W180">
    <cfRule type="expression" dxfId="506" priority="508" stopIfTrue="1">
      <formula>AND(INDEX($M178:$T178,1,$X178)=0, $X178&gt;0)</formula>
    </cfRule>
  </conditionalFormatting>
  <conditionalFormatting sqref="AC55:AC58">
    <cfRule type="expression" dxfId="505" priority="500">
      <formula>"&lt;=0.5*$E$17"</formula>
    </cfRule>
    <cfRule type="expression" dxfId="504" priority="501">
      <formula>"&gt;=0,5*$E$17"</formula>
    </cfRule>
  </conditionalFormatting>
  <conditionalFormatting sqref="AD55:BM58 Y55:Y56">
    <cfRule type="expression" dxfId="503" priority="502" stopIfTrue="1">
      <formula>MOD(Y55,2)&lt;&gt;0</formula>
    </cfRule>
  </conditionalFormatting>
  <conditionalFormatting sqref="W59:W60">
    <cfRule type="expression" dxfId="502" priority="485">
      <formula>AND(NOT(ISBLANK($X59)),ISBLANK($U59),ISBLANK($V59),ISBLANK($W59))</formula>
    </cfRule>
  </conditionalFormatting>
  <conditionalFormatting sqref="AC59:AC60 AC64">
    <cfRule type="expression" dxfId="501" priority="494">
      <formula>"&lt;=0.5*$E$17"</formula>
    </cfRule>
    <cfRule type="expression" dxfId="500" priority="495">
      <formula>"&gt;=0,5*$E$17"</formula>
    </cfRule>
  </conditionalFormatting>
  <conditionalFormatting sqref="AD59:BM60 AD64:BM64">
    <cfRule type="expression" dxfId="499" priority="496" stopIfTrue="1">
      <formula>MOD(AD59,2)&lt;&gt;0</formula>
    </cfRule>
  </conditionalFormatting>
  <conditionalFormatting sqref="U59:U60">
    <cfRule type="expression" dxfId="498" priority="497" stopIfTrue="1">
      <formula>AND(INDEX($M59:$T59,1,$V59)=0, $V59&gt;0)</formula>
    </cfRule>
  </conditionalFormatting>
  <conditionalFormatting sqref="V59:V60">
    <cfRule type="expression" dxfId="497" priority="498" stopIfTrue="1">
      <formula>AND(INDEX($M59:$T59,1,$W59)=0, $W59&gt;0)</formula>
    </cfRule>
  </conditionalFormatting>
  <conditionalFormatting sqref="W59:W60">
    <cfRule type="expression" dxfId="496" priority="499" stopIfTrue="1">
      <formula>AND(INDEX($M59:$T59,1,$X59)=0, $X59&gt;0)</formula>
    </cfRule>
  </conditionalFormatting>
  <conditionalFormatting sqref="AD59:AF60">
    <cfRule type="expression" dxfId="495" priority="493">
      <formula>AND(NOT(ISBLANK($M59)),ISBLANK($AE59),ISBLANK($AF59),ISBLANK($AG59))</formula>
    </cfRule>
  </conditionalFormatting>
  <conditionalFormatting sqref="AG59:AI60">
    <cfRule type="expression" dxfId="494" priority="492">
      <formula>AND(NOT(ISBLANK($N59)),ISBLANK($AH59),ISBLANK($AI59),ISBLANK($AJ59))</formula>
    </cfRule>
  </conditionalFormatting>
  <conditionalFormatting sqref="AJ59:AL60">
    <cfRule type="expression" dxfId="493" priority="491">
      <formula>AND(NOT(ISBLANK($O59)),ISBLANK($AK59),ISBLANK($AL59),ISBLANK($AM59))</formula>
    </cfRule>
  </conditionalFormatting>
  <conditionalFormatting sqref="AM59:AO60">
    <cfRule type="expression" dxfId="492" priority="490">
      <formula>AND(NOT(ISBLANK($P59)),ISBLANK($AN59),ISBLANK($AO59),ISBLANK($AP59))</formula>
    </cfRule>
  </conditionalFormatting>
  <conditionalFormatting sqref="AP59:AR60">
    <cfRule type="expression" dxfId="491" priority="489">
      <formula>AND(NOT(ISBLANK($Q59)),ISBLANK($AQ59),ISBLANK($AR59),ISBLANK($AS59))</formula>
    </cfRule>
  </conditionalFormatting>
  <conditionalFormatting sqref="AS59:AU60">
    <cfRule type="expression" dxfId="490" priority="488">
      <formula>AND(NOT(ISBLANK($R59)),ISBLANK($AT59),ISBLANK($AU59),ISBLANK($AV59))</formula>
    </cfRule>
  </conditionalFormatting>
  <conditionalFormatting sqref="AV59:AX60">
    <cfRule type="expression" dxfId="489" priority="487">
      <formula>AND(NOT(ISBLANK($S59)),ISBLANK($AW59),ISBLANK($AX59),ISBLANK($AY59))</formula>
    </cfRule>
  </conditionalFormatting>
  <conditionalFormatting sqref="AY59:BA60">
    <cfRule type="expression" dxfId="488" priority="486">
      <formula>AND(NOT(ISBLANK($T59)),ISBLANK($AZ59),ISBLANK($BA59),ISBLANK($BB59))</formula>
    </cfRule>
  </conditionalFormatting>
  <conditionalFormatting sqref="AC61:AC63">
    <cfRule type="expression" dxfId="487" priority="479">
      <formula>"&lt;=0.5*$E$17"</formula>
    </cfRule>
    <cfRule type="expression" dxfId="486" priority="480">
      <formula>"&gt;=0,5*$E$17"</formula>
    </cfRule>
  </conditionalFormatting>
  <conditionalFormatting sqref="AD61:BM63">
    <cfRule type="expression" dxfId="485" priority="481" stopIfTrue="1">
      <formula>MOD(AD61,2)&lt;&gt;0</formula>
    </cfRule>
  </conditionalFormatting>
  <conditionalFormatting sqref="U61:U63">
    <cfRule type="expression" dxfId="484" priority="482" stopIfTrue="1">
      <formula>AND(INDEX($M61:$T61,1,$V61)=0, $V61&gt;0)</formula>
    </cfRule>
  </conditionalFormatting>
  <conditionalFormatting sqref="V61:V63">
    <cfRule type="expression" dxfId="483" priority="483" stopIfTrue="1">
      <formula>AND(INDEX($M61:$T61,1,$W61)=0, $W61&gt;0)</formula>
    </cfRule>
  </conditionalFormatting>
  <conditionalFormatting sqref="W61:W63">
    <cfRule type="expression" dxfId="482" priority="484" stopIfTrue="1">
      <formula>AND(INDEX($M61:$T61,1,$X61)=0, $X61&gt;0)</formula>
    </cfRule>
  </conditionalFormatting>
  <conditionalFormatting sqref="AD61:AF63">
    <cfRule type="expression" dxfId="481" priority="478">
      <formula>AND(NOT(ISBLANK($M61)),ISBLANK($AE61),ISBLANK($AF61),ISBLANK($AG61))</formula>
    </cfRule>
  </conditionalFormatting>
  <conditionalFormatting sqref="AG61:AI63">
    <cfRule type="expression" dxfId="480" priority="477">
      <formula>AND(NOT(ISBLANK($N61)),ISBLANK($AH61),ISBLANK($AI61),ISBLANK($AJ61))</formula>
    </cfRule>
  </conditionalFormatting>
  <conditionalFormatting sqref="AJ61:AL63">
    <cfRule type="expression" dxfId="479" priority="476">
      <formula>AND(NOT(ISBLANK($O61)),ISBLANK($AK61),ISBLANK($AL61),ISBLANK($AM61))</formula>
    </cfRule>
  </conditionalFormatting>
  <conditionalFormatting sqref="AM61:AO63">
    <cfRule type="expression" dxfId="478" priority="475">
      <formula>AND(NOT(ISBLANK($P61)),ISBLANK($AN61),ISBLANK($AO61),ISBLANK($AP61))</formula>
    </cfRule>
  </conditionalFormatting>
  <conditionalFormatting sqref="AP61:AR63">
    <cfRule type="expression" dxfId="477" priority="474">
      <formula>AND(NOT(ISBLANK($Q61)),ISBLANK($AQ61),ISBLANK($AR61),ISBLANK($AS61))</formula>
    </cfRule>
  </conditionalFormatting>
  <conditionalFormatting sqref="AS61:AU63">
    <cfRule type="expression" dxfId="476" priority="473">
      <formula>AND(NOT(ISBLANK($R61)),ISBLANK($AT61),ISBLANK($AU61),ISBLANK($AV61))</formula>
    </cfRule>
  </conditionalFormatting>
  <conditionalFormatting sqref="AV61:AX63">
    <cfRule type="expression" dxfId="475" priority="472">
      <formula>AND(NOT(ISBLANK($S61)),ISBLANK($AW61),ISBLANK($AX61),ISBLANK($AY61))</formula>
    </cfRule>
  </conditionalFormatting>
  <conditionalFormatting sqref="AY61:BA63">
    <cfRule type="expression" dxfId="474" priority="471">
      <formula>AND(NOT(ISBLANK($T61)),ISBLANK($AZ61),ISBLANK($BA61),ISBLANK($BB61))</formula>
    </cfRule>
  </conditionalFormatting>
  <conditionalFormatting sqref="W61:W63">
    <cfRule type="expression" dxfId="473" priority="470">
      <formula>AND(NOT(ISBLANK($X61)),ISBLANK($U61),ISBLANK($V61),ISBLANK($W61))</formula>
    </cfRule>
  </conditionalFormatting>
  <conditionalFormatting sqref="U122:U134">
    <cfRule type="expression" dxfId="472" priority="467" stopIfTrue="1">
      <formula>AND(INDEX($M122:$T122,1,$V122)=0, $V122&gt;0)</formula>
    </cfRule>
  </conditionalFormatting>
  <conditionalFormatting sqref="V122:V134">
    <cfRule type="expression" dxfId="471" priority="468" stopIfTrue="1">
      <formula>AND(INDEX($M122:$T122,1,$W122)=0, $W122&gt;0)</formula>
    </cfRule>
  </conditionalFormatting>
  <conditionalFormatting sqref="W122:W134">
    <cfRule type="expression" dxfId="470" priority="469" stopIfTrue="1">
      <formula>AND(INDEX($M122:$T122,1,$X122)=0, $X122&gt;0)</formula>
    </cfRule>
  </conditionalFormatting>
  <conditionalFormatting sqref="AC164:AC176 AC150:AC162 AC136:AC148 AC122:AC134 AC107:AC120">
    <cfRule type="expression" dxfId="469" priority="464">
      <formula>"&lt;=0.5*$E$17"</formula>
    </cfRule>
    <cfRule type="expression" dxfId="468" priority="465">
      <formula>"&gt;=0,5*$E$17"</formula>
    </cfRule>
  </conditionalFormatting>
  <conditionalFormatting sqref="AD164:BM176 AD150:BM162 AD136:BM148 AD122:BM134 AD107:BM120">
    <cfRule type="expression" dxfId="467" priority="466" stopIfTrue="1">
      <formula>MOD(AD107,2)&lt;&gt;0</formula>
    </cfRule>
  </conditionalFormatting>
  <conditionalFormatting sqref="AD107:AF176">
    <cfRule type="expression" dxfId="466" priority="463">
      <formula>AND(NOT(ISBLANK($M107)),ISBLANK($AE107),ISBLANK($AF107),ISBLANK($AG107))</formula>
    </cfRule>
  </conditionalFormatting>
  <conditionalFormatting sqref="AG107:AI176">
    <cfRule type="expression" dxfId="465" priority="462">
      <formula>AND(NOT(ISBLANK($N107)),ISBLANK($AH107),ISBLANK($AI107),ISBLANK($AJ107))</formula>
    </cfRule>
  </conditionalFormatting>
  <conditionalFormatting sqref="AJ107:AL176">
    <cfRule type="expression" dxfId="464" priority="461">
      <formula>AND(NOT(ISBLANK($O107)),ISBLANK($AK107),ISBLANK($AL107),ISBLANK($AM107))</formula>
    </cfRule>
  </conditionalFormatting>
  <conditionalFormatting sqref="AM107:AO176">
    <cfRule type="expression" dxfId="463" priority="460">
      <formula>AND(NOT(ISBLANK($P107)),ISBLANK($AN107),ISBLANK($AO107),ISBLANK($AP107))</formula>
    </cfRule>
  </conditionalFormatting>
  <conditionalFormatting sqref="AP107:AR176">
    <cfRule type="expression" dxfId="462" priority="459">
      <formula>AND(NOT(ISBLANK($Q107)),ISBLANK($AQ107),ISBLANK($AR107),ISBLANK($AS107))</formula>
    </cfRule>
  </conditionalFormatting>
  <conditionalFormatting sqref="AS107:AU176">
    <cfRule type="expression" dxfId="461" priority="458">
      <formula>AND(NOT(ISBLANK($R107)),ISBLANK($AT107),ISBLANK($AU107),ISBLANK($AV107))</formula>
    </cfRule>
  </conditionalFormatting>
  <conditionalFormatting sqref="AV107:AX176">
    <cfRule type="expression" dxfId="460" priority="457">
      <formula>AND(NOT(ISBLANK($S107)),ISBLANK($AW107),ISBLANK($AX107),ISBLANK($AY107))</formula>
    </cfRule>
  </conditionalFormatting>
  <conditionalFormatting sqref="AY107:BA176">
    <cfRule type="expression" dxfId="459" priority="456">
      <formula>AND(NOT(ISBLANK($T107)),ISBLANK($AZ107),ISBLANK($BA107),ISBLANK($BB107))</formula>
    </cfRule>
  </conditionalFormatting>
  <conditionalFormatting sqref="W107:W176">
    <cfRule type="expression" dxfId="458" priority="455">
      <formula>AND(NOT(ISBLANK($X107)),ISBLANK($U107),ISBLANK($V107),ISBLANK($W107))</formula>
    </cfRule>
  </conditionalFormatting>
  <conditionalFormatting sqref="AC77 AC79:AC81 AC104:AC106 AC102">
    <cfRule type="expression" dxfId="457" priority="452">
      <formula>"&lt;=0.5*$E$17"</formula>
    </cfRule>
    <cfRule type="expression" dxfId="456" priority="453">
      <formula>"&gt;=0,5*$E$17"</formula>
    </cfRule>
  </conditionalFormatting>
  <conditionalFormatting sqref="AD77:BM77 AD79:BM81 AD104:BM106 AD102:BM102">
    <cfRule type="expression" dxfId="455" priority="454" stopIfTrue="1">
      <formula>MOD(AD77,2)&lt;&gt;0</formula>
    </cfRule>
  </conditionalFormatting>
  <conditionalFormatting sqref="AC103">
    <cfRule type="expression" dxfId="454" priority="446">
      <formula>"&lt;=0.5*$E$17"</formula>
    </cfRule>
    <cfRule type="expression" dxfId="453" priority="447">
      <formula>"&gt;=0,5*$E$17"</formula>
    </cfRule>
  </conditionalFormatting>
  <conditionalFormatting sqref="AD103:BM103">
    <cfRule type="expression" dxfId="452" priority="448" stopIfTrue="1">
      <formula>MOD(AD103,2)&lt;&gt;0</formula>
    </cfRule>
  </conditionalFormatting>
  <conditionalFormatting sqref="U103">
    <cfRule type="expression" dxfId="451" priority="449" stopIfTrue="1">
      <formula>AND(INDEX($M103:$T103,1,$V103)=0, $V103&gt;0)</formula>
    </cfRule>
  </conditionalFormatting>
  <conditionalFormatting sqref="V103">
    <cfRule type="expression" dxfId="450" priority="450" stopIfTrue="1">
      <formula>AND(INDEX($M103:$T103,1,$W103)=0, $W103&gt;0)</formula>
    </cfRule>
  </conditionalFormatting>
  <conditionalFormatting sqref="W103">
    <cfRule type="expression" dxfId="449" priority="451" stopIfTrue="1">
      <formula>AND(INDEX($M103:$T103,1,$X103)=0, $X103&gt;0)</formula>
    </cfRule>
  </conditionalFormatting>
  <conditionalFormatting sqref="AD103:AF103">
    <cfRule type="expression" dxfId="448" priority="445">
      <formula>AND(NOT(ISBLANK($M103)),ISBLANK($AE103),ISBLANK($AF103),ISBLANK($AG103))</formula>
    </cfRule>
  </conditionalFormatting>
  <conditionalFormatting sqref="AG103:AI103">
    <cfRule type="expression" dxfId="447" priority="444">
      <formula>AND(NOT(ISBLANK($N103)),ISBLANK($AH103),ISBLANK($AI103),ISBLANK($AJ103))</formula>
    </cfRule>
  </conditionalFormatting>
  <conditionalFormatting sqref="AJ103:AL103">
    <cfRule type="expression" dxfId="446" priority="443">
      <formula>AND(NOT(ISBLANK($O103)),ISBLANK($AK103),ISBLANK($AL103),ISBLANK($AM103))</formula>
    </cfRule>
  </conditionalFormatting>
  <conditionalFormatting sqref="AM103:AO103">
    <cfRule type="expression" dxfId="445" priority="442">
      <formula>AND(NOT(ISBLANK($P103)),ISBLANK($AN103),ISBLANK($AO103),ISBLANK($AP103))</formula>
    </cfRule>
  </conditionalFormatting>
  <conditionalFormatting sqref="AP103:AR103">
    <cfRule type="expression" dxfId="444" priority="441">
      <formula>AND(NOT(ISBLANK($Q103)),ISBLANK($AQ103),ISBLANK($AR103),ISBLANK($AS103))</formula>
    </cfRule>
  </conditionalFormatting>
  <conditionalFormatting sqref="AS103:AU103">
    <cfRule type="expression" dxfId="443" priority="440">
      <formula>AND(NOT(ISBLANK($R103)),ISBLANK($AT103),ISBLANK($AU103),ISBLANK($AV103))</formula>
    </cfRule>
  </conditionalFormatting>
  <conditionalFormatting sqref="AV103:AX103">
    <cfRule type="expression" dxfId="442" priority="439">
      <formula>AND(NOT(ISBLANK($S103)),ISBLANK($AW103),ISBLANK($AX103),ISBLANK($AY103))</formula>
    </cfRule>
  </conditionalFormatting>
  <conditionalFormatting sqref="AY103:BA103">
    <cfRule type="expression" dxfId="441" priority="438">
      <formula>AND(NOT(ISBLANK($T103)),ISBLANK($AZ103),ISBLANK($BA103),ISBLANK($BB103))</formula>
    </cfRule>
  </conditionalFormatting>
  <conditionalFormatting sqref="W103">
    <cfRule type="expression" dxfId="440" priority="437">
      <formula>AND(NOT(ISBLANK($X103)),ISBLANK($U103),ISBLANK($V103),ISBLANK($W103))</formula>
    </cfRule>
  </conditionalFormatting>
  <conditionalFormatting sqref="AC101">
    <cfRule type="expression" dxfId="439" priority="431">
      <formula>"&lt;=0.5*$E$17"</formula>
    </cfRule>
    <cfRule type="expression" dxfId="438" priority="432">
      <formula>"&gt;=0,5*$E$17"</formula>
    </cfRule>
  </conditionalFormatting>
  <conditionalFormatting sqref="AD101:BM101">
    <cfRule type="expression" dxfId="437" priority="433" stopIfTrue="1">
      <formula>MOD(AD101,2)&lt;&gt;0</formula>
    </cfRule>
  </conditionalFormatting>
  <conditionalFormatting sqref="U101">
    <cfRule type="expression" dxfId="436" priority="434" stopIfTrue="1">
      <formula>AND(INDEX($M101:$T101,1,$V101)=0, $V101&gt;0)</formula>
    </cfRule>
  </conditionalFormatting>
  <conditionalFormatting sqref="V101">
    <cfRule type="expression" dxfId="435" priority="435" stopIfTrue="1">
      <formula>AND(INDEX($M101:$T101,1,$W101)=0, $W101&gt;0)</formula>
    </cfRule>
  </conditionalFormatting>
  <conditionalFormatting sqref="W101">
    <cfRule type="expression" dxfId="434" priority="436" stopIfTrue="1">
      <formula>AND(INDEX($M101:$T101,1,$X101)=0, $X101&gt;0)</formula>
    </cfRule>
  </conditionalFormatting>
  <conditionalFormatting sqref="AD101:AF101">
    <cfRule type="expression" dxfId="433" priority="430">
      <formula>AND(NOT(ISBLANK($M101)),ISBLANK($AE101),ISBLANK($AF101),ISBLANK($AG101))</formula>
    </cfRule>
  </conditionalFormatting>
  <conditionalFormatting sqref="AG101:AI101">
    <cfRule type="expression" dxfId="432" priority="429">
      <formula>AND(NOT(ISBLANK($N101)),ISBLANK($AH101),ISBLANK($AI101),ISBLANK($AJ101))</formula>
    </cfRule>
  </conditionalFormatting>
  <conditionalFormatting sqref="AJ101:AL101">
    <cfRule type="expression" dxfId="431" priority="428">
      <formula>AND(NOT(ISBLANK($O101)),ISBLANK($AK101),ISBLANK($AL101),ISBLANK($AM101))</formula>
    </cfRule>
  </conditionalFormatting>
  <conditionalFormatting sqref="AM101:AO101">
    <cfRule type="expression" dxfId="430" priority="427">
      <formula>AND(NOT(ISBLANK($P101)),ISBLANK($AN101),ISBLANK($AO101),ISBLANK($AP101))</formula>
    </cfRule>
  </conditionalFormatting>
  <conditionalFormatting sqref="AP101:AR101">
    <cfRule type="expression" dxfId="429" priority="426">
      <formula>AND(NOT(ISBLANK($Q101)),ISBLANK($AQ101),ISBLANK($AR101),ISBLANK($AS101))</formula>
    </cfRule>
  </conditionalFormatting>
  <conditionalFormatting sqref="AS101:AU101">
    <cfRule type="expression" dxfId="428" priority="425">
      <formula>AND(NOT(ISBLANK($R101)),ISBLANK($AT101),ISBLANK($AU101),ISBLANK($AV101))</formula>
    </cfRule>
  </conditionalFormatting>
  <conditionalFormatting sqref="AV101:AX101">
    <cfRule type="expression" dxfId="427" priority="424">
      <formula>AND(NOT(ISBLANK($S101)),ISBLANK($AW101),ISBLANK($AX101),ISBLANK($AY101))</formula>
    </cfRule>
  </conditionalFormatting>
  <conditionalFormatting sqref="AY101:BA101">
    <cfRule type="expression" dxfId="426" priority="423">
      <formula>AND(NOT(ISBLANK($T101)),ISBLANK($AZ101),ISBLANK($BA101),ISBLANK($BB101))</formula>
    </cfRule>
  </conditionalFormatting>
  <conditionalFormatting sqref="W101">
    <cfRule type="expression" dxfId="425" priority="422">
      <formula>AND(NOT(ISBLANK($X101)),ISBLANK($U101),ISBLANK($V101),ISBLANK($W101))</formula>
    </cfRule>
  </conditionalFormatting>
  <conditionalFormatting sqref="AC100">
    <cfRule type="expression" dxfId="424" priority="416">
      <formula>"&lt;=0.5*$E$17"</formula>
    </cfRule>
    <cfRule type="expression" dxfId="423" priority="417">
      <formula>"&gt;=0,5*$E$17"</formula>
    </cfRule>
  </conditionalFormatting>
  <conditionalFormatting sqref="AD100:BM100">
    <cfRule type="expression" dxfId="422" priority="418" stopIfTrue="1">
      <formula>MOD(AD100,2)&lt;&gt;0</formula>
    </cfRule>
  </conditionalFormatting>
  <conditionalFormatting sqref="U100">
    <cfRule type="expression" dxfId="421" priority="419" stopIfTrue="1">
      <formula>AND(INDEX($M100:$T100,1,$V100)=0, $V100&gt;0)</formula>
    </cfRule>
  </conditionalFormatting>
  <conditionalFormatting sqref="V100">
    <cfRule type="expression" dxfId="420" priority="420" stopIfTrue="1">
      <formula>AND(INDEX($M100:$T100,1,$W100)=0, $W100&gt;0)</formula>
    </cfRule>
  </conditionalFormatting>
  <conditionalFormatting sqref="W100">
    <cfRule type="expression" dxfId="419" priority="421" stopIfTrue="1">
      <formula>AND(INDEX($M100:$T100,1,$X100)=0, $X100&gt;0)</formula>
    </cfRule>
  </conditionalFormatting>
  <conditionalFormatting sqref="AD100:AF100">
    <cfRule type="expression" dxfId="418" priority="415">
      <formula>AND(NOT(ISBLANK($M100)),ISBLANK($AE100),ISBLANK($AF100),ISBLANK($AG100))</formula>
    </cfRule>
  </conditionalFormatting>
  <conditionalFormatting sqref="AG100:AI100">
    <cfRule type="expression" dxfId="417" priority="414">
      <formula>AND(NOT(ISBLANK($N100)),ISBLANK($AH100),ISBLANK($AI100),ISBLANK($AJ100))</formula>
    </cfRule>
  </conditionalFormatting>
  <conditionalFormatting sqref="AJ100:AL100">
    <cfRule type="expression" dxfId="416" priority="413">
      <formula>AND(NOT(ISBLANK($O100)),ISBLANK($AK100),ISBLANK($AL100),ISBLANK($AM100))</formula>
    </cfRule>
  </conditionalFormatting>
  <conditionalFormatting sqref="AM100:AO100">
    <cfRule type="expression" dxfId="415" priority="412">
      <formula>AND(NOT(ISBLANK($P100)),ISBLANK($AN100),ISBLANK($AO100),ISBLANK($AP100))</formula>
    </cfRule>
  </conditionalFormatting>
  <conditionalFormatting sqref="AP100:AR100">
    <cfRule type="expression" dxfId="414" priority="411">
      <formula>AND(NOT(ISBLANK($Q100)),ISBLANK($AQ100),ISBLANK($AR100),ISBLANK($AS100))</formula>
    </cfRule>
  </conditionalFormatting>
  <conditionalFormatting sqref="AS100:AU100">
    <cfRule type="expression" dxfId="413" priority="410">
      <formula>AND(NOT(ISBLANK($R100)),ISBLANK($AT100),ISBLANK($AU100),ISBLANK($AV100))</formula>
    </cfRule>
  </conditionalFormatting>
  <conditionalFormatting sqref="AV100:AX100">
    <cfRule type="expression" dxfId="412" priority="409">
      <formula>AND(NOT(ISBLANK($S100)),ISBLANK($AW100),ISBLANK($AX100),ISBLANK($AY100))</formula>
    </cfRule>
  </conditionalFormatting>
  <conditionalFormatting sqref="AY100:BA100">
    <cfRule type="expression" dxfId="411" priority="408">
      <formula>AND(NOT(ISBLANK($T100)),ISBLANK($AZ100),ISBLANK($BA100),ISBLANK($BB100))</formula>
    </cfRule>
  </conditionalFormatting>
  <conditionalFormatting sqref="W100">
    <cfRule type="expression" dxfId="410" priority="407">
      <formula>AND(NOT(ISBLANK($X100)),ISBLANK($U100),ISBLANK($V100),ISBLANK($W100))</formula>
    </cfRule>
  </conditionalFormatting>
  <conditionalFormatting sqref="AC99 AC86">
    <cfRule type="expression" dxfId="409" priority="401">
      <formula>"&lt;=0.5*$E$17"</formula>
    </cfRule>
    <cfRule type="expression" dxfId="408" priority="402">
      <formula>"&gt;=0,5*$E$17"</formula>
    </cfRule>
  </conditionalFormatting>
  <conditionalFormatting sqref="AD99:BM99 AD86:BM86">
    <cfRule type="expression" dxfId="407" priority="403" stopIfTrue="1">
      <formula>MOD(AD86,2)&lt;&gt;0</formula>
    </cfRule>
  </conditionalFormatting>
  <conditionalFormatting sqref="U99">
    <cfRule type="expression" dxfId="406" priority="404" stopIfTrue="1">
      <formula>AND(INDEX($M99:$T99,1,$V99)=0, $V99&gt;0)</formula>
    </cfRule>
  </conditionalFormatting>
  <conditionalFormatting sqref="V99">
    <cfRule type="expression" dxfId="405" priority="405" stopIfTrue="1">
      <formula>AND(INDEX($M99:$T99,1,$W99)=0, $W99&gt;0)</formula>
    </cfRule>
  </conditionalFormatting>
  <conditionalFormatting sqref="W99">
    <cfRule type="expression" dxfId="404" priority="406" stopIfTrue="1">
      <formula>AND(INDEX($M99:$T99,1,$X99)=0, $X99&gt;0)</formula>
    </cfRule>
  </conditionalFormatting>
  <conditionalFormatting sqref="AD99:AF99">
    <cfRule type="expression" dxfId="403" priority="400">
      <formula>AND(NOT(ISBLANK($M99)),ISBLANK($AE99),ISBLANK($AF99),ISBLANK($AG99))</formula>
    </cfRule>
  </conditionalFormatting>
  <conditionalFormatting sqref="AG99:AI99">
    <cfRule type="expression" dxfId="402" priority="399">
      <formula>AND(NOT(ISBLANK($N99)),ISBLANK($AH99),ISBLANK($AI99),ISBLANK($AJ99))</formula>
    </cfRule>
  </conditionalFormatting>
  <conditionalFormatting sqref="AJ99:AL99">
    <cfRule type="expression" dxfId="401" priority="398">
      <formula>AND(NOT(ISBLANK($O99)),ISBLANK($AK99),ISBLANK($AL99),ISBLANK($AM99))</formula>
    </cfRule>
  </conditionalFormatting>
  <conditionalFormatting sqref="AM99:AO99">
    <cfRule type="expression" dxfId="400" priority="397">
      <formula>AND(NOT(ISBLANK($P99)),ISBLANK($AN99),ISBLANK($AO99),ISBLANK($AP99))</formula>
    </cfRule>
  </conditionalFormatting>
  <conditionalFormatting sqref="AP99:AR99">
    <cfRule type="expression" dxfId="399" priority="396">
      <formula>AND(NOT(ISBLANK($Q99)),ISBLANK($AQ99),ISBLANK($AR99),ISBLANK($AS99))</formula>
    </cfRule>
  </conditionalFormatting>
  <conditionalFormatting sqref="AS99:AU99">
    <cfRule type="expression" dxfId="398" priority="395">
      <formula>AND(NOT(ISBLANK($R99)),ISBLANK($AT99),ISBLANK($AU99),ISBLANK($AV99))</formula>
    </cfRule>
  </conditionalFormatting>
  <conditionalFormatting sqref="AV99:AX99">
    <cfRule type="expression" dxfId="397" priority="394">
      <formula>AND(NOT(ISBLANK($S99)),ISBLANK($AW99),ISBLANK($AX99),ISBLANK($AY99))</formula>
    </cfRule>
  </conditionalFormatting>
  <conditionalFormatting sqref="AY99:BA99">
    <cfRule type="expression" dxfId="396" priority="393">
      <formula>AND(NOT(ISBLANK($T99)),ISBLANK($AZ99),ISBLANK($BA99),ISBLANK($BB99))</formula>
    </cfRule>
  </conditionalFormatting>
  <conditionalFormatting sqref="W99">
    <cfRule type="expression" dxfId="395" priority="392">
      <formula>AND(NOT(ISBLANK($X99)),ISBLANK($U99),ISBLANK($V99),ISBLANK($W99))</formula>
    </cfRule>
  </conditionalFormatting>
  <conditionalFormatting sqref="AC92">
    <cfRule type="expression" dxfId="394" priority="386">
      <formula>"&lt;=0.5*$E$17"</formula>
    </cfRule>
    <cfRule type="expression" dxfId="393" priority="387">
      <formula>"&gt;=0,5*$E$17"</formula>
    </cfRule>
  </conditionalFormatting>
  <conditionalFormatting sqref="AD92:BM92">
    <cfRule type="expression" dxfId="392" priority="388" stopIfTrue="1">
      <formula>MOD(AD92,2)&lt;&gt;0</formula>
    </cfRule>
  </conditionalFormatting>
  <conditionalFormatting sqref="U92">
    <cfRule type="expression" dxfId="391" priority="389" stopIfTrue="1">
      <formula>AND(INDEX($M92:$T92,1,$V92)=0, $V92&gt;0)</formula>
    </cfRule>
  </conditionalFormatting>
  <conditionalFormatting sqref="V92">
    <cfRule type="expression" dxfId="390" priority="390" stopIfTrue="1">
      <formula>AND(INDEX($M92:$T92,1,$W92)=0, $W92&gt;0)</formula>
    </cfRule>
  </conditionalFormatting>
  <conditionalFormatting sqref="W92">
    <cfRule type="expression" dxfId="389" priority="391" stopIfTrue="1">
      <formula>AND(INDEX($M92:$T92,1,$X92)=0, $X92&gt;0)</formula>
    </cfRule>
  </conditionalFormatting>
  <conditionalFormatting sqref="AD92:AF92">
    <cfRule type="expression" dxfId="388" priority="385">
      <formula>AND(NOT(ISBLANK($M92)),ISBLANK($AE92),ISBLANK($AF92),ISBLANK($AG92))</formula>
    </cfRule>
  </conditionalFormatting>
  <conditionalFormatting sqref="AG92:AI92">
    <cfRule type="expression" dxfId="387" priority="384">
      <formula>AND(NOT(ISBLANK($N92)),ISBLANK($AH92),ISBLANK($AI92),ISBLANK($AJ92))</formula>
    </cfRule>
  </conditionalFormatting>
  <conditionalFormatting sqref="AJ92:AL92">
    <cfRule type="expression" dxfId="386" priority="383">
      <formula>AND(NOT(ISBLANK($O92)),ISBLANK($AK92),ISBLANK($AL92),ISBLANK($AM92))</formula>
    </cfRule>
  </conditionalFormatting>
  <conditionalFormatting sqref="AM92:AO92">
    <cfRule type="expression" dxfId="385" priority="382">
      <formula>AND(NOT(ISBLANK($P92)),ISBLANK($AN92),ISBLANK($AO92),ISBLANK($AP92))</formula>
    </cfRule>
  </conditionalFormatting>
  <conditionalFormatting sqref="AP92:AR92">
    <cfRule type="expression" dxfId="384" priority="381">
      <formula>AND(NOT(ISBLANK($Q92)),ISBLANK($AQ92),ISBLANK($AR92),ISBLANK($AS92))</formula>
    </cfRule>
  </conditionalFormatting>
  <conditionalFormatting sqref="AS92:AU92">
    <cfRule type="expression" dxfId="383" priority="380">
      <formula>AND(NOT(ISBLANK($R92)),ISBLANK($AT92),ISBLANK($AU92),ISBLANK($AV92))</formula>
    </cfRule>
  </conditionalFormatting>
  <conditionalFormatting sqref="AV92:AX92">
    <cfRule type="expression" dxfId="382" priority="379">
      <formula>AND(NOT(ISBLANK($S92)),ISBLANK($AW92),ISBLANK($AX92),ISBLANK($AY92))</formula>
    </cfRule>
  </conditionalFormatting>
  <conditionalFormatting sqref="AY92:BA92">
    <cfRule type="expression" dxfId="381" priority="378">
      <formula>AND(NOT(ISBLANK($T92)),ISBLANK($AZ92),ISBLANK($BA92),ISBLANK($BB92))</formula>
    </cfRule>
  </conditionalFormatting>
  <conditionalFormatting sqref="W92">
    <cfRule type="expression" dxfId="380" priority="377">
      <formula>AND(NOT(ISBLANK($X92)),ISBLANK($U92),ISBLANK($V92),ISBLANK($W92))</formula>
    </cfRule>
  </conditionalFormatting>
  <conditionalFormatting sqref="AC85">
    <cfRule type="expression" dxfId="379" priority="374">
      <formula>"&lt;=0.5*$E$17"</formula>
    </cfRule>
    <cfRule type="expression" dxfId="378" priority="375">
      <formula>"&gt;=0,5*$E$17"</formula>
    </cfRule>
  </conditionalFormatting>
  <conditionalFormatting sqref="AD85:BM85">
    <cfRule type="expression" dxfId="377" priority="376" stopIfTrue="1">
      <formula>MOD(AD85,2)&lt;&gt;0</formula>
    </cfRule>
  </conditionalFormatting>
  <conditionalFormatting sqref="AD85:AF85">
    <cfRule type="expression" dxfId="376" priority="373">
      <formula>AND(NOT(ISBLANK($M85)),ISBLANK($AE85),ISBLANK($AF85),ISBLANK($AG85))</formula>
    </cfRule>
  </conditionalFormatting>
  <conditionalFormatting sqref="AG85:AI85">
    <cfRule type="expression" dxfId="375" priority="372">
      <formula>AND(NOT(ISBLANK($N85)),ISBLANK($AH85),ISBLANK($AI85),ISBLANK($AJ85))</formula>
    </cfRule>
  </conditionalFormatting>
  <conditionalFormatting sqref="AJ85:AL85">
    <cfRule type="expression" dxfId="374" priority="371">
      <formula>AND(NOT(ISBLANK($O85)),ISBLANK($AK85),ISBLANK($AL85),ISBLANK($AM85))</formula>
    </cfRule>
  </conditionalFormatting>
  <conditionalFormatting sqref="AM85:AO85">
    <cfRule type="expression" dxfId="373" priority="370">
      <formula>AND(NOT(ISBLANK($P85)),ISBLANK($AN85),ISBLANK($AO85),ISBLANK($AP85))</formula>
    </cfRule>
  </conditionalFormatting>
  <conditionalFormatting sqref="AP85:AR85">
    <cfRule type="expression" dxfId="372" priority="369">
      <formula>AND(NOT(ISBLANK($Q85)),ISBLANK($AQ85),ISBLANK($AR85),ISBLANK($AS85))</formula>
    </cfRule>
  </conditionalFormatting>
  <conditionalFormatting sqref="AS85:AU85">
    <cfRule type="expression" dxfId="371" priority="368">
      <formula>AND(NOT(ISBLANK($R85)),ISBLANK($AT85),ISBLANK($AU85),ISBLANK($AV85))</formula>
    </cfRule>
  </conditionalFormatting>
  <conditionalFormatting sqref="AV85:AX85">
    <cfRule type="expression" dxfId="370" priority="367">
      <formula>AND(NOT(ISBLANK($S85)),ISBLANK($AW85),ISBLANK($AX85),ISBLANK($AY85))</formula>
    </cfRule>
  </conditionalFormatting>
  <conditionalFormatting sqref="AY85:BA85">
    <cfRule type="expression" dxfId="369" priority="366">
      <formula>AND(NOT(ISBLANK($T85)),ISBLANK($AZ85),ISBLANK($BA85),ISBLANK($BB85))</formula>
    </cfRule>
  </conditionalFormatting>
  <conditionalFormatting sqref="AC82">
    <cfRule type="expression" dxfId="368" priority="360">
      <formula>"&lt;=0.5*$E$17"</formula>
    </cfRule>
    <cfRule type="expression" dxfId="367" priority="361">
      <formula>"&gt;=0,5*$E$17"</formula>
    </cfRule>
  </conditionalFormatting>
  <conditionalFormatting sqref="AD82:BM82">
    <cfRule type="expression" dxfId="366" priority="362" stopIfTrue="1">
      <formula>MOD(AD82,2)&lt;&gt;0</formula>
    </cfRule>
  </conditionalFormatting>
  <conditionalFormatting sqref="U82">
    <cfRule type="expression" dxfId="365" priority="363" stopIfTrue="1">
      <formula>AND(INDEX($M82:$T82,1,$V82)=0, $V82&gt;0)</formula>
    </cfRule>
  </conditionalFormatting>
  <conditionalFormatting sqref="V82">
    <cfRule type="expression" dxfId="364" priority="364" stopIfTrue="1">
      <formula>AND(INDEX($M82:$T82,1,$W82)=0, $W82&gt;0)</formula>
    </cfRule>
  </conditionalFormatting>
  <conditionalFormatting sqref="W82">
    <cfRule type="expression" dxfId="363" priority="365" stopIfTrue="1">
      <formula>AND(INDEX($M82:$T82,1,$X82)=0, $X82&gt;0)</formula>
    </cfRule>
  </conditionalFormatting>
  <conditionalFormatting sqref="AD82:AF82">
    <cfRule type="expression" dxfId="362" priority="359">
      <formula>AND(NOT(ISBLANK($M82)),ISBLANK($AE82),ISBLANK($AF82),ISBLANK($AG82))</formula>
    </cfRule>
  </conditionalFormatting>
  <conditionalFormatting sqref="AG82:AI82">
    <cfRule type="expression" dxfId="361" priority="358">
      <formula>AND(NOT(ISBLANK($N82)),ISBLANK($AH82),ISBLANK($AI82),ISBLANK($AJ82))</formula>
    </cfRule>
  </conditionalFormatting>
  <conditionalFormatting sqref="AJ82:AL82">
    <cfRule type="expression" dxfId="360" priority="357">
      <formula>AND(NOT(ISBLANK($O82)),ISBLANK($AK82),ISBLANK($AL82),ISBLANK($AM82))</formula>
    </cfRule>
  </conditionalFormatting>
  <conditionalFormatting sqref="AM82:AO82">
    <cfRule type="expression" dxfId="359" priority="356">
      <formula>AND(NOT(ISBLANK($P82)),ISBLANK($AN82),ISBLANK($AO82),ISBLANK($AP82))</formula>
    </cfRule>
  </conditionalFormatting>
  <conditionalFormatting sqref="AP82:AR82">
    <cfRule type="expression" dxfId="358" priority="355">
      <formula>AND(NOT(ISBLANK($Q82)),ISBLANK($AQ82),ISBLANK($AR82),ISBLANK($AS82))</formula>
    </cfRule>
  </conditionalFormatting>
  <conditionalFormatting sqref="AS82:AU82">
    <cfRule type="expression" dxfId="357" priority="354">
      <formula>AND(NOT(ISBLANK($R82)),ISBLANK($AT82),ISBLANK($AU82),ISBLANK($AV82))</formula>
    </cfRule>
  </conditionalFormatting>
  <conditionalFormatting sqref="AV82:AX82">
    <cfRule type="expression" dxfId="356" priority="353">
      <formula>AND(NOT(ISBLANK($S82)),ISBLANK($AW82),ISBLANK($AX82),ISBLANK($AY82))</formula>
    </cfRule>
  </conditionalFormatting>
  <conditionalFormatting sqref="AY82:BA82">
    <cfRule type="expression" dxfId="355" priority="352">
      <formula>AND(NOT(ISBLANK($T82)),ISBLANK($AZ82),ISBLANK($BA82),ISBLANK($BB82))</formula>
    </cfRule>
  </conditionalFormatting>
  <conditionalFormatting sqref="W82">
    <cfRule type="expression" dxfId="354" priority="351">
      <formula>AND(NOT(ISBLANK($X82)),ISBLANK($U82),ISBLANK($V82),ISBLANK($W82))</formula>
    </cfRule>
  </conditionalFormatting>
  <conditionalFormatting sqref="J4:J9">
    <cfRule type="cellIs" dxfId="353" priority="350" operator="equal">
      <formula>3</formula>
    </cfRule>
  </conditionalFormatting>
  <conditionalFormatting sqref="AC97:AC98">
    <cfRule type="expression" dxfId="352" priority="344">
      <formula>"&lt;=0.5*$E$17"</formula>
    </cfRule>
    <cfRule type="expression" dxfId="351" priority="345">
      <formula>"&gt;=0,5*$E$17"</formula>
    </cfRule>
  </conditionalFormatting>
  <conditionalFormatting sqref="AD97:BM98">
    <cfRule type="expression" dxfId="350" priority="346" stopIfTrue="1">
      <formula>MOD(AD97,2)&lt;&gt;0</formula>
    </cfRule>
  </conditionalFormatting>
  <conditionalFormatting sqref="U97:U98">
    <cfRule type="expression" dxfId="349" priority="347" stopIfTrue="1">
      <formula>AND(INDEX($M97:$T97,1,$V97)=0, $V97&gt;0)</formula>
    </cfRule>
  </conditionalFormatting>
  <conditionalFormatting sqref="V97:V98">
    <cfRule type="expression" dxfId="348" priority="348" stopIfTrue="1">
      <formula>AND(INDEX($M97:$T97,1,$W97)=0, $W97&gt;0)</formula>
    </cfRule>
  </conditionalFormatting>
  <conditionalFormatting sqref="W97:W98">
    <cfRule type="expression" dxfId="347" priority="349" stopIfTrue="1">
      <formula>AND(INDEX($M97:$T97,1,$X97)=0, $X97&gt;0)</formula>
    </cfRule>
  </conditionalFormatting>
  <conditionalFormatting sqref="AD97:AF98">
    <cfRule type="expression" dxfId="346" priority="343">
      <formula>AND(NOT(ISBLANK($M97)),ISBLANK($AE97),ISBLANK($AF97),ISBLANK($AG97))</formula>
    </cfRule>
  </conditionalFormatting>
  <conditionalFormatting sqref="AG97:AI98">
    <cfRule type="expression" dxfId="345" priority="342">
      <formula>AND(NOT(ISBLANK($N97)),ISBLANK($AH97),ISBLANK($AI97),ISBLANK($AJ97))</formula>
    </cfRule>
  </conditionalFormatting>
  <conditionalFormatting sqref="AJ97:AL98">
    <cfRule type="expression" dxfId="344" priority="341">
      <formula>AND(NOT(ISBLANK($O97)),ISBLANK($AK97),ISBLANK($AL97),ISBLANK($AM97))</formula>
    </cfRule>
  </conditionalFormatting>
  <conditionalFormatting sqref="AM97:AO98">
    <cfRule type="expression" dxfId="343" priority="340">
      <formula>AND(NOT(ISBLANK($P97)),ISBLANK($AN97),ISBLANK($AO97),ISBLANK($AP97))</formula>
    </cfRule>
  </conditionalFormatting>
  <conditionalFormatting sqref="AP97:AR98">
    <cfRule type="expression" dxfId="342" priority="339">
      <formula>AND(NOT(ISBLANK($Q97)),ISBLANK($AQ97),ISBLANK($AR97),ISBLANK($AS97))</formula>
    </cfRule>
  </conditionalFormatting>
  <conditionalFormatting sqref="AS97:AU98">
    <cfRule type="expression" dxfId="341" priority="338">
      <formula>AND(NOT(ISBLANK($R97)),ISBLANK($AT97),ISBLANK($AU97),ISBLANK($AV97))</formula>
    </cfRule>
  </conditionalFormatting>
  <conditionalFormatting sqref="AV97:AX98">
    <cfRule type="expression" dxfId="340" priority="337">
      <formula>AND(NOT(ISBLANK($S97)),ISBLANK($AW97),ISBLANK($AX97),ISBLANK($AY97))</formula>
    </cfRule>
  </conditionalFormatting>
  <conditionalFormatting sqref="AY97:BA98">
    <cfRule type="expression" dxfId="339" priority="336">
      <formula>AND(NOT(ISBLANK($T97)),ISBLANK($AZ97),ISBLANK($BA97),ISBLANK($BB97))</formula>
    </cfRule>
  </conditionalFormatting>
  <conditionalFormatting sqref="W97:W98">
    <cfRule type="expression" dxfId="338" priority="335">
      <formula>AND(NOT(ISBLANK($X97)),ISBLANK($U97),ISBLANK($V97),ISBLANK($W97))</formula>
    </cfRule>
  </conditionalFormatting>
  <conditionalFormatting sqref="AC96">
    <cfRule type="expression" dxfId="337" priority="329">
      <formula>"&lt;=0.5*$E$17"</formula>
    </cfRule>
    <cfRule type="expression" dxfId="336" priority="330">
      <formula>"&gt;=0,5*$E$17"</formula>
    </cfRule>
  </conditionalFormatting>
  <conditionalFormatting sqref="AD96:BM96">
    <cfRule type="expression" dxfId="335" priority="331" stopIfTrue="1">
      <formula>MOD(AD96,2)&lt;&gt;0</formula>
    </cfRule>
  </conditionalFormatting>
  <conditionalFormatting sqref="U96">
    <cfRule type="expression" dxfId="334" priority="332" stopIfTrue="1">
      <formula>AND(INDEX($M96:$T96,1,$V96)=0, $V96&gt;0)</formula>
    </cfRule>
  </conditionalFormatting>
  <conditionalFormatting sqref="V96">
    <cfRule type="expression" dxfId="333" priority="333" stopIfTrue="1">
      <formula>AND(INDEX($M96:$T96,1,$W96)=0, $W96&gt;0)</formula>
    </cfRule>
  </conditionalFormatting>
  <conditionalFormatting sqref="W96">
    <cfRule type="expression" dxfId="332" priority="334" stopIfTrue="1">
      <formula>AND(INDEX($M96:$T96,1,$X96)=0, $X96&gt;0)</formula>
    </cfRule>
  </conditionalFormatting>
  <conditionalFormatting sqref="AD96:AF96">
    <cfRule type="expression" dxfId="331" priority="328">
      <formula>AND(NOT(ISBLANK($M96)),ISBLANK($AE96),ISBLANK($AF96),ISBLANK($AG96))</formula>
    </cfRule>
  </conditionalFormatting>
  <conditionalFormatting sqref="AG96:AI96">
    <cfRule type="expression" dxfId="330" priority="327">
      <formula>AND(NOT(ISBLANK($N96)),ISBLANK($AH96),ISBLANK($AI96),ISBLANK($AJ96))</formula>
    </cfRule>
  </conditionalFormatting>
  <conditionalFormatting sqref="AJ96:AL96">
    <cfRule type="expression" dxfId="329" priority="326">
      <formula>AND(NOT(ISBLANK($O96)),ISBLANK($AK96),ISBLANK($AL96),ISBLANK($AM96))</formula>
    </cfRule>
  </conditionalFormatting>
  <conditionalFormatting sqref="AM96:AO96">
    <cfRule type="expression" dxfId="328" priority="325">
      <formula>AND(NOT(ISBLANK($P96)),ISBLANK($AN96),ISBLANK($AO96),ISBLANK($AP96))</formula>
    </cfRule>
  </conditionalFormatting>
  <conditionalFormatting sqref="AP96:AR96">
    <cfRule type="expression" dxfId="327" priority="324">
      <formula>AND(NOT(ISBLANK($Q96)),ISBLANK($AQ96),ISBLANK($AR96),ISBLANK($AS96))</formula>
    </cfRule>
  </conditionalFormatting>
  <conditionalFormatting sqref="AS96:AU96">
    <cfRule type="expression" dxfId="326" priority="323">
      <formula>AND(NOT(ISBLANK($R96)),ISBLANK($AT96),ISBLANK($AU96),ISBLANK($AV96))</formula>
    </cfRule>
  </conditionalFormatting>
  <conditionalFormatting sqref="AV96:AX96">
    <cfRule type="expression" dxfId="325" priority="322">
      <formula>AND(NOT(ISBLANK($S96)),ISBLANK($AW96),ISBLANK($AX96),ISBLANK($AY96))</formula>
    </cfRule>
  </conditionalFormatting>
  <conditionalFormatting sqref="AY96:BA96">
    <cfRule type="expression" dxfId="324" priority="321">
      <formula>AND(NOT(ISBLANK($T96)),ISBLANK($AZ96),ISBLANK($BA96),ISBLANK($BB96))</formula>
    </cfRule>
  </conditionalFormatting>
  <conditionalFormatting sqref="W96">
    <cfRule type="expression" dxfId="323" priority="320">
      <formula>AND(NOT(ISBLANK($X96)),ISBLANK($U96),ISBLANK($V96),ISBLANK($W96))</formula>
    </cfRule>
  </conditionalFormatting>
  <conditionalFormatting sqref="AC95">
    <cfRule type="expression" dxfId="322" priority="314">
      <formula>"&lt;=0.5*$E$17"</formula>
    </cfRule>
    <cfRule type="expression" dxfId="321" priority="315">
      <formula>"&gt;=0,5*$E$17"</formula>
    </cfRule>
  </conditionalFormatting>
  <conditionalFormatting sqref="AD95:BM95">
    <cfRule type="expression" dxfId="320" priority="316" stopIfTrue="1">
      <formula>MOD(AD95,2)&lt;&gt;0</formula>
    </cfRule>
  </conditionalFormatting>
  <conditionalFormatting sqref="U95">
    <cfRule type="expression" dxfId="319" priority="317" stopIfTrue="1">
      <formula>AND(INDEX($M95:$T95,1,$V95)=0, $V95&gt;0)</formula>
    </cfRule>
  </conditionalFormatting>
  <conditionalFormatting sqref="V95">
    <cfRule type="expression" dxfId="318" priority="318" stopIfTrue="1">
      <formula>AND(INDEX($M95:$T95,1,$W95)=0, $W95&gt;0)</formula>
    </cfRule>
  </conditionalFormatting>
  <conditionalFormatting sqref="W95">
    <cfRule type="expression" dxfId="317" priority="319" stopIfTrue="1">
      <formula>AND(INDEX($M95:$T95,1,$X95)=0, $X95&gt;0)</formula>
    </cfRule>
  </conditionalFormatting>
  <conditionalFormatting sqref="AD95:AF95">
    <cfRule type="expression" dxfId="316" priority="313">
      <formula>AND(NOT(ISBLANK($M95)),ISBLANK($AE95),ISBLANK($AF95),ISBLANK($AG95))</formula>
    </cfRule>
  </conditionalFormatting>
  <conditionalFormatting sqref="AG95:AI95">
    <cfRule type="expression" dxfId="315" priority="312">
      <formula>AND(NOT(ISBLANK($N95)),ISBLANK($AH95),ISBLANK($AI95),ISBLANK($AJ95))</formula>
    </cfRule>
  </conditionalFormatting>
  <conditionalFormatting sqref="AJ95:AL95">
    <cfRule type="expression" dxfId="314" priority="311">
      <formula>AND(NOT(ISBLANK($O95)),ISBLANK($AK95),ISBLANK($AL95),ISBLANK($AM95))</formula>
    </cfRule>
  </conditionalFormatting>
  <conditionalFormatting sqref="AM95:AO95">
    <cfRule type="expression" dxfId="313" priority="310">
      <formula>AND(NOT(ISBLANK($P95)),ISBLANK($AN95),ISBLANK($AO95),ISBLANK($AP95))</formula>
    </cfRule>
  </conditionalFormatting>
  <conditionalFormatting sqref="AP95:AR95">
    <cfRule type="expression" dxfId="312" priority="309">
      <formula>AND(NOT(ISBLANK($Q95)),ISBLANK($AQ95),ISBLANK($AR95),ISBLANK($AS95))</formula>
    </cfRule>
  </conditionalFormatting>
  <conditionalFormatting sqref="AS95:AU95">
    <cfRule type="expression" dxfId="311" priority="308">
      <formula>AND(NOT(ISBLANK($R95)),ISBLANK($AT95),ISBLANK($AU95),ISBLANK($AV95))</formula>
    </cfRule>
  </conditionalFormatting>
  <conditionalFormatting sqref="AV95:AX95">
    <cfRule type="expression" dxfId="310" priority="307">
      <formula>AND(NOT(ISBLANK($S95)),ISBLANK($AW95),ISBLANK($AX95),ISBLANK($AY95))</formula>
    </cfRule>
  </conditionalFormatting>
  <conditionalFormatting sqref="AY95:BA95">
    <cfRule type="expression" dxfId="309" priority="306">
      <formula>AND(NOT(ISBLANK($T95)),ISBLANK($AZ95),ISBLANK($BA95),ISBLANK($BB95))</formula>
    </cfRule>
  </conditionalFormatting>
  <conditionalFormatting sqref="W95">
    <cfRule type="expression" dxfId="308" priority="305">
      <formula>AND(NOT(ISBLANK($X95)),ISBLANK($U95),ISBLANK($V95),ISBLANK($W95))</formula>
    </cfRule>
  </conditionalFormatting>
  <conditionalFormatting sqref="AC93:AC94">
    <cfRule type="expression" dxfId="307" priority="299">
      <formula>"&lt;=0.5*$E$17"</formula>
    </cfRule>
    <cfRule type="expression" dxfId="306" priority="300">
      <formula>"&gt;=0,5*$E$17"</formula>
    </cfRule>
  </conditionalFormatting>
  <conditionalFormatting sqref="AD93:BM94">
    <cfRule type="expression" dxfId="305" priority="301" stopIfTrue="1">
      <formula>MOD(AD93,2)&lt;&gt;0</formula>
    </cfRule>
  </conditionalFormatting>
  <conditionalFormatting sqref="U93:U94">
    <cfRule type="expression" dxfId="304" priority="302" stopIfTrue="1">
      <formula>AND(INDEX($M93:$T93,1,$V93)=0, $V93&gt;0)</formula>
    </cfRule>
  </conditionalFormatting>
  <conditionalFormatting sqref="V93:V94">
    <cfRule type="expression" dxfId="303" priority="303" stopIfTrue="1">
      <formula>AND(INDEX($M93:$T93,1,$W93)=0, $W93&gt;0)</formula>
    </cfRule>
  </conditionalFormatting>
  <conditionalFormatting sqref="W93:W94">
    <cfRule type="expression" dxfId="302" priority="304" stopIfTrue="1">
      <formula>AND(INDEX($M93:$T93,1,$X93)=0, $X93&gt;0)</formula>
    </cfRule>
  </conditionalFormatting>
  <conditionalFormatting sqref="AD93:AF94">
    <cfRule type="expression" dxfId="301" priority="298">
      <formula>AND(NOT(ISBLANK($M93)),ISBLANK($AE93),ISBLANK($AF93),ISBLANK($AG93))</formula>
    </cfRule>
  </conditionalFormatting>
  <conditionalFormatting sqref="AG93:AI94">
    <cfRule type="expression" dxfId="300" priority="297">
      <formula>AND(NOT(ISBLANK($N93)),ISBLANK($AH93),ISBLANK($AI93),ISBLANK($AJ93))</formula>
    </cfRule>
  </conditionalFormatting>
  <conditionalFormatting sqref="AJ93:AL94">
    <cfRule type="expression" dxfId="299" priority="296">
      <formula>AND(NOT(ISBLANK($O93)),ISBLANK($AK93),ISBLANK($AL93),ISBLANK($AM93))</formula>
    </cfRule>
  </conditionalFormatting>
  <conditionalFormatting sqref="AM93:AO94">
    <cfRule type="expression" dxfId="298" priority="295">
      <formula>AND(NOT(ISBLANK($P93)),ISBLANK($AN93),ISBLANK($AO93),ISBLANK($AP93))</formula>
    </cfRule>
  </conditionalFormatting>
  <conditionalFormatting sqref="AP93:AR94">
    <cfRule type="expression" dxfId="297" priority="294">
      <formula>AND(NOT(ISBLANK($Q93)),ISBLANK($AQ93),ISBLANK($AR93),ISBLANK($AS93))</formula>
    </cfRule>
  </conditionalFormatting>
  <conditionalFormatting sqref="AS93:AU94">
    <cfRule type="expression" dxfId="296" priority="293">
      <formula>AND(NOT(ISBLANK($R93)),ISBLANK($AT93),ISBLANK($AU93),ISBLANK($AV93))</formula>
    </cfRule>
  </conditionalFormatting>
  <conditionalFormatting sqref="AV93:AX94">
    <cfRule type="expression" dxfId="295" priority="292">
      <formula>AND(NOT(ISBLANK($S93)),ISBLANK($AW93),ISBLANK($AX93),ISBLANK($AY93))</formula>
    </cfRule>
  </conditionalFormatting>
  <conditionalFormatting sqref="AY93:BA94">
    <cfRule type="expression" dxfId="294" priority="291">
      <formula>AND(NOT(ISBLANK($T93)),ISBLANK($AZ93),ISBLANK($BA93),ISBLANK($BB93))</formula>
    </cfRule>
  </conditionalFormatting>
  <conditionalFormatting sqref="W93:W94">
    <cfRule type="expression" dxfId="293" priority="290">
      <formula>AND(NOT(ISBLANK($X93)),ISBLANK($U93),ISBLANK($V93),ISBLANK($W93))</formula>
    </cfRule>
  </conditionalFormatting>
  <conditionalFormatting sqref="AC91">
    <cfRule type="expression" dxfId="292" priority="284">
      <formula>"&lt;=0.5*$E$17"</formula>
    </cfRule>
    <cfRule type="expression" dxfId="291" priority="285">
      <formula>"&gt;=0,5*$E$17"</formula>
    </cfRule>
  </conditionalFormatting>
  <conditionalFormatting sqref="AD91:BM91">
    <cfRule type="expression" dxfId="290" priority="286" stopIfTrue="1">
      <formula>MOD(AD91,2)&lt;&gt;0</formula>
    </cfRule>
  </conditionalFormatting>
  <conditionalFormatting sqref="U91">
    <cfRule type="expression" dxfId="289" priority="287" stopIfTrue="1">
      <formula>AND(INDEX($M91:$T91,1,$V91)=0, $V91&gt;0)</formula>
    </cfRule>
  </conditionalFormatting>
  <conditionalFormatting sqref="V91">
    <cfRule type="expression" dxfId="288" priority="288" stopIfTrue="1">
      <formula>AND(INDEX($M91:$T91,1,$W91)=0, $W91&gt;0)</formula>
    </cfRule>
  </conditionalFormatting>
  <conditionalFormatting sqref="W91">
    <cfRule type="expression" dxfId="287" priority="289" stopIfTrue="1">
      <formula>AND(INDEX($M91:$T91,1,$X91)=0, $X91&gt;0)</formula>
    </cfRule>
  </conditionalFormatting>
  <conditionalFormatting sqref="AD91:AF91">
    <cfRule type="expression" dxfId="286" priority="283">
      <formula>AND(NOT(ISBLANK($M91)),ISBLANK($AE91),ISBLANK($AF91),ISBLANK($AG91))</formula>
    </cfRule>
  </conditionalFormatting>
  <conditionalFormatting sqref="AG91:AI91">
    <cfRule type="expression" dxfId="285" priority="282">
      <formula>AND(NOT(ISBLANK($N91)),ISBLANK($AH91),ISBLANK($AI91),ISBLANK($AJ91))</formula>
    </cfRule>
  </conditionalFormatting>
  <conditionalFormatting sqref="AJ91:AL91">
    <cfRule type="expression" dxfId="284" priority="281">
      <formula>AND(NOT(ISBLANK($O91)),ISBLANK($AK91),ISBLANK($AL91),ISBLANK($AM91))</formula>
    </cfRule>
  </conditionalFormatting>
  <conditionalFormatting sqref="AM91:AO91">
    <cfRule type="expression" dxfId="283" priority="280">
      <formula>AND(NOT(ISBLANK($P91)),ISBLANK($AN91),ISBLANK($AO91),ISBLANK($AP91))</formula>
    </cfRule>
  </conditionalFormatting>
  <conditionalFormatting sqref="AP91:AR91">
    <cfRule type="expression" dxfId="282" priority="279">
      <formula>AND(NOT(ISBLANK($Q91)),ISBLANK($AQ91),ISBLANK($AR91),ISBLANK($AS91))</formula>
    </cfRule>
  </conditionalFormatting>
  <conditionalFormatting sqref="AS91:AU91">
    <cfRule type="expression" dxfId="281" priority="278">
      <formula>AND(NOT(ISBLANK($R91)),ISBLANK($AT91),ISBLANK($AU91),ISBLANK($AV91))</formula>
    </cfRule>
  </conditionalFormatting>
  <conditionalFormatting sqref="AV91:AX91">
    <cfRule type="expression" dxfId="280" priority="277">
      <formula>AND(NOT(ISBLANK($S91)),ISBLANK($AW91),ISBLANK($AX91),ISBLANK($AY91))</formula>
    </cfRule>
  </conditionalFormatting>
  <conditionalFormatting sqref="AY91:BA91">
    <cfRule type="expression" dxfId="279" priority="276">
      <formula>AND(NOT(ISBLANK($T91)),ISBLANK($AZ91),ISBLANK($BA91),ISBLANK($BB91))</formula>
    </cfRule>
  </conditionalFormatting>
  <conditionalFormatting sqref="W91">
    <cfRule type="expression" dxfId="278" priority="275">
      <formula>AND(NOT(ISBLANK($X91)),ISBLANK($U91),ISBLANK($V91),ISBLANK($W91))</formula>
    </cfRule>
  </conditionalFormatting>
  <conditionalFormatting sqref="AC90">
    <cfRule type="expression" dxfId="277" priority="272">
      <formula>"&lt;=0.5*$E$17"</formula>
    </cfRule>
    <cfRule type="expression" dxfId="276" priority="273">
      <formula>"&gt;=0,5*$E$17"</formula>
    </cfRule>
  </conditionalFormatting>
  <conditionalFormatting sqref="AD90:BM90">
    <cfRule type="expression" dxfId="275" priority="274" stopIfTrue="1">
      <formula>MOD(AD90,2)&lt;&gt;0</formula>
    </cfRule>
  </conditionalFormatting>
  <conditionalFormatting sqref="AC89">
    <cfRule type="expression" dxfId="274" priority="266">
      <formula>"&lt;=0.5*$E$17"</formula>
    </cfRule>
    <cfRule type="expression" dxfId="273" priority="267">
      <formula>"&gt;=0,5*$E$17"</formula>
    </cfRule>
  </conditionalFormatting>
  <conditionalFormatting sqref="AD89:BM89">
    <cfRule type="expression" dxfId="272" priority="268" stopIfTrue="1">
      <formula>MOD(AD89,2)&lt;&gt;0</formula>
    </cfRule>
  </conditionalFormatting>
  <conditionalFormatting sqref="U89">
    <cfRule type="expression" dxfId="271" priority="269" stopIfTrue="1">
      <formula>AND(INDEX($M89:$T89,1,$V89)=0, $V89&gt;0)</formula>
    </cfRule>
  </conditionalFormatting>
  <conditionalFormatting sqref="V89">
    <cfRule type="expression" dxfId="270" priority="270" stopIfTrue="1">
      <formula>AND(INDEX($M89:$T89,1,$W89)=0, $W89&gt;0)</formula>
    </cfRule>
  </conditionalFormatting>
  <conditionalFormatting sqref="W89">
    <cfRule type="expression" dxfId="269" priority="271" stopIfTrue="1">
      <formula>AND(INDEX($M89:$T89,1,$X89)=0, $X89&gt;0)</formula>
    </cfRule>
  </conditionalFormatting>
  <conditionalFormatting sqref="AD89:AF89">
    <cfRule type="expression" dxfId="268" priority="265">
      <formula>AND(NOT(ISBLANK($M89)),ISBLANK($AE89),ISBLANK($AF89),ISBLANK($AG89))</formula>
    </cfRule>
  </conditionalFormatting>
  <conditionalFormatting sqref="AG89:AI89">
    <cfRule type="expression" dxfId="267" priority="264">
      <formula>AND(NOT(ISBLANK($N89)),ISBLANK($AH89),ISBLANK($AI89),ISBLANK($AJ89))</formula>
    </cfRule>
  </conditionalFormatting>
  <conditionalFormatting sqref="AJ89:AL89">
    <cfRule type="expression" dxfId="266" priority="263">
      <formula>AND(NOT(ISBLANK($O89)),ISBLANK($AK89),ISBLANK($AL89),ISBLANK($AM89))</formula>
    </cfRule>
  </conditionalFormatting>
  <conditionalFormatting sqref="AM89:AO89">
    <cfRule type="expression" dxfId="265" priority="262">
      <formula>AND(NOT(ISBLANK($P89)),ISBLANK($AN89),ISBLANK($AO89),ISBLANK($AP89))</formula>
    </cfRule>
  </conditionalFormatting>
  <conditionalFormatting sqref="AP89:AR89">
    <cfRule type="expression" dxfId="264" priority="261">
      <formula>AND(NOT(ISBLANK($Q89)),ISBLANK($AQ89),ISBLANK($AR89),ISBLANK($AS89))</formula>
    </cfRule>
  </conditionalFormatting>
  <conditionalFormatting sqref="AS89:AU89">
    <cfRule type="expression" dxfId="263" priority="260">
      <formula>AND(NOT(ISBLANK($R89)),ISBLANK($AT89),ISBLANK($AU89),ISBLANK($AV89))</formula>
    </cfRule>
  </conditionalFormatting>
  <conditionalFormatting sqref="AV89:AX89">
    <cfRule type="expression" dxfId="262" priority="259">
      <formula>AND(NOT(ISBLANK($S89)),ISBLANK($AW89),ISBLANK($AX89),ISBLANK($AY89))</formula>
    </cfRule>
  </conditionalFormatting>
  <conditionalFormatting sqref="AY89:BA89">
    <cfRule type="expression" dxfId="261" priority="258">
      <formula>AND(NOT(ISBLANK($T89)),ISBLANK($AZ89),ISBLANK($BA89),ISBLANK($BB89))</formula>
    </cfRule>
  </conditionalFormatting>
  <conditionalFormatting sqref="W89">
    <cfRule type="expression" dxfId="260" priority="257">
      <formula>AND(NOT(ISBLANK($X89)),ISBLANK($U89),ISBLANK($V89),ISBLANK($W89))</formula>
    </cfRule>
  </conditionalFormatting>
  <conditionalFormatting sqref="AC88">
    <cfRule type="expression" dxfId="259" priority="251">
      <formula>"&lt;=0.5*$E$17"</formula>
    </cfRule>
    <cfRule type="expression" dxfId="258" priority="252">
      <formula>"&gt;=0,5*$E$17"</formula>
    </cfRule>
  </conditionalFormatting>
  <conditionalFormatting sqref="AD88:BM88">
    <cfRule type="expression" dxfId="257" priority="253" stopIfTrue="1">
      <formula>MOD(AD88,2)&lt;&gt;0</formula>
    </cfRule>
  </conditionalFormatting>
  <conditionalFormatting sqref="U88">
    <cfRule type="expression" dxfId="256" priority="254" stopIfTrue="1">
      <formula>AND(INDEX($M88:$T88,1,$V88)=0, $V88&gt;0)</formula>
    </cfRule>
  </conditionalFormatting>
  <conditionalFormatting sqref="V88">
    <cfRule type="expression" dxfId="255" priority="255" stopIfTrue="1">
      <formula>AND(INDEX($M88:$T88,1,$W88)=0, $W88&gt;0)</formula>
    </cfRule>
  </conditionalFormatting>
  <conditionalFormatting sqref="W88">
    <cfRule type="expression" dxfId="254" priority="256" stopIfTrue="1">
      <formula>AND(INDEX($M88:$T88,1,$X88)=0, $X88&gt;0)</formula>
    </cfRule>
  </conditionalFormatting>
  <conditionalFormatting sqref="AD88:AF88">
    <cfRule type="expression" dxfId="253" priority="250">
      <formula>AND(NOT(ISBLANK($M88)),ISBLANK($AE88),ISBLANK($AF88),ISBLANK($AG88))</formula>
    </cfRule>
  </conditionalFormatting>
  <conditionalFormatting sqref="AG88:AI88">
    <cfRule type="expression" dxfId="252" priority="249">
      <formula>AND(NOT(ISBLANK($N88)),ISBLANK($AH88),ISBLANK($AI88),ISBLANK($AJ88))</formula>
    </cfRule>
  </conditionalFormatting>
  <conditionalFormatting sqref="AJ88:AL88">
    <cfRule type="expression" dxfId="251" priority="248">
      <formula>AND(NOT(ISBLANK($O88)),ISBLANK($AK88),ISBLANK($AL88),ISBLANK($AM88))</formula>
    </cfRule>
  </conditionalFormatting>
  <conditionalFormatting sqref="AM88:AO88">
    <cfRule type="expression" dxfId="250" priority="247">
      <formula>AND(NOT(ISBLANK($P88)),ISBLANK($AN88),ISBLANK($AO88),ISBLANK($AP88))</formula>
    </cfRule>
  </conditionalFormatting>
  <conditionalFormatting sqref="AP88:AR88">
    <cfRule type="expression" dxfId="249" priority="246">
      <formula>AND(NOT(ISBLANK($Q88)),ISBLANK($AQ88),ISBLANK($AR88),ISBLANK($AS88))</formula>
    </cfRule>
  </conditionalFormatting>
  <conditionalFormatting sqref="AS88:AU88">
    <cfRule type="expression" dxfId="248" priority="245">
      <formula>AND(NOT(ISBLANK($R88)),ISBLANK($AT88),ISBLANK($AU88),ISBLANK($AV88))</formula>
    </cfRule>
  </conditionalFormatting>
  <conditionalFormatting sqref="AV88:AX88">
    <cfRule type="expression" dxfId="247" priority="244">
      <formula>AND(NOT(ISBLANK($S88)),ISBLANK($AW88),ISBLANK($AX88),ISBLANK($AY88))</formula>
    </cfRule>
  </conditionalFormatting>
  <conditionalFormatting sqref="AY88:BA88">
    <cfRule type="expression" dxfId="246" priority="243">
      <formula>AND(NOT(ISBLANK($T88)),ISBLANK($AZ88),ISBLANK($BA88),ISBLANK($BB88))</formula>
    </cfRule>
  </conditionalFormatting>
  <conditionalFormatting sqref="W88">
    <cfRule type="expression" dxfId="245" priority="242">
      <formula>AND(NOT(ISBLANK($X88)),ISBLANK($U88),ISBLANK($V88),ISBLANK($W88))</formula>
    </cfRule>
  </conditionalFormatting>
  <conditionalFormatting sqref="AC87">
    <cfRule type="expression" dxfId="244" priority="236">
      <formula>"&lt;=0.5*$E$17"</formula>
    </cfRule>
    <cfRule type="expression" dxfId="243" priority="237">
      <formula>"&gt;=0,5*$E$17"</formula>
    </cfRule>
  </conditionalFormatting>
  <conditionalFormatting sqref="AD87:BM87">
    <cfRule type="expression" dxfId="242" priority="238" stopIfTrue="1">
      <formula>MOD(AD87,2)&lt;&gt;0</formula>
    </cfRule>
  </conditionalFormatting>
  <conditionalFormatting sqref="U87">
    <cfRule type="expression" dxfId="241" priority="239" stopIfTrue="1">
      <formula>AND(INDEX($M87:$T87,1,$V87)=0, $V87&gt;0)</formula>
    </cfRule>
  </conditionalFormatting>
  <conditionalFormatting sqref="V87">
    <cfRule type="expression" dxfId="240" priority="240" stopIfTrue="1">
      <formula>AND(INDEX($M87:$T87,1,$W87)=0, $W87&gt;0)</formula>
    </cfRule>
  </conditionalFormatting>
  <conditionalFormatting sqref="W87">
    <cfRule type="expression" dxfId="239" priority="241" stopIfTrue="1">
      <formula>AND(INDEX($M87:$T87,1,$X87)=0, $X87&gt;0)</formula>
    </cfRule>
  </conditionalFormatting>
  <conditionalFormatting sqref="AD87:AF87">
    <cfRule type="expression" dxfId="238" priority="235">
      <formula>AND(NOT(ISBLANK($M87)),ISBLANK($AE87),ISBLANK($AF87),ISBLANK($AG87))</formula>
    </cfRule>
  </conditionalFormatting>
  <conditionalFormatting sqref="AG87:AI87">
    <cfRule type="expression" dxfId="237" priority="234">
      <formula>AND(NOT(ISBLANK($N87)),ISBLANK($AH87),ISBLANK($AI87),ISBLANK($AJ87))</formula>
    </cfRule>
  </conditionalFormatting>
  <conditionalFormatting sqref="AJ87:AL87">
    <cfRule type="expression" dxfId="236" priority="233">
      <formula>AND(NOT(ISBLANK($O87)),ISBLANK($AK87),ISBLANK($AL87),ISBLANK($AM87))</formula>
    </cfRule>
  </conditionalFormatting>
  <conditionalFormatting sqref="AM87:AO87">
    <cfRule type="expression" dxfId="235" priority="232">
      <formula>AND(NOT(ISBLANK($P87)),ISBLANK($AN87),ISBLANK($AO87),ISBLANK($AP87))</formula>
    </cfRule>
  </conditionalFormatting>
  <conditionalFormatting sqref="AP87:AR87">
    <cfRule type="expression" dxfId="234" priority="231">
      <formula>AND(NOT(ISBLANK($Q87)),ISBLANK($AQ87),ISBLANK($AR87),ISBLANK($AS87))</formula>
    </cfRule>
  </conditionalFormatting>
  <conditionalFormatting sqref="AS87:AU87">
    <cfRule type="expression" dxfId="233" priority="230">
      <formula>AND(NOT(ISBLANK($R87)),ISBLANK($AT87),ISBLANK($AU87),ISBLANK($AV87))</formula>
    </cfRule>
  </conditionalFormatting>
  <conditionalFormatting sqref="AV87:AX87">
    <cfRule type="expression" dxfId="232" priority="229">
      <formula>AND(NOT(ISBLANK($S87)),ISBLANK($AW87),ISBLANK($AX87),ISBLANK($AY87))</formula>
    </cfRule>
  </conditionalFormatting>
  <conditionalFormatting sqref="AY87:BA87">
    <cfRule type="expression" dxfId="231" priority="228">
      <formula>AND(NOT(ISBLANK($T87)),ISBLANK($AZ87),ISBLANK($BA87),ISBLANK($BB87))</formula>
    </cfRule>
  </conditionalFormatting>
  <conditionalFormatting sqref="W87">
    <cfRule type="expression" dxfId="230" priority="227">
      <formula>AND(NOT(ISBLANK($X87)),ISBLANK($U87),ISBLANK($V87),ISBLANK($W87))</formula>
    </cfRule>
  </conditionalFormatting>
  <conditionalFormatting sqref="AC84">
    <cfRule type="expression" dxfId="229" priority="224">
      <formula>"&lt;=0.5*$E$17"</formula>
    </cfRule>
    <cfRule type="expression" dxfId="228" priority="225">
      <formula>"&gt;=0,5*$E$17"</formula>
    </cfRule>
  </conditionalFormatting>
  <conditionalFormatting sqref="AD84:BM84">
    <cfRule type="expression" dxfId="227" priority="226" stopIfTrue="1">
      <formula>MOD(AD84,2)&lt;&gt;0</formula>
    </cfRule>
  </conditionalFormatting>
  <conditionalFormatting sqref="AD84:AF84">
    <cfRule type="expression" dxfId="226" priority="223">
      <formula>AND(NOT(ISBLANK($M84)),ISBLANK($AE84),ISBLANK($AF84),ISBLANK($AG84))</formula>
    </cfRule>
  </conditionalFormatting>
  <conditionalFormatting sqref="AG84:AI84">
    <cfRule type="expression" dxfId="225" priority="222">
      <formula>AND(NOT(ISBLANK($N84)),ISBLANK($AH84),ISBLANK($AI84),ISBLANK($AJ84))</formula>
    </cfRule>
  </conditionalFormatting>
  <conditionalFormatting sqref="AJ84:AL84">
    <cfRule type="expression" dxfId="224" priority="221">
      <formula>AND(NOT(ISBLANK($O84)),ISBLANK($AK84),ISBLANK($AL84),ISBLANK($AM84))</formula>
    </cfRule>
  </conditionalFormatting>
  <conditionalFormatting sqref="AM84:AO84">
    <cfRule type="expression" dxfId="223" priority="220">
      <formula>AND(NOT(ISBLANK($P84)),ISBLANK($AN84),ISBLANK($AO84),ISBLANK($AP84))</formula>
    </cfRule>
  </conditionalFormatting>
  <conditionalFormatting sqref="AP84:AR84">
    <cfRule type="expression" dxfId="222" priority="219">
      <formula>AND(NOT(ISBLANK($Q84)),ISBLANK($AQ84),ISBLANK($AR84),ISBLANK($AS84))</formula>
    </cfRule>
  </conditionalFormatting>
  <conditionalFormatting sqref="AS84:AU84">
    <cfRule type="expression" dxfId="221" priority="218">
      <formula>AND(NOT(ISBLANK($R84)),ISBLANK($AT84),ISBLANK($AU84),ISBLANK($AV84))</formula>
    </cfRule>
  </conditionalFormatting>
  <conditionalFormatting sqref="AV84:AX84">
    <cfRule type="expression" dxfId="220" priority="217">
      <formula>AND(NOT(ISBLANK($S84)),ISBLANK($AW84),ISBLANK($AX84),ISBLANK($AY84))</formula>
    </cfRule>
  </conditionalFormatting>
  <conditionalFormatting sqref="AY84:BA84">
    <cfRule type="expression" dxfId="219" priority="216">
      <formula>AND(NOT(ISBLANK($T84)),ISBLANK($AZ84),ISBLANK($BA84),ISBLANK($BB84))</formula>
    </cfRule>
  </conditionalFormatting>
  <conditionalFormatting sqref="AC83">
    <cfRule type="expression" dxfId="218" priority="213">
      <formula>"&lt;=0.5*$E$17"</formula>
    </cfRule>
    <cfRule type="expression" dxfId="217" priority="214">
      <formula>"&gt;=0,5*$E$17"</formula>
    </cfRule>
  </conditionalFormatting>
  <conditionalFormatting sqref="AD83:BM83">
    <cfRule type="expression" dxfId="216" priority="215" stopIfTrue="1">
      <formula>MOD(AD83,2)&lt;&gt;0</formula>
    </cfRule>
  </conditionalFormatting>
  <conditionalFormatting sqref="AD83:AF83">
    <cfRule type="expression" dxfId="215" priority="212">
      <formula>AND(NOT(ISBLANK($M83)),ISBLANK($AE83),ISBLANK($AF83),ISBLANK($AG83))</formula>
    </cfRule>
  </conditionalFormatting>
  <conditionalFormatting sqref="AG83:AI83">
    <cfRule type="expression" dxfId="214" priority="211">
      <formula>AND(NOT(ISBLANK($N83)),ISBLANK($AH83),ISBLANK($AI83),ISBLANK($AJ83))</formula>
    </cfRule>
  </conditionalFormatting>
  <conditionalFormatting sqref="AJ83:AL83">
    <cfRule type="expression" dxfId="213" priority="210">
      <formula>AND(NOT(ISBLANK($O83)),ISBLANK($AK83),ISBLANK($AL83),ISBLANK($AM83))</formula>
    </cfRule>
  </conditionalFormatting>
  <conditionalFormatting sqref="AM83:AO83">
    <cfRule type="expression" dxfId="212" priority="209">
      <formula>AND(NOT(ISBLANK($P83)),ISBLANK($AN83),ISBLANK($AO83),ISBLANK($AP83))</formula>
    </cfRule>
  </conditionalFormatting>
  <conditionalFormatting sqref="AP83:AR83">
    <cfRule type="expression" dxfId="211" priority="208">
      <formula>AND(NOT(ISBLANK($Q83)),ISBLANK($AQ83),ISBLANK($AR83),ISBLANK($AS83))</formula>
    </cfRule>
  </conditionalFormatting>
  <conditionalFormatting sqref="AS83:AU83">
    <cfRule type="expression" dxfId="210" priority="207">
      <formula>AND(NOT(ISBLANK($R83)),ISBLANK($AT83),ISBLANK($AU83),ISBLANK($AV83))</formula>
    </cfRule>
  </conditionalFormatting>
  <conditionalFormatting sqref="AV83:AX83">
    <cfRule type="expression" dxfId="209" priority="206">
      <formula>AND(NOT(ISBLANK($S83)),ISBLANK($AW83),ISBLANK($AX83),ISBLANK($AY83))</formula>
    </cfRule>
  </conditionalFormatting>
  <conditionalFormatting sqref="AY83:BA83">
    <cfRule type="expression" dxfId="208" priority="205">
      <formula>AND(NOT(ISBLANK($T83)),ISBLANK($AZ83),ISBLANK($BA83),ISBLANK($BB83))</formula>
    </cfRule>
  </conditionalFormatting>
  <conditionalFormatting sqref="AC66:AC68">
    <cfRule type="expression" dxfId="207" priority="199">
      <formula>"&lt;=0.5*$E$17"</formula>
    </cfRule>
    <cfRule type="expression" dxfId="206" priority="200">
      <formula>"&gt;=0,5*$E$17"</formula>
    </cfRule>
  </conditionalFormatting>
  <conditionalFormatting sqref="AD66:BM68">
    <cfRule type="expression" dxfId="205" priority="201" stopIfTrue="1">
      <formula>MOD(AD66,2)&lt;&gt;0</formula>
    </cfRule>
  </conditionalFormatting>
  <conditionalFormatting sqref="U66:U68">
    <cfRule type="expression" dxfId="204" priority="202" stopIfTrue="1">
      <formula>AND(INDEX($M66:$T66,1,$V66)=0, $V66&gt;0)</formula>
    </cfRule>
  </conditionalFormatting>
  <conditionalFormatting sqref="V66:V68">
    <cfRule type="expression" dxfId="203" priority="203" stopIfTrue="1">
      <formula>AND(INDEX($M66:$T66,1,$W66)=0, $W66&gt;0)</formula>
    </cfRule>
  </conditionalFormatting>
  <conditionalFormatting sqref="W66:W68">
    <cfRule type="expression" dxfId="202" priority="204" stopIfTrue="1">
      <formula>AND(INDEX($M66:$T66,1,$X66)=0, $X66&gt;0)</formula>
    </cfRule>
  </conditionalFormatting>
  <conditionalFormatting sqref="AD66:AF68">
    <cfRule type="expression" dxfId="201" priority="198">
      <formula>AND(NOT(ISBLANK($M66)),ISBLANK($AE66),ISBLANK($AF66),ISBLANK($AG66))</formula>
    </cfRule>
  </conditionalFormatting>
  <conditionalFormatting sqref="AG66:AI68">
    <cfRule type="expression" dxfId="200" priority="197">
      <formula>AND(NOT(ISBLANK($N66)),ISBLANK($AH66),ISBLANK($AI66),ISBLANK($AJ66))</formula>
    </cfRule>
  </conditionalFormatting>
  <conditionalFormatting sqref="AJ66:AL68">
    <cfRule type="expression" dxfId="199" priority="196">
      <formula>AND(NOT(ISBLANK($O66)),ISBLANK($AK66),ISBLANK($AL66),ISBLANK($AM66))</formula>
    </cfRule>
  </conditionalFormatting>
  <conditionalFormatting sqref="AM66:AO68">
    <cfRule type="expression" dxfId="198" priority="195">
      <formula>AND(NOT(ISBLANK($P66)),ISBLANK($AN66),ISBLANK($AO66),ISBLANK($AP66))</formula>
    </cfRule>
  </conditionalFormatting>
  <conditionalFormatting sqref="AP66:AR68">
    <cfRule type="expression" dxfId="197" priority="194">
      <formula>AND(NOT(ISBLANK($Q66)),ISBLANK($AQ66),ISBLANK($AR66),ISBLANK($AS66))</formula>
    </cfRule>
  </conditionalFormatting>
  <conditionalFormatting sqref="AS66:AU68">
    <cfRule type="expression" dxfId="196" priority="193">
      <formula>AND(NOT(ISBLANK($R66)),ISBLANK($AT66),ISBLANK($AU66),ISBLANK($AV66))</formula>
    </cfRule>
  </conditionalFormatting>
  <conditionalFormatting sqref="AV66:AX68">
    <cfRule type="expression" dxfId="195" priority="192">
      <formula>AND(NOT(ISBLANK($S66)),ISBLANK($AW66),ISBLANK($AX66),ISBLANK($AY66))</formula>
    </cfRule>
  </conditionalFormatting>
  <conditionalFormatting sqref="AY66:BA68">
    <cfRule type="expression" dxfId="194" priority="191">
      <formula>AND(NOT(ISBLANK($T66)),ISBLANK($AZ66),ISBLANK($BA66),ISBLANK($BB66))</formula>
    </cfRule>
  </conditionalFormatting>
  <conditionalFormatting sqref="W66:W68">
    <cfRule type="expression" dxfId="193" priority="190">
      <formula>AND(NOT(ISBLANK($X66)),ISBLANK($U66),ISBLANK($V66),ISBLANK($W66))</formula>
    </cfRule>
  </conditionalFormatting>
  <conditionalFormatting sqref="AC69">
    <cfRule type="expression" dxfId="192" priority="184">
      <formula>"&lt;=0.5*$E$17"</formula>
    </cfRule>
    <cfRule type="expression" dxfId="191" priority="185">
      <formula>"&gt;=0,5*$E$17"</formula>
    </cfRule>
  </conditionalFormatting>
  <conditionalFormatting sqref="AD69:BM69">
    <cfRule type="expression" dxfId="190" priority="186" stopIfTrue="1">
      <formula>MOD(AD69,2)&lt;&gt;0</formula>
    </cfRule>
  </conditionalFormatting>
  <conditionalFormatting sqref="U69">
    <cfRule type="expression" dxfId="189" priority="187" stopIfTrue="1">
      <formula>AND(INDEX($M69:$T69,1,$V69)=0, $V69&gt;0)</formula>
    </cfRule>
  </conditionalFormatting>
  <conditionalFormatting sqref="V69">
    <cfRule type="expression" dxfId="188" priority="188" stopIfTrue="1">
      <formula>AND(INDEX($M69:$T69,1,$W69)=0, $W69&gt;0)</formula>
    </cfRule>
  </conditionalFormatting>
  <conditionalFormatting sqref="W69">
    <cfRule type="expression" dxfId="187" priority="189" stopIfTrue="1">
      <formula>AND(INDEX($M69:$T69,1,$X69)=0, $X69&gt;0)</formula>
    </cfRule>
  </conditionalFormatting>
  <conditionalFormatting sqref="AD69:AF69">
    <cfRule type="expression" dxfId="186" priority="183">
      <formula>AND(NOT(ISBLANK($M69)),ISBLANK($AE69),ISBLANK($AF69),ISBLANK($AG69))</formula>
    </cfRule>
  </conditionalFormatting>
  <conditionalFormatting sqref="AG69:AI69">
    <cfRule type="expression" dxfId="185" priority="182">
      <formula>AND(NOT(ISBLANK($N69)),ISBLANK($AH69),ISBLANK($AI69),ISBLANK($AJ69))</formula>
    </cfRule>
  </conditionalFormatting>
  <conditionalFormatting sqref="AJ69:AL69">
    <cfRule type="expression" dxfId="184" priority="181">
      <formula>AND(NOT(ISBLANK($O69)),ISBLANK($AK69),ISBLANK($AL69),ISBLANK($AM69))</formula>
    </cfRule>
  </conditionalFormatting>
  <conditionalFormatting sqref="AM69:AO69">
    <cfRule type="expression" dxfId="183" priority="180">
      <formula>AND(NOT(ISBLANK($P69)),ISBLANK($AN69),ISBLANK($AO69),ISBLANK($AP69))</formula>
    </cfRule>
  </conditionalFormatting>
  <conditionalFormatting sqref="AP69:AR69">
    <cfRule type="expression" dxfId="182" priority="179">
      <formula>AND(NOT(ISBLANK($Q69)),ISBLANK($AQ69),ISBLANK($AR69),ISBLANK($AS69))</formula>
    </cfRule>
  </conditionalFormatting>
  <conditionalFormatting sqref="AS69:AU69">
    <cfRule type="expression" dxfId="181" priority="178">
      <formula>AND(NOT(ISBLANK($R69)),ISBLANK($AT69),ISBLANK($AU69),ISBLANK($AV69))</formula>
    </cfRule>
  </conditionalFormatting>
  <conditionalFormatting sqref="AV69:AX69">
    <cfRule type="expression" dxfId="180" priority="177">
      <formula>AND(NOT(ISBLANK($S69)),ISBLANK($AW69),ISBLANK($AX69),ISBLANK($AY69))</formula>
    </cfRule>
  </conditionalFormatting>
  <conditionalFormatting sqref="AY69:BA69">
    <cfRule type="expression" dxfId="179" priority="176">
      <formula>AND(NOT(ISBLANK($T69)),ISBLANK($AZ69),ISBLANK($BA69),ISBLANK($BB69))</formula>
    </cfRule>
  </conditionalFormatting>
  <conditionalFormatting sqref="W69">
    <cfRule type="expression" dxfId="178" priority="175">
      <formula>AND(NOT(ISBLANK($X69)),ISBLANK($U69),ISBLANK($V69),ISBLANK($W69))</formula>
    </cfRule>
  </conditionalFormatting>
  <conditionalFormatting sqref="U65">
    <cfRule type="expression" dxfId="177" priority="172" stopIfTrue="1">
      <formula>AND(INDEX($M65:$T65,1,$V65)=0, $V65&gt;0)</formula>
    </cfRule>
  </conditionalFormatting>
  <conditionalFormatting sqref="AQ65 BB65:BM65 AJ65:AL65 AF65">
    <cfRule type="expression" dxfId="176" priority="173" stopIfTrue="1">
      <formula>MOD(AF65,2)&lt;&gt;0</formula>
    </cfRule>
  </conditionalFormatting>
  <conditionalFormatting sqref="V65">
    <cfRule type="expression" dxfId="175" priority="174" stopIfTrue="1">
      <formula>AND(INDEX($M65:$T65,1,$W65)=0, $W65&gt;0)</formula>
    </cfRule>
  </conditionalFormatting>
  <conditionalFormatting sqref="AR65:BA65 AM65:AP65 AG65:AI65 AD65:AE65">
    <cfRule type="expression" dxfId="174" priority="171" stopIfTrue="1">
      <formula>MOD(AD65,2)&lt;&gt;0</formula>
    </cfRule>
  </conditionalFormatting>
  <conditionalFormatting sqref="AC185">
    <cfRule type="expression" dxfId="173" priority="169">
      <formula>"&lt;=0.5*$E$17"</formula>
    </cfRule>
    <cfRule type="expression" dxfId="172" priority="170">
      <formula>"&gt;=0,5*$E$17"</formula>
    </cfRule>
  </conditionalFormatting>
  <conditionalFormatting sqref="AJ4:AJ10">
    <cfRule type="expression" dxfId="171" priority="168">
      <formula>AND(NOT(ISBLANK($M4)),ISBLANK($AE4),ISBLANK($AF4),ISBLANK($AG4))</formula>
    </cfRule>
  </conditionalFormatting>
  <conditionalFormatting sqref="AL4:AL10">
    <cfRule type="expression" dxfId="170" priority="167">
      <formula>AND(NOT(ISBLANK($M4)),ISBLANK($AE4),ISBLANK($AF4),ISBLANK($AG4))</formula>
    </cfRule>
  </conditionalFormatting>
  <conditionalFormatting sqref="AM4:AM10">
    <cfRule type="expression" dxfId="169" priority="166">
      <formula>AND(NOT(ISBLANK($N4)),ISBLANK($AH4),ISBLANK($AI4),ISBLANK($AJ4))</formula>
    </cfRule>
  </conditionalFormatting>
  <conditionalFormatting sqref="AO4:AO10">
    <cfRule type="expression" dxfId="168" priority="165">
      <formula>AND(NOT(ISBLANK($N4)),ISBLANK($AH4),ISBLANK($AI4),ISBLANK($AJ4))</formula>
    </cfRule>
  </conditionalFormatting>
  <conditionalFormatting sqref="AC18:AC19">
    <cfRule type="expression" dxfId="167" priority="159">
      <formula>"&lt;=0.5*$E$17"</formula>
    </cfRule>
    <cfRule type="expression" dxfId="166" priority="160">
      <formula>"&gt;=0,5*$E$17"</formula>
    </cfRule>
  </conditionalFormatting>
  <conditionalFormatting sqref="AD18:BM19">
    <cfRule type="expression" dxfId="165" priority="161" stopIfTrue="1">
      <formula>MOD(AD18,2)&lt;&gt;0</formula>
    </cfRule>
  </conditionalFormatting>
  <conditionalFormatting sqref="U18:U19">
    <cfRule type="expression" dxfId="164" priority="162" stopIfTrue="1">
      <formula>AND(INDEX($M18:$T18,1,$V18)=0, $V18&gt;0)</formula>
    </cfRule>
  </conditionalFormatting>
  <conditionalFormatting sqref="V18:V19">
    <cfRule type="expression" dxfId="163" priority="163" stopIfTrue="1">
      <formula>AND(INDEX($M18:$T18,1,$W18)=0, $W18&gt;0)</formula>
    </cfRule>
  </conditionalFormatting>
  <conditionalFormatting sqref="W18:W19">
    <cfRule type="expression" dxfId="162" priority="164" stopIfTrue="1">
      <formula>AND(INDEX($M18:$T18,1,$X18)=0, $X18&gt;0)</formula>
    </cfRule>
  </conditionalFormatting>
  <conditionalFormatting sqref="AD18:AF19">
    <cfRule type="expression" dxfId="161" priority="158">
      <formula>AND(NOT(ISBLANK($M18)),ISBLANK($AE18),ISBLANK($AF18),ISBLANK($AG18))</formula>
    </cfRule>
  </conditionalFormatting>
  <conditionalFormatting sqref="AG18:AI19">
    <cfRule type="expression" dxfId="160" priority="157">
      <formula>AND(NOT(ISBLANK($N18)),ISBLANK($AH18),ISBLANK($AI18),ISBLANK($AJ18))</formula>
    </cfRule>
  </conditionalFormatting>
  <conditionalFormatting sqref="AJ18:AL19">
    <cfRule type="expression" dxfId="159" priority="156">
      <formula>AND(NOT(ISBLANK($O18)),ISBLANK($AK18),ISBLANK($AL18),ISBLANK($AM18))</formula>
    </cfRule>
  </conditionalFormatting>
  <conditionalFormatting sqref="AM18:AO19">
    <cfRule type="expression" dxfId="158" priority="155">
      <formula>AND(NOT(ISBLANK($P18)),ISBLANK($AN18),ISBLANK($AO18),ISBLANK($AP18))</formula>
    </cfRule>
  </conditionalFormatting>
  <conditionalFormatting sqref="AP18:AR19">
    <cfRule type="expression" dxfId="157" priority="154">
      <formula>AND(NOT(ISBLANK($Q18)),ISBLANK($AQ18),ISBLANK($AR18),ISBLANK($AS18))</formula>
    </cfRule>
  </conditionalFormatting>
  <conditionalFormatting sqref="AS18:AU19">
    <cfRule type="expression" dxfId="156" priority="153">
      <formula>AND(NOT(ISBLANK($R18)),ISBLANK($AT18),ISBLANK($AU18),ISBLANK($AV18))</formula>
    </cfRule>
  </conditionalFormatting>
  <conditionalFormatting sqref="AV18:AX19">
    <cfRule type="expression" dxfId="155" priority="152">
      <formula>AND(NOT(ISBLANK($S18)),ISBLANK($AW18),ISBLANK($AX18),ISBLANK($AY18))</formula>
    </cfRule>
  </conditionalFormatting>
  <conditionalFormatting sqref="AY18:BA19">
    <cfRule type="expression" dxfId="154" priority="151">
      <formula>AND(NOT(ISBLANK($T18)),ISBLANK($AZ18),ISBLANK($BA18),ISBLANK($BB18))</formula>
    </cfRule>
  </conditionalFormatting>
  <conditionalFormatting sqref="W18:W19">
    <cfRule type="expression" dxfId="153" priority="150">
      <formula>AND(NOT(ISBLANK($X18)),ISBLANK($U18),ISBLANK($V18),ISBLANK($W18))</formula>
    </cfRule>
  </conditionalFormatting>
  <conditionalFormatting sqref="AC15:AC16">
    <cfRule type="expression" dxfId="152" priority="144">
      <formula>"&lt;=0.5*$E$17"</formula>
    </cfRule>
    <cfRule type="expression" dxfId="151" priority="145">
      <formula>"&gt;=0,5*$E$17"</formula>
    </cfRule>
  </conditionalFormatting>
  <conditionalFormatting sqref="AD15:BM16 Y15:Y16">
    <cfRule type="expression" dxfId="150" priority="146" stopIfTrue="1">
      <formula>MOD(Y15,2)&lt;&gt;0</formula>
    </cfRule>
  </conditionalFormatting>
  <conditionalFormatting sqref="U15:U16">
    <cfRule type="expression" dxfId="149" priority="147" stopIfTrue="1">
      <formula>AND(INDEX($M15:$T15,1,$V15)=0, $V15&gt;0)</formula>
    </cfRule>
  </conditionalFormatting>
  <conditionalFormatting sqref="V15:V16">
    <cfRule type="expression" dxfId="148" priority="148" stopIfTrue="1">
      <formula>AND(INDEX($M15:$T15,1,$W15)=0, $W15&gt;0)</formula>
    </cfRule>
  </conditionalFormatting>
  <conditionalFormatting sqref="W15:W16">
    <cfRule type="expression" dxfId="147" priority="149" stopIfTrue="1">
      <formula>AND(INDEX($M15:$T15,1,$X15)=0, $X15&gt;0)</formula>
    </cfRule>
  </conditionalFormatting>
  <conditionalFormatting sqref="AD15:AF16">
    <cfRule type="expression" dxfId="146" priority="143">
      <formula>AND(NOT(ISBLANK($M15)),ISBLANK($AE15),ISBLANK($AF15),ISBLANK($AG15))</formula>
    </cfRule>
  </conditionalFormatting>
  <conditionalFormatting sqref="AG15:AI16">
    <cfRule type="expression" dxfId="145" priority="142">
      <formula>AND(NOT(ISBLANK($N15)),ISBLANK($AH15),ISBLANK($AI15),ISBLANK($AJ15))</formula>
    </cfRule>
  </conditionalFormatting>
  <conditionalFormatting sqref="AJ15:AL16">
    <cfRule type="expression" dxfId="144" priority="141">
      <formula>AND(NOT(ISBLANK($O15)),ISBLANK($AK15),ISBLANK($AL15),ISBLANK($AM15))</formula>
    </cfRule>
  </conditionalFormatting>
  <conditionalFormatting sqref="AM15:AO16">
    <cfRule type="expression" dxfId="143" priority="140">
      <formula>AND(NOT(ISBLANK($P15)),ISBLANK($AN15),ISBLANK($AO15),ISBLANK($AP15))</formula>
    </cfRule>
  </conditionalFormatting>
  <conditionalFormatting sqref="AP15:AR16">
    <cfRule type="expression" dxfId="142" priority="139">
      <formula>AND(NOT(ISBLANK($Q15)),ISBLANK($AQ15),ISBLANK($AR15),ISBLANK($AS15))</formula>
    </cfRule>
  </conditionalFormatting>
  <conditionalFormatting sqref="AS15:AU16">
    <cfRule type="expression" dxfId="141" priority="138">
      <formula>AND(NOT(ISBLANK($R15)),ISBLANK($AT15),ISBLANK($AU15),ISBLANK($AV15))</formula>
    </cfRule>
  </conditionalFormatting>
  <conditionalFormatting sqref="AV15:AX16">
    <cfRule type="expression" dxfId="140" priority="137">
      <formula>AND(NOT(ISBLANK($S15)),ISBLANK($AW15),ISBLANK($AX15),ISBLANK($AY15))</formula>
    </cfRule>
  </conditionalFormatting>
  <conditionalFormatting sqref="AY15:BA16">
    <cfRule type="expression" dxfId="139" priority="136">
      <formula>AND(NOT(ISBLANK($T15)),ISBLANK($AZ15),ISBLANK($BA15),ISBLANK($BB15))</formula>
    </cfRule>
  </conditionalFormatting>
  <conditionalFormatting sqref="W15:W16">
    <cfRule type="expression" dxfId="138" priority="135">
      <formula>AND(NOT(ISBLANK($X15)),ISBLANK($U15),ISBLANK($V15),ISBLANK($W15))</formula>
    </cfRule>
  </conditionalFormatting>
  <conditionalFormatting sqref="W27">
    <cfRule type="expression" dxfId="137" priority="575">
      <formula>AND(NOT(ISBLANK($X27)),ISBLANK($U27),ISBLANK($V27),ISBLANK(#REF!))</formula>
    </cfRule>
  </conditionalFormatting>
  <conditionalFormatting sqref="AN27">
    <cfRule type="expression" dxfId="136" priority="576">
      <formula>AND(NOT(ISBLANK(#REF!)),ISBLANK(#REF!),ISBLANK($AO27),ISBLANK(#REF!))</formula>
    </cfRule>
  </conditionalFormatting>
  <conditionalFormatting sqref="AM27 AO27">
    <cfRule type="expression" dxfId="135" priority="577">
      <formula>AND(NOT(ISBLANK($P27)),ISBLANK($AN27),ISBLANK($AO28),ISBLANK($AP27))</formula>
    </cfRule>
  </conditionalFormatting>
  <conditionalFormatting sqref="AQ51:AQ54 BB51:BM54 AJ51:AL54 AF51:AF54">
    <cfRule type="expression" dxfId="134" priority="134" stopIfTrue="1">
      <formula>MOD(AF51,2)&lt;&gt;0</formula>
    </cfRule>
  </conditionalFormatting>
  <conditionalFormatting sqref="AD51:AE54 AG51:AI54 AM51:AP54 AR51:BA54">
    <cfRule type="expression" dxfId="133" priority="133" stopIfTrue="1">
      <formula>MOD(AD51,2)&lt;&gt;0</formula>
    </cfRule>
  </conditionalFormatting>
  <conditionalFormatting sqref="AD70:AF71 AD76:AF76">
    <cfRule type="expression" dxfId="132" priority="131" stopIfTrue="1">
      <formula>MOD(AD70,2)&lt;&gt;0</formula>
    </cfRule>
  </conditionalFormatting>
  <conditionalFormatting sqref="AD70:AF71">
    <cfRule type="expression" dxfId="131" priority="130">
      <formula>AND(NOT(ISBLANK($M70)),ISBLANK($AE70),ISBLANK($AF70),ISBLANK($AG70))</formula>
    </cfRule>
  </conditionalFormatting>
  <conditionalFormatting sqref="AG70:AI71 AG76:AI76">
    <cfRule type="expression" dxfId="130" priority="129" stopIfTrue="1">
      <formula>MOD(AG70,2)&lt;&gt;0</formula>
    </cfRule>
  </conditionalFormatting>
  <conditionalFormatting sqref="AG70:AI71">
    <cfRule type="expression" dxfId="129" priority="128">
      <formula>AND(NOT(ISBLANK($N70)),ISBLANK($AH70),ISBLANK($AI70),ISBLANK($AJ70))</formula>
    </cfRule>
  </conditionalFormatting>
  <conditionalFormatting sqref="AJ70:AL70">
    <cfRule type="expression" dxfId="128" priority="127">
      <formula>AND(NOT(ISBLANK($O70)),ISBLANK($AK70),ISBLANK($AL70),ISBLANK($AM70))</formula>
    </cfRule>
  </conditionalFormatting>
  <conditionalFormatting sqref="AJ70:AL70 AJ76:AL76">
    <cfRule type="expression" dxfId="127" priority="126" stopIfTrue="1">
      <formula>MOD(AJ70,2)&lt;&gt;0</formula>
    </cfRule>
  </conditionalFormatting>
  <conditionalFormatting sqref="AC21">
    <cfRule type="expression" dxfId="126" priority="120">
      <formula>"&lt;=0.5*$E$17"</formula>
    </cfRule>
    <cfRule type="expression" dxfId="125" priority="121">
      <formula>"&gt;=0,5*$E$17"</formula>
    </cfRule>
  </conditionalFormatting>
  <conditionalFormatting sqref="Y21 AD21:BM21">
    <cfRule type="expression" dxfId="124" priority="122" stopIfTrue="1">
      <formula>MOD(Y21,2)&lt;&gt;0</formula>
    </cfRule>
  </conditionalFormatting>
  <conditionalFormatting sqref="U21">
    <cfRule type="expression" dxfId="123" priority="123" stopIfTrue="1">
      <formula>AND(INDEX($M21:$T21,1,$V21)=0, $V21&gt;0)</formula>
    </cfRule>
  </conditionalFormatting>
  <conditionalFormatting sqref="V21">
    <cfRule type="expression" dxfId="122" priority="124" stopIfTrue="1">
      <formula>AND(INDEX($M21:$T21,1,$W21)=0, $W21&gt;0)</formula>
    </cfRule>
  </conditionalFormatting>
  <conditionalFormatting sqref="W21">
    <cfRule type="expression" dxfId="121" priority="125" stopIfTrue="1">
      <formula>AND(INDEX($M21:$T21,1,$X21)=0, $X21&gt;0)</formula>
    </cfRule>
  </conditionalFormatting>
  <conditionalFormatting sqref="AD21:AF21">
    <cfRule type="expression" dxfId="120" priority="119">
      <formula>AND(NOT(ISBLANK($M21)),ISBLANK($AE21),ISBLANK($AF21),ISBLANK($AG21))</formula>
    </cfRule>
  </conditionalFormatting>
  <conditionalFormatting sqref="AG21:AI21">
    <cfRule type="expression" dxfId="119" priority="118">
      <formula>AND(NOT(ISBLANK($N21)),ISBLANK($AH21),ISBLANK($AI21),ISBLANK($AJ21))</formula>
    </cfRule>
  </conditionalFormatting>
  <conditionalFormatting sqref="AJ21:AL21">
    <cfRule type="expression" dxfId="118" priority="117">
      <formula>AND(NOT(ISBLANK($O21)),ISBLANK($AK21),ISBLANK($AL21),ISBLANK($AM21))</formula>
    </cfRule>
  </conditionalFormatting>
  <conditionalFormatting sqref="AM21:AO21">
    <cfRule type="expression" dxfId="117" priority="116">
      <formula>AND(NOT(ISBLANK($P21)),ISBLANK($AN21),ISBLANK($AO21),ISBLANK($AP21))</formula>
    </cfRule>
  </conditionalFormatting>
  <conditionalFormatting sqref="AP21:AR21">
    <cfRule type="expression" dxfId="116" priority="115">
      <formula>AND(NOT(ISBLANK($Q21)),ISBLANK($AQ21),ISBLANK($AR21),ISBLANK($AS21))</formula>
    </cfRule>
  </conditionalFormatting>
  <conditionalFormatting sqref="AS21:AU21">
    <cfRule type="expression" dxfId="115" priority="114">
      <formula>AND(NOT(ISBLANK($R21)),ISBLANK($AT21),ISBLANK($AU21),ISBLANK($AV21))</formula>
    </cfRule>
  </conditionalFormatting>
  <conditionalFormatting sqref="AV21:AX21">
    <cfRule type="expression" dxfId="114" priority="113">
      <formula>AND(NOT(ISBLANK($S21)),ISBLANK($AW21),ISBLANK($AX21),ISBLANK($AY21))</formula>
    </cfRule>
  </conditionalFormatting>
  <conditionalFormatting sqref="AY21:BA21">
    <cfRule type="expression" dxfId="113" priority="112">
      <formula>AND(NOT(ISBLANK($T21)),ISBLANK($AZ21),ISBLANK($BA21),ISBLANK($BB21))</formula>
    </cfRule>
  </conditionalFormatting>
  <conditionalFormatting sqref="W21">
    <cfRule type="expression" dxfId="112" priority="111">
      <formula>AND(NOT(ISBLANK($X21)),ISBLANK($U21),ISBLANK($V21),ISBLANK($W21))</formula>
    </cfRule>
  </conditionalFormatting>
  <conditionalFormatting sqref="AC37">
    <cfRule type="expression" dxfId="111" priority="105">
      <formula>"&lt;=0.5*$E$17"</formula>
    </cfRule>
    <cfRule type="expression" dxfId="110" priority="106">
      <formula>"&gt;=0,5*$E$17"</formula>
    </cfRule>
  </conditionalFormatting>
  <conditionalFormatting sqref="AD37:BM37">
    <cfRule type="expression" dxfId="109" priority="107" stopIfTrue="1">
      <formula>MOD(AD37,2)&lt;&gt;0</formula>
    </cfRule>
  </conditionalFormatting>
  <conditionalFormatting sqref="U37">
    <cfRule type="expression" dxfId="108" priority="108" stopIfTrue="1">
      <formula>AND(INDEX($M37:$T37,1,$V37)=0, $V37&gt;0)</formula>
    </cfRule>
  </conditionalFormatting>
  <conditionalFormatting sqref="V37">
    <cfRule type="expression" dxfId="107" priority="109" stopIfTrue="1">
      <formula>AND(INDEX($M37:$T37,1,$W37)=0, $W37&gt;0)</formula>
    </cfRule>
  </conditionalFormatting>
  <conditionalFormatting sqref="W37">
    <cfRule type="expression" dxfId="106" priority="110" stopIfTrue="1">
      <formula>AND(INDEX($M37:$T37,1,$X37)=0, $X37&gt;0)</formula>
    </cfRule>
  </conditionalFormatting>
  <conditionalFormatting sqref="AD37:AF37">
    <cfRule type="expression" dxfId="105" priority="104">
      <formula>AND(NOT(ISBLANK($M37)),ISBLANK($AE37),ISBLANK($AF37),ISBLANK($AG37))</formula>
    </cfRule>
  </conditionalFormatting>
  <conditionalFormatting sqref="AG37:AI37">
    <cfRule type="expression" dxfId="104" priority="103">
      <formula>AND(NOT(ISBLANK($N37)),ISBLANK($AH37),ISBLANK($AI37),ISBLANK($AJ37))</formula>
    </cfRule>
  </conditionalFormatting>
  <conditionalFormatting sqref="AJ37:AL37">
    <cfRule type="expression" dxfId="103" priority="102">
      <formula>AND(NOT(ISBLANK($O37)),ISBLANK($AK37),ISBLANK($AL37),ISBLANK($AM37))</formula>
    </cfRule>
  </conditionalFormatting>
  <conditionalFormatting sqref="AM37:AO37">
    <cfRule type="expression" dxfId="102" priority="101">
      <formula>AND(NOT(ISBLANK($P37)),ISBLANK($AN37),ISBLANK($AO37),ISBLANK($AP37))</formula>
    </cfRule>
  </conditionalFormatting>
  <conditionalFormatting sqref="AP37:AR37">
    <cfRule type="expression" dxfId="101" priority="100">
      <formula>AND(NOT(ISBLANK($Q37)),ISBLANK($AQ37),ISBLANK($AR37),ISBLANK($AS37))</formula>
    </cfRule>
  </conditionalFormatting>
  <conditionalFormatting sqref="AS37:AU37">
    <cfRule type="expression" dxfId="100" priority="99">
      <formula>AND(NOT(ISBLANK($R37)),ISBLANK($AT37),ISBLANK($AU37),ISBLANK($AV37))</formula>
    </cfRule>
  </conditionalFormatting>
  <conditionalFormatting sqref="AV37:AX37">
    <cfRule type="expression" dxfId="99" priority="98">
      <formula>AND(NOT(ISBLANK($S37)),ISBLANK($AW37),ISBLANK($AX37),ISBLANK($AY37))</formula>
    </cfRule>
  </conditionalFormatting>
  <conditionalFormatting sqref="AY37:BA37">
    <cfRule type="expression" dxfId="98" priority="97">
      <formula>AND(NOT(ISBLANK($T37)),ISBLANK($AZ37),ISBLANK($BA37),ISBLANK($BB37))</formula>
    </cfRule>
  </conditionalFormatting>
  <conditionalFormatting sqref="W37">
    <cfRule type="expression" dxfId="97" priority="96">
      <formula>AND(NOT(ISBLANK($X37)),ISBLANK($U37),ISBLANK($V37),ISBLANK($W37))</formula>
    </cfRule>
  </conditionalFormatting>
  <conditionalFormatting sqref="AC40">
    <cfRule type="expression" dxfId="96" priority="90">
      <formula>"&lt;=0.5*$E$17"</formula>
    </cfRule>
    <cfRule type="expression" dxfId="95" priority="91">
      <formula>"&gt;=0,5*$E$17"</formula>
    </cfRule>
  </conditionalFormatting>
  <conditionalFormatting sqref="AD40:BM40">
    <cfRule type="expression" dxfId="94" priority="92" stopIfTrue="1">
      <formula>MOD(AD40,2)&lt;&gt;0</formula>
    </cfRule>
  </conditionalFormatting>
  <conditionalFormatting sqref="U40">
    <cfRule type="expression" dxfId="93" priority="93" stopIfTrue="1">
      <formula>AND(INDEX($M40:$T40,1,$V40)=0, $V40&gt;0)</formula>
    </cfRule>
  </conditionalFormatting>
  <conditionalFormatting sqref="V40">
    <cfRule type="expression" dxfId="92" priority="94" stopIfTrue="1">
      <formula>AND(INDEX($M40:$T40,1,$W40)=0, $W40&gt;0)</formula>
    </cfRule>
  </conditionalFormatting>
  <conditionalFormatting sqref="W40">
    <cfRule type="expression" dxfId="91" priority="95" stopIfTrue="1">
      <formula>AND(INDEX($M40:$T40,1,$X40)=0, $X40&gt;0)</formula>
    </cfRule>
  </conditionalFormatting>
  <conditionalFormatting sqref="AD40:AF40">
    <cfRule type="expression" dxfId="90" priority="89">
      <formula>AND(NOT(ISBLANK($M40)),ISBLANK($AE40),ISBLANK($AF40),ISBLANK($AG40))</formula>
    </cfRule>
  </conditionalFormatting>
  <conditionalFormatting sqref="AG40:AI40">
    <cfRule type="expression" dxfId="89" priority="88">
      <formula>AND(NOT(ISBLANK($N40)),ISBLANK($AH40),ISBLANK($AI40),ISBLANK($AJ40))</formula>
    </cfRule>
  </conditionalFormatting>
  <conditionalFormatting sqref="AJ40:AL40">
    <cfRule type="expression" dxfId="88" priority="87">
      <formula>AND(NOT(ISBLANK($O40)),ISBLANK($AK40),ISBLANK($AL40),ISBLANK($AM40))</formula>
    </cfRule>
  </conditionalFormatting>
  <conditionalFormatting sqref="AM40:AO40">
    <cfRule type="expression" dxfId="87" priority="86">
      <formula>AND(NOT(ISBLANK($P40)),ISBLANK($AN40),ISBLANK($AO40),ISBLANK($AP40))</formula>
    </cfRule>
  </conditionalFormatting>
  <conditionalFormatting sqref="AP40:AR40">
    <cfRule type="expression" dxfId="86" priority="85">
      <formula>AND(NOT(ISBLANK($Q40)),ISBLANK($AQ40),ISBLANK($AR40),ISBLANK($AS40))</formula>
    </cfRule>
  </conditionalFormatting>
  <conditionalFormatting sqref="AS40:AU40">
    <cfRule type="expression" dxfId="85" priority="84">
      <formula>AND(NOT(ISBLANK($R40)),ISBLANK($AT40),ISBLANK($AU40),ISBLANK($AV40))</formula>
    </cfRule>
  </conditionalFormatting>
  <conditionalFormatting sqref="AV40:AX40">
    <cfRule type="expression" dxfId="84" priority="83">
      <formula>AND(NOT(ISBLANK($S40)),ISBLANK($AW40),ISBLANK($AX40),ISBLANK($AY40))</formula>
    </cfRule>
  </conditionalFormatting>
  <conditionalFormatting sqref="AY40:BA40">
    <cfRule type="expression" dxfId="83" priority="82">
      <formula>AND(NOT(ISBLANK($T40)),ISBLANK($AZ40),ISBLANK($BA40),ISBLANK($BB40))</formula>
    </cfRule>
  </conditionalFormatting>
  <conditionalFormatting sqref="W40">
    <cfRule type="expression" dxfId="82" priority="81">
      <formula>AND(NOT(ISBLANK($X40)),ISBLANK($U40),ISBLANK($V40),ISBLANK($W40))</formula>
    </cfRule>
  </conditionalFormatting>
  <conditionalFormatting sqref="AC41">
    <cfRule type="expression" dxfId="81" priority="75">
      <formula>"&lt;=0.5*$E$17"</formula>
    </cfRule>
    <cfRule type="expression" dxfId="80" priority="76">
      <formula>"&gt;=0,5*$E$17"</formula>
    </cfRule>
  </conditionalFormatting>
  <conditionalFormatting sqref="AD41:BM41">
    <cfRule type="expression" dxfId="79" priority="77" stopIfTrue="1">
      <formula>MOD(AD41,2)&lt;&gt;0</formula>
    </cfRule>
  </conditionalFormatting>
  <conditionalFormatting sqref="U41">
    <cfRule type="expression" dxfId="78" priority="78" stopIfTrue="1">
      <formula>AND(INDEX($M41:$T41,1,$V41)=0, $V41&gt;0)</formula>
    </cfRule>
  </conditionalFormatting>
  <conditionalFormatting sqref="V41">
    <cfRule type="expression" dxfId="77" priority="79" stopIfTrue="1">
      <formula>AND(INDEX($M41:$T41,1,$W41)=0, $W41&gt;0)</formula>
    </cfRule>
  </conditionalFormatting>
  <conditionalFormatting sqref="W41">
    <cfRule type="expression" dxfId="76" priority="80" stopIfTrue="1">
      <formula>AND(INDEX($M41:$T41,1,$X41)=0, $X41&gt;0)</formula>
    </cfRule>
  </conditionalFormatting>
  <conditionalFormatting sqref="AD41:AF41">
    <cfRule type="expression" dxfId="75" priority="74">
      <formula>AND(NOT(ISBLANK($M41)),ISBLANK($AE41),ISBLANK($AF41),ISBLANK($AG41))</formula>
    </cfRule>
  </conditionalFormatting>
  <conditionalFormatting sqref="AG41:AI41">
    <cfRule type="expression" dxfId="74" priority="73">
      <formula>AND(NOT(ISBLANK($N41)),ISBLANK($AH41),ISBLANK($AI41),ISBLANK($AJ41))</formula>
    </cfRule>
  </conditionalFormatting>
  <conditionalFormatting sqref="AJ41:AL41">
    <cfRule type="expression" dxfId="73" priority="72">
      <formula>AND(NOT(ISBLANK($O41)),ISBLANK($AK41),ISBLANK($AL41),ISBLANK($AM41))</formula>
    </cfRule>
  </conditionalFormatting>
  <conditionalFormatting sqref="AM41:AO41">
    <cfRule type="expression" dxfId="72" priority="71">
      <formula>AND(NOT(ISBLANK($P41)),ISBLANK($AN41),ISBLANK($AO41),ISBLANK($AP41))</formula>
    </cfRule>
  </conditionalFormatting>
  <conditionalFormatting sqref="AP41:AR41">
    <cfRule type="expression" dxfId="71" priority="70">
      <formula>AND(NOT(ISBLANK($Q41)),ISBLANK($AQ41),ISBLANK($AR41),ISBLANK($AS41))</formula>
    </cfRule>
  </conditionalFormatting>
  <conditionalFormatting sqref="AS41:AU41">
    <cfRule type="expression" dxfId="70" priority="69">
      <formula>AND(NOT(ISBLANK($R41)),ISBLANK($AT41),ISBLANK($AU41),ISBLANK($AV41))</formula>
    </cfRule>
  </conditionalFormatting>
  <conditionalFormatting sqref="AV41:AX41">
    <cfRule type="expression" dxfId="69" priority="68">
      <formula>AND(NOT(ISBLANK($S41)),ISBLANK($AW41),ISBLANK($AX41),ISBLANK($AY41))</formula>
    </cfRule>
  </conditionalFormatting>
  <conditionalFormatting sqref="AY41:BA41">
    <cfRule type="expression" dxfId="68" priority="67">
      <formula>AND(NOT(ISBLANK($T41)),ISBLANK($AZ41),ISBLANK($BA41),ISBLANK($BB41))</formula>
    </cfRule>
  </conditionalFormatting>
  <conditionalFormatting sqref="W41">
    <cfRule type="expression" dxfId="67" priority="66">
      <formula>AND(NOT(ISBLANK($X41)),ISBLANK($U41),ISBLANK($V41),ISBLANK($W41))</formula>
    </cfRule>
  </conditionalFormatting>
  <conditionalFormatting sqref="AC42">
    <cfRule type="expression" dxfId="66" priority="60">
      <formula>"&lt;=0.5*$E$17"</formula>
    </cfRule>
    <cfRule type="expression" dxfId="65" priority="61">
      <formula>"&gt;=0,5*$E$17"</formula>
    </cfRule>
  </conditionalFormatting>
  <conditionalFormatting sqref="AD42:BM42">
    <cfRule type="expression" dxfId="64" priority="62" stopIfTrue="1">
      <formula>MOD(AD42,2)&lt;&gt;0</formula>
    </cfRule>
  </conditionalFormatting>
  <conditionalFormatting sqref="U42">
    <cfRule type="expression" dxfId="63" priority="63" stopIfTrue="1">
      <formula>AND(INDEX($M42:$T42,1,$V42)=0, $V42&gt;0)</formula>
    </cfRule>
  </conditionalFormatting>
  <conditionalFormatting sqref="V42">
    <cfRule type="expression" dxfId="62" priority="64" stopIfTrue="1">
      <formula>AND(INDEX($M42:$T42,1,$W42)=0, $W42&gt;0)</formula>
    </cfRule>
  </conditionalFormatting>
  <conditionalFormatting sqref="W42">
    <cfRule type="expression" dxfId="61" priority="65" stopIfTrue="1">
      <formula>AND(INDEX($M42:$T42,1,$X42)=0, $X42&gt;0)</formula>
    </cfRule>
  </conditionalFormatting>
  <conditionalFormatting sqref="AD42:AF42">
    <cfRule type="expression" dxfId="60" priority="59">
      <formula>AND(NOT(ISBLANK($M42)),ISBLANK($AE42),ISBLANK($AF42),ISBLANK($AG42))</formula>
    </cfRule>
  </conditionalFormatting>
  <conditionalFormatting sqref="AG42:AI42">
    <cfRule type="expression" dxfId="59" priority="58">
      <formula>AND(NOT(ISBLANK($N42)),ISBLANK($AH42),ISBLANK($AI42),ISBLANK($AJ42))</formula>
    </cfRule>
  </conditionalFormatting>
  <conditionalFormatting sqref="AJ42:AL42">
    <cfRule type="expression" dxfId="58" priority="57">
      <formula>AND(NOT(ISBLANK($O42)),ISBLANK($AK42),ISBLANK($AL42),ISBLANK($AM42))</formula>
    </cfRule>
  </conditionalFormatting>
  <conditionalFormatting sqref="AM42:AO42">
    <cfRule type="expression" dxfId="57" priority="56">
      <formula>AND(NOT(ISBLANK($P42)),ISBLANK($AN42),ISBLANK($AO42),ISBLANK($AP42))</formula>
    </cfRule>
  </conditionalFormatting>
  <conditionalFormatting sqref="AP42:AR42">
    <cfRule type="expression" dxfId="56" priority="55">
      <formula>AND(NOT(ISBLANK($Q42)),ISBLANK($AQ42),ISBLANK($AR42),ISBLANK($AS42))</formula>
    </cfRule>
  </conditionalFormatting>
  <conditionalFormatting sqref="AS42:AU42">
    <cfRule type="expression" dxfId="55" priority="54">
      <formula>AND(NOT(ISBLANK($R42)),ISBLANK($AT42),ISBLANK($AU42),ISBLANK($AV42))</formula>
    </cfRule>
  </conditionalFormatting>
  <conditionalFormatting sqref="AV42:AX42">
    <cfRule type="expression" dxfId="54" priority="53">
      <formula>AND(NOT(ISBLANK($S42)),ISBLANK($AW42),ISBLANK($AX42),ISBLANK($AY42))</formula>
    </cfRule>
  </conditionalFormatting>
  <conditionalFormatting sqref="AY42:BA42">
    <cfRule type="expression" dxfId="53" priority="52">
      <formula>AND(NOT(ISBLANK($T42)),ISBLANK($AZ42),ISBLANK($BA42),ISBLANK($BB42))</formula>
    </cfRule>
  </conditionalFormatting>
  <conditionalFormatting sqref="W42">
    <cfRule type="expression" dxfId="52" priority="51">
      <formula>AND(NOT(ISBLANK($X42)),ISBLANK($U42),ISBLANK($V42),ISBLANK($W42))</formula>
    </cfRule>
  </conditionalFormatting>
  <conditionalFormatting sqref="AC38">
    <cfRule type="expression" dxfId="51" priority="45">
      <formula>"&lt;=0.5*$E$17"</formula>
    </cfRule>
    <cfRule type="expression" dxfId="50" priority="46">
      <formula>"&gt;=0,5*$E$17"</formula>
    </cfRule>
  </conditionalFormatting>
  <conditionalFormatting sqref="AD38:BM38">
    <cfRule type="expression" dxfId="49" priority="47" stopIfTrue="1">
      <formula>MOD(AD38,2)&lt;&gt;0</formula>
    </cfRule>
  </conditionalFormatting>
  <conditionalFormatting sqref="U38">
    <cfRule type="expression" dxfId="48" priority="48" stopIfTrue="1">
      <formula>AND(INDEX($M38:$T38,1,$V38)=0, $V38&gt;0)</formula>
    </cfRule>
  </conditionalFormatting>
  <conditionalFormatting sqref="V38">
    <cfRule type="expression" dxfId="47" priority="49" stopIfTrue="1">
      <formula>AND(INDEX($M38:$T38,1,$W38)=0, $W38&gt;0)</formula>
    </cfRule>
  </conditionalFormatting>
  <conditionalFormatting sqref="W38">
    <cfRule type="expression" dxfId="46" priority="50" stopIfTrue="1">
      <formula>AND(INDEX($M38:$T38,1,$X38)=0, $X38&gt;0)</formula>
    </cfRule>
  </conditionalFormatting>
  <conditionalFormatting sqref="AD38:AF38">
    <cfRule type="expression" dxfId="45" priority="44">
      <formula>AND(NOT(ISBLANK($M38)),ISBLANK($AE38),ISBLANK($AF38),ISBLANK($AG38))</formula>
    </cfRule>
  </conditionalFormatting>
  <conditionalFormatting sqref="AG38:AI38">
    <cfRule type="expression" dxfId="44" priority="43">
      <formula>AND(NOT(ISBLANK($N38)),ISBLANK($AH38),ISBLANK($AI38),ISBLANK($AJ38))</formula>
    </cfRule>
  </conditionalFormatting>
  <conditionalFormatting sqref="AJ38:AL38">
    <cfRule type="expression" dxfId="43" priority="42">
      <formula>AND(NOT(ISBLANK($O38)),ISBLANK($AK38),ISBLANK($AL38),ISBLANK($AM38))</formula>
    </cfRule>
  </conditionalFormatting>
  <conditionalFormatting sqref="AM38:AO38">
    <cfRule type="expression" dxfId="42" priority="41">
      <formula>AND(NOT(ISBLANK($P38)),ISBLANK($AN38),ISBLANK($AO38),ISBLANK($AP38))</formula>
    </cfRule>
  </conditionalFormatting>
  <conditionalFormatting sqref="AP38:AR38">
    <cfRule type="expression" dxfId="41" priority="40">
      <formula>AND(NOT(ISBLANK($Q38)),ISBLANK($AQ38),ISBLANK($AR38),ISBLANK($AS38))</formula>
    </cfRule>
  </conditionalFormatting>
  <conditionalFormatting sqref="AS38:AU38">
    <cfRule type="expression" dxfId="40" priority="39">
      <formula>AND(NOT(ISBLANK($R38)),ISBLANK($AT38),ISBLANK($AU38),ISBLANK($AV38))</formula>
    </cfRule>
  </conditionalFormatting>
  <conditionalFormatting sqref="AV38:AX38">
    <cfRule type="expression" dxfId="39" priority="38">
      <formula>AND(NOT(ISBLANK($S38)),ISBLANK($AW38),ISBLANK($AX38),ISBLANK($AY38))</formula>
    </cfRule>
  </conditionalFormatting>
  <conditionalFormatting sqref="AY38:BA38">
    <cfRule type="expression" dxfId="38" priority="37">
      <formula>AND(NOT(ISBLANK($T38)),ISBLANK($AZ38),ISBLANK($BA38),ISBLANK($BB38))</formula>
    </cfRule>
  </conditionalFormatting>
  <conditionalFormatting sqref="W38">
    <cfRule type="expression" dxfId="37" priority="36">
      <formula>AND(NOT(ISBLANK($X38)),ISBLANK($U38),ISBLANK($V38),ISBLANK($W38))</formula>
    </cfRule>
  </conditionalFormatting>
  <conditionalFormatting sqref="AC39">
    <cfRule type="expression" dxfId="36" priority="30">
      <formula>"&lt;=0.5*$E$17"</formula>
    </cfRule>
    <cfRule type="expression" dxfId="35" priority="31">
      <formula>"&gt;=0,5*$E$17"</formula>
    </cfRule>
  </conditionalFormatting>
  <conditionalFormatting sqref="AD39:BM39">
    <cfRule type="expression" dxfId="34" priority="32" stopIfTrue="1">
      <formula>MOD(AD39,2)&lt;&gt;0</formula>
    </cfRule>
  </conditionalFormatting>
  <conditionalFormatting sqref="U39">
    <cfRule type="expression" dxfId="33" priority="33" stopIfTrue="1">
      <formula>AND(INDEX($M39:$T39,1,$V39)=0, $V39&gt;0)</formula>
    </cfRule>
  </conditionalFormatting>
  <conditionalFormatting sqref="V39">
    <cfRule type="expression" dxfId="32" priority="34" stopIfTrue="1">
      <formula>AND(INDEX($M39:$T39,1,$W39)=0, $W39&gt;0)</formula>
    </cfRule>
  </conditionalFormatting>
  <conditionalFormatting sqref="W39">
    <cfRule type="expression" dxfId="31" priority="35" stopIfTrue="1">
      <formula>AND(INDEX($M39:$T39,1,$X39)=0, $X39&gt;0)</formula>
    </cfRule>
  </conditionalFormatting>
  <conditionalFormatting sqref="AD39:AF39">
    <cfRule type="expression" dxfId="30" priority="29">
      <formula>AND(NOT(ISBLANK($M39)),ISBLANK($AE39),ISBLANK($AF39),ISBLANK($AG39))</formula>
    </cfRule>
  </conditionalFormatting>
  <conditionalFormatting sqref="AG39:AI39">
    <cfRule type="expression" dxfId="29" priority="28">
      <formula>AND(NOT(ISBLANK($N39)),ISBLANK($AH39),ISBLANK($AI39),ISBLANK($AJ39))</formula>
    </cfRule>
  </conditionalFormatting>
  <conditionalFormatting sqref="AJ39:AL39">
    <cfRule type="expression" dxfId="28" priority="27">
      <formula>AND(NOT(ISBLANK($O39)),ISBLANK($AK39),ISBLANK($AL39),ISBLANK($AM39))</formula>
    </cfRule>
  </conditionalFormatting>
  <conditionalFormatting sqref="AM39:AO39">
    <cfRule type="expression" dxfId="27" priority="26">
      <formula>AND(NOT(ISBLANK($P39)),ISBLANK($AN39),ISBLANK($AO39),ISBLANK($AP39))</formula>
    </cfRule>
  </conditionalFormatting>
  <conditionalFormatting sqref="AP39:AR39">
    <cfRule type="expression" dxfId="26" priority="25">
      <formula>AND(NOT(ISBLANK($Q39)),ISBLANK($AQ39),ISBLANK($AR39),ISBLANK($AS39))</formula>
    </cfRule>
  </conditionalFormatting>
  <conditionalFormatting sqref="AS39:AU39">
    <cfRule type="expression" dxfId="25" priority="24">
      <formula>AND(NOT(ISBLANK($R39)),ISBLANK($AT39),ISBLANK($AU39),ISBLANK($AV39))</formula>
    </cfRule>
  </conditionalFormatting>
  <conditionalFormatting sqref="AV39:AX39">
    <cfRule type="expression" dxfId="24" priority="23">
      <formula>AND(NOT(ISBLANK($S39)),ISBLANK($AW39),ISBLANK($AX39),ISBLANK($AY39))</formula>
    </cfRule>
  </conditionalFormatting>
  <conditionalFormatting sqref="AY39:BA39">
    <cfRule type="expression" dxfId="23" priority="22">
      <formula>AND(NOT(ISBLANK($T39)),ISBLANK($AZ39),ISBLANK($BA39),ISBLANK($BB39))</formula>
    </cfRule>
  </conditionalFormatting>
  <conditionalFormatting sqref="W39">
    <cfRule type="expression" dxfId="22" priority="21">
      <formula>AND(NOT(ISBLANK($X39)),ISBLANK($U39),ISBLANK($V39),ISBLANK($W39))</formula>
    </cfRule>
  </conditionalFormatting>
  <conditionalFormatting sqref="AJ71:AL71">
    <cfRule type="expression" dxfId="21" priority="20" stopIfTrue="1">
      <formula>MOD(AJ71,2)&lt;&gt;0</formula>
    </cfRule>
  </conditionalFormatting>
  <conditionalFormatting sqref="AJ71:AL71">
    <cfRule type="expression" dxfId="20" priority="19">
      <formula>AND(NOT(ISBLANK($M71)),ISBLANK($AE71),ISBLANK($AF71),ISBLANK($AG71))</formula>
    </cfRule>
  </conditionalFormatting>
  <conditionalFormatting sqref="AM71:AO71">
    <cfRule type="expression" dxfId="19" priority="18" stopIfTrue="1">
      <formula>MOD(AM71,2)&lt;&gt;0</formula>
    </cfRule>
  </conditionalFormatting>
  <conditionalFormatting sqref="AM71:AO71">
    <cfRule type="expression" dxfId="18" priority="17">
      <formula>AND(NOT(ISBLANK($N71)),ISBLANK($AH71),ISBLANK($AI71),ISBLANK($AJ71))</formula>
    </cfRule>
  </conditionalFormatting>
  <conditionalFormatting sqref="AP71:AR71">
    <cfRule type="expression" dxfId="17" priority="16" stopIfTrue="1">
      <formula>MOD(AP71,2)&lt;&gt;0</formula>
    </cfRule>
  </conditionalFormatting>
  <conditionalFormatting sqref="AP71:AR71">
    <cfRule type="expression" dxfId="16" priority="15">
      <formula>AND(NOT(ISBLANK($M71)),ISBLANK($AE71),ISBLANK($AF71),ISBLANK($AG71))</formula>
    </cfRule>
  </conditionalFormatting>
  <conditionalFormatting sqref="AS71:AU71">
    <cfRule type="expression" dxfId="15" priority="14" stopIfTrue="1">
      <formula>MOD(AS71,2)&lt;&gt;0</formula>
    </cfRule>
  </conditionalFormatting>
  <conditionalFormatting sqref="AS71:AU71">
    <cfRule type="expression" dxfId="14" priority="13">
      <formula>AND(NOT(ISBLANK($N71)),ISBLANK($AH71),ISBLANK($AI71),ISBLANK($AJ71))</formula>
    </cfRule>
  </conditionalFormatting>
  <conditionalFormatting sqref="AV71:AX71">
    <cfRule type="expression" dxfId="13" priority="12" stopIfTrue="1">
      <formula>MOD(AV71,2)&lt;&gt;0</formula>
    </cfRule>
  </conditionalFormatting>
  <conditionalFormatting sqref="AV71:AX71">
    <cfRule type="expression" dxfId="12" priority="11">
      <formula>AND(NOT(ISBLANK($M71)),ISBLANK($AE71),ISBLANK($AF71),ISBLANK($AG71))</formula>
    </cfRule>
  </conditionalFormatting>
  <conditionalFormatting sqref="AY71:BA71">
    <cfRule type="expression" dxfId="11" priority="10" stopIfTrue="1">
      <formula>MOD(AY71,2)&lt;&gt;0</formula>
    </cfRule>
  </conditionalFormatting>
  <conditionalFormatting sqref="AY71:BA71">
    <cfRule type="expression" dxfId="10" priority="9">
      <formula>AND(NOT(ISBLANK($N71)),ISBLANK($AH71),ISBLANK($AI71),ISBLANK($AJ71))</formula>
    </cfRule>
  </conditionalFormatting>
  <conditionalFormatting sqref="BB71:BD71">
    <cfRule type="expression" dxfId="9" priority="8" stopIfTrue="1">
      <formula>MOD(BB71,2)&lt;&gt;0</formula>
    </cfRule>
  </conditionalFormatting>
  <conditionalFormatting sqref="BB71:BD71">
    <cfRule type="expression" dxfId="8" priority="7">
      <formula>AND(NOT(ISBLANK($M71)),ISBLANK($AE71),ISBLANK($AF71),ISBLANK($AG71))</formula>
    </cfRule>
  </conditionalFormatting>
  <conditionalFormatting sqref="BE71:BG71">
    <cfRule type="expression" dxfId="7" priority="6" stopIfTrue="1">
      <formula>MOD(BE71,2)&lt;&gt;0</formula>
    </cfRule>
  </conditionalFormatting>
  <conditionalFormatting sqref="BE71:BG71">
    <cfRule type="expression" dxfId="6" priority="5">
      <formula>AND(NOT(ISBLANK($N71)),ISBLANK($AH71),ISBLANK($AI71),ISBLANK($AJ71))</formula>
    </cfRule>
  </conditionalFormatting>
  <conditionalFormatting sqref="BH71:BJ71">
    <cfRule type="expression" dxfId="5" priority="4" stopIfTrue="1">
      <formula>MOD(BH71,2)&lt;&gt;0</formula>
    </cfRule>
  </conditionalFormatting>
  <conditionalFormatting sqref="BH71:BJ71">
    <cfRule type="expression" dxfId="4" priority="3">
      <formula>AND(NOT(ISBLANK($M71)),ISBLANK($AE71),ISBLANK($AF71),ISBLANK($AG71))</formula>
    </cfRule>
  </conditionalFormatting>
  <conditionalFormatting sqref="BK71:BM71">
    <cfRule type="expression" dxfId="3" priority="2" stopIfTrue="1">
      <formula>MOD(BK71,2)&lt;&gt;0</formula>
    </cfRule>
  </conditionalFormatting>
  <conditionalFormatting sqref="BK71:BM71">
    <cfRule type="expression" dxfId="2" priority="1">
      <formula>AND(NOT(ISBLANK($N71)),ISBLANK($AH71),ISBLANK($AI71),ISBLANK($AJ71))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defaultRowHeight="15" x14ac:dyDescent="0.25"/>
  <sheetData>
    <row r="1" spans="1:1" x14ac:dyDescent="0.25">
      <c r="A1" t="s">
        <v>538</v>
      </c>
    </row>
    <row r="2" spans="1:1" x14ac:dyDescent="0.25">
      <c r="A2" t="s">
        <v>539</v>
      </c>
    </row>
    <row r="3" spans="1:1" x14ac:dyDescent="0.25">
      <c r="A3" t="s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7"/>
  <sheetViews>
    <sheetView view="pageBreakPreview" topLeftCell="A19" zoomScaleNormal="80" zoomScaleSheetLayoutView="100" workbookViewId="0">
      <selection activeCell="AA18" sqref="AA18:AA23"/>
    </sheetView>
  </sheetViews>
  <sheetFormatPr defaultRowHeight="15" x14ac:dyDescent="0.25"/>
  <cols>
    <col min="1" max="1" width="2.7109375" customWidth="1"/>
    <col min="2" max="2" width="3.7109375" customWidth="1"/>
    <col min="3" max="61" width="2.85546875" customWidth="1"/>
  </cols>
  <sheetData>
    <row r="1" spans="1:63" x14ac:dyDescent="0.25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</row>
    <row r="2" spans="1:63" ht="15.75" x14ac:dyDescent="0.25">
      <c r="A2" s="1414" t="s">
        <v>384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  <c r="U2" s="1414"/>
      <c r="V2" s="1414"/>
      <c r="W2" s="1414"/>
      <c r="X2" s="1414"/>
      <c r="Y2" s="1414"/>
      <c r="Z2" s="1414"/>
      <c r="AA2" s="1414"/>
      <c r="AB2" s="1414"/>
      <c r="AC2" s="1414"/>
      <c r="AD2" s="1414"/>
      <c r="AE2" s="1414"/>
      <c r="AF2" s="1414"/>
      <c r="AG2" s="1414"/>
      <c r="AH2" s="1414"/>
      <c r="AI2" s="1414"/>
      <c r="AJ2" s="1414"/>
      <c r="AK2" s="1414"/>
      <c r="AL2" s="1414"/>
      <c r="AM2" s="1414"/>
      <c r="AN2" s="1414"/>
      <c r="AO2" s="1414"/>
      <c r="AP2" s="1414"/>
      <c r="AQ2" s="1414"/>
      <c r="AR2" s="1414"/>
      <c r="AS2" s="1414"/>
      <c r="AT2" s="1414"/>
      <c r="AU2" s="1414"/>
      <c r="AV2" s="1414"/>
      <c r="AW2" s="1414"/>
      <c r="AX2" s="1414"/>
      <c r="AY2" s="1414"/>
      <c r="AZ2" s="1414"/>
      <c r="BA2" s="1414"/>
      <c r="BB2" s="1414"/>
      <c r="BC2" s="1414"/>
      <c r="BD2" s="1414"/>
      <c r="BE2" s="1414"/>
      <c r="BF2" s="1414"/>
      <c r="BG2" s="1414"/>
      <c r="BH2" s="1414"/>
      <c r="BI2" s="1414"/>
    </row>
    <row r="3" spans="1:63" ht="15.75" x14ac:dyDescent="0.25">
      <c r="A3" s="1153"/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153"/>
      <c r="Y3" s="1153"/>
      <c r="Z3" s="1153"/>
      <c r="AA3" s="1153"/>
      <c r="AB3" s="1153"/>
      <c r="AC3" s="1153"/>
      <c r="AD3" s="1153"/>
      <c r="AE3" s="1153"/>
      <c r="AF3" s="1153"/>
      <c r="AG3" s="1153"/>
      <c r="AH3" s="1153"/>
      <c r="AI3" s="1153"/>
      <c r="AJ3" s="1153"/>
      <c r="AK3" s="1153"/>
      <c r="AL3" s="1153"/>
      <c r="AM3" s="1153"/>
      <c r="AN3" s="1153"/>
      <c r="AO3" s="1153"/>
      <c r="AP3" s="1153"/>
      <c r="AQ3" s="1153"/>
      <c r="AR3" s="1153"/>
      <c r="AS3" s="1153"/>
      <c r="AT3" s="1153"/>
      <c r="AU3" s="1153"/>
      <c r="AV3" s="1153"/>
      <c r="AW3" s="1153"/>
      <c r="AX3" s="1153"/>
      <c r="AY3" s="1153"/>
      <c r="AZ3" s="1153"/>
      <c r="BA3" s="1153"/>
      <c r="BB3" s="1153"/>
      <c r="BC3" s="1153"/>
      <c r="BD3" s="1153"/>
      <c r="BE3" s="1153"/>
      <c r="BF3" s="1153"/>
      <c r="BG3" s="1153"/>
      <c r="BH3" s="1153"/>
      <c r="BI3" s="1153"/>
    </row>
    <row r="4" spans="1:63" ht="15.75" x14ac:dyDescent="0.25">
      <c r="A4" s="1348" t="s">
        <v>544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 t="s">
        <v>381</v>
      </c>
      <c r="W4" s="1348"/>
      <c r="X4" s="1348"/>
      <c r="Y4" s="1348"/>
      <c r="Z4" s="1348"/>
      <c r="AA4" s="1348"/>
      <c r="AB4" s="1348"/>
      <c r="AC4" s="1348"/>
      <c r="AD4" s="1348"/>
      <c r="AE4" s="1348"/>
      <c r="AF4" s="1348"/>
      <c r="AG4" s="1348"/>
      <c r="AH4" s="1348"/>
      <c r="AI4" s="1348"/>
      <c r="AJ4" s="1348"/>
      <c r="AK4" s="1348"/>
      <c r="AL4" s="1348"/>
      <c r="AM4" s="1348"/>
      <c r="AN4" s="1348"/>
      <c r="AO4" s="1348"/>
      <c r="AP4" s="1348"/>
      <c r="AQ4" s="1348"/>
      <c r="AR4" s="1348"/>
      <c r="AS4" s="1348"/>
      <c r="AT4" s="1348"/>
      <c r="AU4" s="1348"/>
      <c r="AV4" s="1348"/>
      <c r="AW4" s="1348"/>
      <c r="AX4" s="1348"/>
      <c r="AY4" s="1348"/>
      <c r="AZ4" s="1348"/>
      <c r="BA4" s="1348"/>
      <c r="BB4" s="1348"/>
      <c r="BC4" s="1348"/>
      <c r="BD4" s="1348"/>
      <c r="BE4" s="1348"/>
      <c r="BF4" s="1348"/>
      <c r="BG4" s="1348"/>
      <c r="BH4" s="1348"/>
      <c r="BI4" s="1348"/>
      <c r="BJ4" s="1348"/>
      <c r="BK4" s="1348"/>
    </row>
    <row r="5" spans="1:63" ht="15.75" customHeight="1" x14ac:dyDescent="0.25">
      <c r="A5" s="1349" t="s">
        <v>545</v>
      </c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9"/>
      <c r="T5" s="1349"/>
      <c r="U5" s="1349"/>
      <c r="V5" s="1349"/>
      <c r="W5" s="1349"/>
      <c r="X5" s="1349"/>
      <c r="Y5" s="1349"/>
      <c r="Z5" s="1349"/>
      <c r="AA5" s="1349"/>
      <c r="AB5" s="1349"/>
      <c r="AC5" s="1349"/>
      <c r="AD5" s="1349"/>
      <c r="AE5" s="1349"/>
      <c r="AF5" s="1349"/>
      <c r="AG5" s="1349"/>
      <c r="AH5" s="1349"/>
      <c r="AI5" s="1349"/>
      <c r="AJ5" s="1349"/>
      <c r="AK5" s="1349"/>
      <c r="AL5" s="1349"/>
      <c r="AM5" s="1349"/>
      <c r="AN5" s="1349"/>
      <c r="AO5" s="1349"/>
      <c r="AP5" s="1349"/>
      <c r="AQ5" s="1349"/>
      <c r="AR5" s="1349"/>
      <c r="AS5" s="1349"/>
      <c r="AT5" s="1349"/>
      <c r="AU5" s="1349"/>
      <c r="AV5" s="1349"/>
      <c r="AW5" s="1349"/>
      <c r="AX5" s="1349"/>
      <c r="AY5" s="1349"/>
      <c r="AZ5" s="1349"/>
      <c r="BA5" s="1349"/>
      <c r="BB5" s="1349"/>
      <c r="BC5" s="1349"/>
      <c r="BD5" s="1349"/>
      <c r="BE5" s="1349"/>
      <c r="BF5" s="1349"/>
      <c r="BG5" s="1349"/>
      <c r="BH5" s="1349"/>
      <c r="BI5" s="1349"/>
      <c r="BJ5" s="1349"/>
      <c r="BK5" s="1349"/>
    </row>
    <row r="6" spans="1:63" ht="15.75" customHeight="1" x14ac:dyDescent="0.25">
      <c r="A6" s="1349" t="s">
        <v>543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  <c r="Q6" s="1349"/>
      <c r="R6" s="1349"/>
      <c r="S6" s="1349"/>
      <c r="T6" s="1349"/>
      <c r="U6" s="1349"/>
      <c r="V6" s="1349"/>
      <c r="W6" s="1349"/>
      <c r="X6" s="1349"/>
      <c r="Y6" s="1349"/>
      <c r="Z6" s="1349"/>
      <c r="AA6" s="1349"/>
      <c r="AB6" s="1349"/>
      <c r="AC6" s="1349"/>
      <c r="AD6" s="1349"/>
      <c r="AE6" s="1349"/>
      <c r="AF6" s="1349"/>
      <c r="AG6" s="1349"/>
      <c r="AH6" s="1349"/>
      <c r="AI6" s="1349"/>
      <c r="AJ6" s="1349"/>
      <c r="AK6" s="1349"/>
      <c r="AL6" s="1349"/>
      <c r="AM6" s="1349"/>
      <c r="AN6" s="1349"/>
      <c r="AO6" s="1349"/>
      <c r="AP6" s="1349"/>
      <c r="AQ6" s="1349"/>
      <c r="AR6" s="1349"/>
      <c r="AS6" s="1349"/>
      <c r="AT6" s="1349"/>
      <c r="AU6" s="1349"/>
      <c r="AV6" s="1349"/>
      <c r="AW6" s="1349"/>
      <c r="AX6" s="1349"/>
      <c r="AY6" s="1349"/>
      <c r="AZ6" s="1349"/>
      <c r="BA6" s="1349"/>
      <c r="BB6" s="1349"/>
      <c r="BC6" s="1349"/>
      <c r="BD6" s="1349"/>
      <c r="BE6" s="1349"/>
      <c r="BF6" s="1349"/>
      <c r="BG6" s="1349"/>
      <c r="BH6" s="1349"/>
      <c r="BI6" s="1349"/>
      <c r="BJ6" s="760"/>
      <c r="BK6" s="760"/>
    </row>
    <row r="7" spans="1:63" x14ac:dyDescent="0.25">
      <c r="A7" s="1164"/>
      <c r="B7" s="1164"/>
      <c r="C7" s="1164"/>
      <c r="D7" s="1164"/>
      <c r="E7" s="1164"/>
      <c r="F7" s="1164"/>
      <c r="G7" s="1165"/>
      <c r="H7" s="1166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64"/>
      <c r="U7" s="1164"/>
      <c r="V7" s="1164"/>
      <c r="W7" s="1164"/>
      <c r="X7" s="1164"/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4"/>
      <c r="AJ7" s="1164"/>
      <c r="AK7" s="1164"/>
      <c r="AL7" s="1164"/>
      <c r="AM7" s="1164"/>
      <c r="AN7" s="1164"/>
      <c r="AO7" s="1164"/>
      <c r="AP7" s="1164"/>
      <c r="AQ7" s="1164"/>
      <c r="AR7" s="1164"/>
      <c r="AS7" s="1164"/>
      <c r="AT7" s="1164"/>
      <c r="AU7" s="1164"/>
      <c r="AV7" s="1164"/>
      <c r="AW7" s="1164"/>
      <c r="AX7" s="1164"/>
      <c r="AY7" s="1164"/>
      <c r="AZ7" s="1164"/>
      <c r="BA7" s="1164"/>
      <c r="BB7" s="1164"/>
      <c r="BC7" s="1164"/>
      <c r="BD7" s="1164"/>
      <c r="BE7" s="1164"/>
      <c r="BF7" s="1164"/>
      <c r="BG7" s="1164"/>
      <c r="BH7" s="1164"/>
      <c r="BI7" s="1164"/>
    </row>
    <row r="8" spans="1:63" ht="20.25" customHeight="1" x14ac:dyDescent="0.25">
      <c r="A8" s="1415" t="s">
        <v>385</v>
      </c>
      <c r="B8" s="1415" t="s">
        <v>386</v>
      </c>
      <c r="C8" s="1408" t="s">
        <v>387</v>
      </c>
      <c r="D8" s="1409"/>
      <c r="E8" s="1409"/>
      <c r="F8" s="1409"/>
      <c r="G8" s="1410"/>
      <c r="H8" s="1408" t="s">
        <v>388</v>
      </c>
      <c r="I8" s="1409"/>
      <c r="J8" s="1409"/>
      <c r="K8" s="1410"/>
      <c r="L8" s="1408" t="s">
        <v>389</v>
      </c>
      <c r="M8" s="1409"/>
      <c r="N8" s="1409"/>
      <c r="O8" s="1410"/>
      <c r="P8" s="1408" t="s">
        <v>390</v>
      </c>
      <c r="Q8" s="1409"/>
      <c r="R8" s="1409"/>
      <c r="S8" s="1409"/>
      <c r="T8" s="1410"/>
      <c r="U8" s="1417" t="s">
        <v>391</v>
      </c>
      <c r="V8" s="1418"/>
      <c r="W8" s="1418"/>
      <c r="X8" s="1419"/>
      <c r="Y8" s="1408" t="s">
        <v>392</v>
      </c>
      <c r="Z8" s="1409"/>
      <c r="AA8" s="1409"/>
      <c r="AB8" s="1410"/>
      <c r="AC8" s="1408" t="s">
        <v>393</v>
      </c>
      <c r="AD8" s="1409"/>
      <c r="AE8" s="1409"/>
      <c r="AF8" s="1409"/>
      <c r="AG8" s="1410"/>
      <c r="AH8" s="1408" t="s">
        <v>394</v>
      </c>
      <c r="AI8" s="1409"/>
      <c r="AJ8" s="1409"/>
      <c r="AK8" s="1410"/>
      <c r="AL8" s="1408" t="s">
        <v>395</v>
      </c>
      <c r="AM8" s="1409"/>
      <c r="AN8" s="1409"/>
      <c r="AO8" s="1410"/>
      <c r="AP8" s="1408" t="s">
        <v>396</v>
      </c>
      <c r="AQ8" s="1409"/>
      <c r="AR8" s="1409"/>
      <c r="AS8" s="1409"/>
      <c r="AT8" s="1410"/>
      <c r="AU8" s="1408" t="s">
        <v>397</v>
      </c>
      <c r="AV8" s="1409"/>
      <c r="AW8" s="1409"/>
      <c r="AX8" s="1410"/>
      <c r="AY8" s="1408" t="s">
        <v>398</v>
      </c>
      <c r="AZ8" s="1409"/>
      <c r="BA8" s="1409"/>
      <c r="BB8" s="1410"/>
      <c r="BC8" s="1411" t="s">
        <v>399</v>
      </c>
      <c r="BD8" s="1412"/>
      <c r="BE8" s="1412"/>
      <c r="BF8" s="1412"/>
      <c r="BG8" s="1412"/>
      <c r="BH8" s="1412"/>
      <c r="BI8" s="1413"/>
    </row>
    <row r="9" spans="1:63" ht="75.75" customHeight="1" x14ac:dyDescent="0.25">
      <c r="A9" s="1416"/>
      <c r="B9" s="1416"/>
      <c r="C9" s="710" t="s">
        <v>400</v>
      </c>
      <c r="D9" s="711" t="s">
        <v>401</v>
      </c>
      <c r="E9" s="711" t="s">
        <v>402</v>
      </c>
      <c r="F9" s="711" t="s">
        <v>403</v>
      </c>
      <c r="G9" s="712" t="s">
        <v>404</v>
      </c>
      <c r="H9" s="711" t="s">
        <v>405</v>
      </c>
      <c r="I9" s="711" t="s">
        <v>406</v>
      </c>
      <c r="J9" s="711" t="s">
        <v>407</v>
      </c>
      <c r="K9" s="713" t="s">
        <v>408</v>
      </c>
      <c r="L9" s="711" t="s">
        <v>409</v>
      </c>
      <c r="M9" s="711" t="s">
        <v>410</v>
      </c>
      <c r="N9" s="711" t="s">
        <v>411</v>
      </c>
      <c r="O9" s="711" t="s">
        <v>412</v>
      </c>
      <c r="P9" s="711" t="s">
        <v>413</v>
      </c>
      <c r="Q9" s="711" t="s">
        <v>414</v>
      </c>
      <c r="R9" s="711" t="s">
        <v>415</v>
      </c>
      <c r="S9" s="711" t="s">
        <v>416</v>
      </c>
      <c r="T9" s="711" t="s">
        <v>417</v>
      </c>
      <c r="U9" s="711" t="s">
        <v>418</v>
      </c>
      <c r="V9" s="711" t="s">
        <v>419</v>
      </c>
      <c r="W9" s="711" t="s">
        <v>420</v>
      </c>
      <c r="X9" s="711" t="s">
        <v>421</v>
      </c>
      <c r="Y9" s="711" t="s">
        <v>422</v>
      </c>
      <c r="Z9" s="711" t="s">
        <v>423</v>
      </c>
      <c r="AA9" s="711" t="s">
        <v>424</v>
      </c>
      <c r="AB9" s="711" t="s">
        <v>425</v>
      </c>
      <c r="AC9" s="711" t="s">
        <v>426</v>
      </c>
      <c r="AD9" s="711" t="s">
        <v>427</v>
      </c>
      <c r="AE9" s="711" t="s">
        <v>428</v>
      </c>
      <c r="AF9" s="711" t="s">
        <v>429</v>
      </c>
      <c r="AG9" s="711" t="s">
        <v>430</v>
      </c>
      <c r="AH9" s="711" t="s">
        <v>431</v>
      </c>
      <c r="AI9" s="711" t="s">
        <v>432</v>
      </c>
      <c r="AJ9" s="711" t="s">
        <v>433</v>
      </c>
      <c r="AK9" s="711" t="s">
        <v>434</v>
      </c>
      <c r="AL9" s="711" t="s">
        <v>435</v>
      </c>
      <c r="AM9" s="711" t="s">
        <v>436</v>
      </c>
      <c r="AN9" s="711" t="s">
        <v>437</v>
      </c>
      <c r="AO9" s="711" t="s">
        <v>438</v>
      </c>
      <c r="AP9" s="711" t="s">
        <v>439</v>
      </c>
      <c r="AQ9" s="711" t="s">
        <v>440</v>
      </c>
      <c r="AR9" s="711" t="s">
        <v>441</v>
      </c>
      <c r="AS9" s="711" t="s">
        <v>442</v>
      </c>
      <c r="AT9" s="711" t="s">
        <v>443</v>
      </c>
      <c r="AU9" s="711" t="s">
        <v>444</v>
      </c>
      <c r="AV9" s="711" t="s">
        <v>445</v>
      </c>
      <c r="AW9" s="711" t="s">
        <v>446</v>
      </c>
      <c r="AX9" s="711" t="s">
        <v>447</v>
      </c>
      <c r="AY9" s="711" t="s">
        <v>448</v>
      </c>
      <c r="AZ9" s="711" t="s">
        <v>449</v>
      </c>
      <c r="BA9" s="711" t="s">
        <v>450</v>
      </c>
      <c r="BB9" s="711" t="s">
        <v>451</v>
      </c>
      <c r="BC9" s="1422" t="s">
        <v>452</v>
      </c>
      <c r="BD9" s="1406" t="s">
        <v>453</v>
      </c>
      <c r="BE9" s="1420" t="s">
        <v>454</v>
      </c>
      <c r="BF9" s="1420" t="s">
        <v>124</v>
      </c>
      <c r="BG9" s="1420" t="s">
        <v>455</v>
      </c>
      <c r="BH9" s="1406" t="s">
        <v>456</v>
      </c>
      <c r="BI9" s="1420" t="s">
        <v>457</v>
      </c>
    </row>
    <row r="10" spans="1:63" ht="15.75" thickBot="1" x14ac:dyDescent="0.3">
      <c r="A10" s="714"/>
      <c r="B10" s="714"/>
      <c r="C10" s="715">
        <v>1</v>
      </c>
      <c r="D10" s="715">
        <v>2</v>
      </c>
      <c r="E10" s="715">
        <v>3</v>
      </c>
      <c r="F10" s="715">
        <v>4</v>
      </c>
      <c r="G10" s="715">
        <v>5</v>
      </c>
      <c r="H10" s="715">
        <v>6</v>
      </c>
      <c r="I10" s="715">
        <v>7</v>
      </c>
      <c r="J10" s="715">
        <v>8</v>
      </c>
      <c r="K10" s="715">
        <v>9</v>
      </c>
      <c r="L10" s="715">
        <v>10</v>
      </c>
      <c r="M10" s="715">
        <v>11</v>
      </c>
      <c r="N10" s="715">
        <v>12</v>
      </c>
      <c r="O10" s="715">
        <v>13</v>
      </c>
      <c r="P10" s="715">
        <v>14</v>
      </c>
      <c r="Q10" s="715">
        <v>15</v>
      </c>
      <c r="R10" s="715">
        <v>16</v>
      </c>
      <c r="S10" s="715">
        <v>17</v>
      </c>
      <c r="T10" s="715">
        <v>18</v>
      </c>
      <c r="U10" s="715">
        <v>19</v>
      </c>
      <c r="V10" s="715">
        <v>20</v>
      </c>
      <c r="W10" s="715">
        <v>21</v>
      </c>
      <c r="X10" s="715">
        <v>22</v>
      </c>
      <c r="Y10" s="715">
        <v>23</v>
      </c>
      <c r="Z10" s="715">
        <v>24</v>
      </c>
      <c r="AA10" s="715">
        <v>25</v>
      </c>
      <c r="AB10" s="715">
        <v>26</v>
      </c>
      <c r="AC10" s="715">
        <v>27</v>
      </c>
      <c r="AD10" s="715">
        <v>28</v>
      </c>
      <c r="AE10" s="715">
        <v>29</v>
      </c>
      <c r="AF10" s="715">
        <v>30</v>
      </c>
      <c r="AG10" s="715">
        <v>31</v>
      </c>
      <c r="AH10" s="715">
        <v>32</v>
      </c>
      <c r="AI10" s="715">
        <v>33</v>
      </c>
      <c r="AJ10" s="715">
        <v>34</v>
      </c>
      <c r="AK10" s="715">
        <v>35</v>
      </c>
      <c r="AL10" s="715">
        <v>36</v>
      </c>
      <c r="AM10" s="715">
        <v>37</v>
      </c>
      <c r="AN10" s="715">
        <v>38</v>
      </c>
      <c r="AO10" s="715">
        <v>39</v>
      </c>
      <c r="AP10" s="715">
        <v>40</v>
      </c>
      <c r="AQ10" s="715">
        <v>41</v>
      </c>
      <c r="AR10" s="715">
        <v>42</v>
      </c>
      <c r="AS10" s="715">
        <v>43</v>
      </c>
      <c r="AT10" s="715">
        <v>44</v>
      </c>
      <c r="AU10" s="715">
        <v>45</v>
      </c>
      <c r="AV10" s="715">
        <v>46</v>
      </c>
      <c r="AW10" s="715">
        <v>47</v>
      </c>
      <c r="AX10" s="715">
        <v>48</v>
      </c>
      <c r="AY10" s="715">
        <v>49</v>
      </c>
      <c r="AZ10" s="715">
        <v>50</v>
      </c>
      <c r="BA10" s="715">
        <v>51</v>
      </c>
      <c r="BB10" s="715">
        <v>52</v>
      </c>
      <c r="BC10" s="1423"/>
      <c r="BD10" s="1407"/>
      <c r="BE10" s="1421"/>
      <c r="BF10" s="1421"/>
      <c r="BG10" s="1421"/>
      <c r="BH10" s="1407"/>
      <c r="BI10" s="1421"/>
    </row>
    <row r="11" spans="1:63" ht="17.25" x14ac:dyDescent="0.25">
      <c r="A11" s="1399">
        <v>1</v>
      </c>
      <c r="B11" s="716" t="s">
        <v>458</v>
      </c>
      <c r="C11" s="1353" t="s">
        <v>459</v>
      </c>
      <c r="D11" s="1353" t="s">
        <v>459</v>
      </c>
      <c r="E11" s="1353" t="s">
        <v>459</v>
      </c>
      <c r="F11" s="1353" t="s">
        <v>459</v>
      </c>
      <c r="G11" s="1353" t="s">
        <v>459</v>
      </c>
      <c r="H11" s="1353" t="s">
        <v>459</v>
      </c>
      <c r="I11" s="1353" t="s">
        <v>459</v>
      </c>
      <c r="J11" s="1353" t="s">
        <v>459</v>
      </c>
      <c r="K11" s="1353" t="s">
        <v>459</v>
      </c>
      <c r="L11" s="717" t="s">
        <v>459</v>
      </c>
      <c r="M11" s="1353" t="s">
        <v>459</v>
      </c>
      <c r="N11" s="1353" t="s">
        <v>459</v>
      </c>
      <c r="O11" s="1353" t="s">
        <v>459</v>
      </c>
      <c r="P11" s="1353" t="s">
        <v>459</v>
      </c>
      <c r="Q11" s="1353" t="s">
        <v>459</v>
      </c>
      <c r="R11" s="1353" t="s">
        <v>459</v>
      </c>
      <c r="S11" s="1391" t="s">
        <v>460</v>
      </c>
      <c r="T11" s="1391" t="s">
        <v>460</v>
      </c>
      <c r="U11" s="718" t="s">
        <v>461</v>
      </c>
      <c r="V11" s="1391" t="s">
        <v>460</v>
      </c>
      <c r="W11" s="1391" t="s">
        <v>460</v>
      </c>
      <c r="X11" s="1364" t="s">
        <v>462</v>
      </c>
      <c r="Y11" s="1353" t="s">
        <v>459</v>
      </c>
      <c r="Z11" s="1353" t="s">
        <v>459</v>
      </c>
      <c r="AA11" s="1353" t="s">
        <v>459</v>
      </c>
      <c r="AB11" s="718" t="s">
        <v>461</v>
      </c>
      <c r="AC11" s="1353" t="s">
        <v>459</v>
      </c>
      <c r="AD11" s="1353" t="s">
        <v>459</v>
      </c>
      <c r="AE11" s="1353" t="s">
        <v>459</v>
      </c>
      <c r="AF11" s="1353" t="s">
        <v>459</v>
      </c>
      <c r="AG11" s="1353" t="s">
        <v>459</v>
      </c>
      <c r="AH11" s="1353" t="s">
        <v>459</v>
      </c>
      <c r="AI11" s="1353" t="s">
        <v>459</v>
      </c>
      <c r="AJ11" s="1353" t="s">
        <v>459</v>
      </c>
      <c r="AK11" s="1402" t="s">
        <v>459</v>
      </c>
      <c r="AL11" s="1402" t="s">
        <v>459</v>
      </c>
      <c r="AM11" s="1353" t="s">
        <v>459</v>
      </c>
      <c r="AN11" s="1353" t="s">
        <v>459</v>
      </c>
      <c r="AO11" s="1353" t="s">
        <v>459</v>
      </c>
      <c r="AP11" s="719" t="s">
        <v>463</v>
      </c>
      <c r="AQ11" s="1391" t="s">
        <v>460</v>
      </c>
      <c r="AR11" s="1391" t="s">
        <v>460</v>
      </c>
      <c r="AS11" s="1391" t="s">
        <v>460</v>
      </c>
      <c r="AT11" s="1391" t="s">
        <v>460</v>
      </c>
      <c r="AU11" s="1364" t="s">
        <v>462</v>
      </c>
      <c r="AV11" s="1364" t="s">
        <v>462</v>
      </c>
      <c r="AW11" s="1364" t="s">
        <v>462</v>
      </c>
      <c r="AX11" s="1364" t="s">
        <v>462</v>
      </c>
      <c r="AY11" s="1364" t="s">
        <v>462</v>
      </c>
      <c r="AZ11" s="1364" t="s">
        <v>462</v>
      </c>
      <c r="BA11" s="1364" t="s">
        <v>462</v>
      </c>
      <c r="BB11" s="1364" t="s">
        <v>462</v>
      </c>
      <c r="BC11" s="1377">
        <v>32</v>
      </c>
      <c r="BD11" s="1377">
        <v>8</v>
      </c>
      <c r="BE11" s="1377">
        <v>0</v>
      </c>
      <c r="BF11" s="1377">
        <v>0</v>
      </c>
      <c r="BG11" s="1377">
        <v>10</v>
      </c>
      <c r="BH11" s="1356" t="s">
        <v>464</v>
      </c>
      <c r="BI11" s="1377">
        <v>52</v>
      </c>
    </row>
    <row r="12" spans="1:63" x14ac:dyDescent="0.25">
      <c r="A12" s="1399"/>
      <c r="B12" s="720" t="s">
        <v>465</v>
      </c>
      <c r="C12" s="1367"/>
      <c r="D12" s="1367"/>
      <c r="E12" s="1367"/>
      <c r="F12" s="1367"/>
      <c r="G12" s="1367"/>
      <c r="H12" s="1367"/>
      <c r="I12" s="1367"/>
      <c r="J12" s="1367"/>
      <c r="K12" s="1367"/>
      <c r="L12" s="721" t="s">
        <v>461</v>
      </c>
      <c r="M12" s="1367"/>
      <c r="N12" s="1367"/>
      <c r="O12" s="1367"/>
      <c r="P12" s="1367"/>
      <c r="Q12" s="1367"/>
      <c r="R12" s="1367"/>
      <c r="S12" s="1369"/>
      <c r="T12" s="1369"/>
      <c r="U12" s="718" t="s">
        <v>461</v>
      </c>
      <c r="V12" s="1369"/>
      <c r="W12" s="1369"/>
      <c r="X12" s="1364"/>
      <c r="Y12" s="1367"/>
      <c r="Z12" s="1367"/>
      <c r="AA12" s="1367"/>
      <c r="AB12" s="1361" t="s">
        <v>459</v>
      </c>
      <c r="AC12" s="1367"/>
      <c r="AD12" s="1367"/>
      <c r="AE12" s="1367"/>
      <c r="AF12" s="1367"/>
      <c r="AG12" s="1367"/>
      <c r="AH12" s="1367"/>
      <c r="AI12" s="1367"/>
      <c r="AJ12" s="1367"/>
      <c r="AK12" s="1362"/>
      <c r="AL12" s="1362"/>
      <c r="AM12" s="1367"/>
      <c r="AN12" s="1367"/>
      <c r="AO12" s="1367"/>
      <c r="AP12" s="1368" t="s">
        <v>460</v>
      </c>
      <c r="AQ12" s="1369"/>
      <c r="AR12" s="1369"/>
      <c r="AS12" s="1369"/>
      <c r="AT12" s="1369"/>
      <c r="AU12" s="1364"/>
      <c r="AV12" s="1364"/>
      <c r="AW12" s="1364"/>
      <c r="AX12" s="1364"/>
      <c r="AY12" s="1364"/>
      <c r="AZ12" s="1364"/>
      <c r="BA12" s="1364"/>
      <c r="BB12" s="1364"/>
      <c r="BC12" s="1377"/>
      <c r="BD12" s="1377"/>
      <c r="BE12" s="1377"/>
      <c r="BF12" s="1377"/>
      <c r="BG12" s="1377"/>
      <c r="BH12" s="1356"/>
      <c r="BI12" s="1377"/>
    </row>
    <row r="13" spans="1:63" x14ac:dyDescent="0.25">
      <c r="A13" s="1399"/>
      <c r="B13" s="720" t="s">
        <v>466</v>
      </c>
      <c r="C13" s="1367"/>
      <c r="D13" s="1367"/>
      <c r="E13" s="1367"/>
      <c r="F13" s="1367"/>
      <c r="G13" s="1367"/>
      <c r="H13" s="1367"/>
      <c r="I13" s="1367"/>
      <c r="J13" s="1367"/>
      <c r="K13" s="1367"/>
      <c r="L13" s="1366" t="s">
        <v>459</v>
      </c>
      <c r="M13" s="1367"/>
      <c r="N13" s="1367"/>
      <c r="O13" s="1367"/>
      <c r="P13" s="1367"/>
      <c r="Q13" s="1367"/>
      <c r="R13" s="1367"/>
      <c r="S13" s="1369"/>
      <c r="T13" s="1370"/>
      <c r="U13" s="721" t="s">
        <v>461</v>
      </c>
      <c r="V13" s="1369"/>
      <c r="W13" s="1369"/>
      <c r="X13" s="1364"/>
      <c r="Y13" s="1367"/>
      <c r="Z13" s="1367"/>
      <c r="AA13" s="1367"/>
      <c r="AB13" s="1362"/>
      <c r="AC13" s="1367"/>
      <c r="AD13" s="1367"/>
      <c r="AE13" s="1367"/>
      <c r="AF13" s="1367"/>
      <c r="AG13" s="1367"/>
      <c r="AH13" s="1367"/>
      <c r="AI13" s="1367"/>
      <c r="AJ13" s="1367"/>
      <c r="AK13" s="1362"/>
      <c r="AL13" s="1362"/>
      <c r="AM13" s="1367"/>
      <c r="AN13" s="1367"/>
      <c r="AO13" s="1367"/>
      <c r="AP13" s="1369"/>
      <c r="AQ13" s="1369"/>
      <c r="AR13" s="1369"/>
      <c r="AS13" s="1369"/>
      <c r="AT13" s="1370"/>
      <c r="AU13" s="1364"/>
      <c r="AV13" s="1364"/>
      <c r="AW13" s="1364"/>
      <c r="AX13" s="1364"/>
      <c r="AY13" s="1364"/>
      <c r="AZ13" s="1364"/>
      <c r="BA13" s="1364"/>
      <c r="BB13" s="1364"/>
      <c r="BC13" s="1377"/>
      <c r="BD13" s="1377"/>
      <c r="BE13" s="1377"/>
      <c r="BF13" s="1377"/>
      <c r="BG13" s="1377"/>
      <c r="BH13" s="1356"/>
      <c r="BI13" s="1377"/>
    </row>
    <row r="14" spans="1:63" x14ac:dyDescent="0.25">
      <c r="A14" s="1399"/>
      <c r="B14" s="720" t="s">
        <v>467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9"/>
      <c r="T14" s="721" t="s">
        <v>461</v>
      </c>
      <c r="U14" s="721" t="s">
        <v>461</v>
      </c>
      <c r="V14" s="1369"/>
      <c r="W14" s="1369"/>
      <c r="X14" s="1364"/>
      <c r="Y14" s="1367"/>
      <c r="Z14" s="1367"/>
      <c r="AA14" s="1367"/>
      <c r="AB14" s="1362"/>
      <c r="AC14" s="1367"/>
      <c r="AD14" s="1367"/>
      <c r="AE14" s="1367"/>
      <c r="AF14" s="1367"/>
      <c r="AG14" s="1367"/>
      <c r="AH14" s="1367"/>
      <c r="AI14" s="1401" t="s">
        <v>462</v>
      </c>
      <c r="AJ14" s="1367"/>
      <c r="AK14" s="1363"/>
      <c r="AL14" s="1362"/>
      <c r="AM14" s="1367"/>
      <c r="AN14" s="1367"/>
      <c r="AO14" s="1367"/>
      <c r="AP14" s="1369"/>
      <c r="AQ14" s="1370"/>
      <c r="AR14" s="1369"/>
      <c r="AS14" s="1369"/>
      <c r="AT14" s="1371" t="s">
        <v>462</v>
      </c>
      <c r="AU14" s="1364"/>
      <c r="AV14" s="1364"/>
      <c r="AW14" s="1364"/>
      <c r="AX14" s="1364"/>
      <c r="AY14" s="1364"/>
      <c r="AZ14" s="1364"/>
      <c r="BA14" s="1364"/>
      <c r="BB14" s="1364"/>
      <c r="BC14" s="1377"/>
      <c r="BD14" s="1377"/>
      <c r="BE14" s="1377"/>
      <c r="BF14" s="1377"/>
      <c r="BG14" s="1377"/>
      <c r="BH14" s="1356"/>
      <c r="BI14" s="1377"/>
    </row>
    <row r="15" spans="1:63" x14ac:dyDescent="0.25">
      <c r="A15" s="1399"/>
      <c r="B15" s="720" t="s">
        <v>468</v>
      </c>
      <c r="C15" s="1367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9"/>
      <c r="T15" s="721" t="s">
        <v>461</v>
      </c>
      <c r="U15" s="1368" t="s">
        <v>460</v>
      </c>
      <c r="V15" s="1369"/>
      <c r="W15" s="1369"/>
      <c r="X15" s="1364"/>
      <c r="Y15" s="1367"/>
      <c r="Z15" s="1367"/>
      <c r="AA15" s="1367"/>
      <c r="AB15" s="1362"/>
      <c r="AC15" s="1367"/>
      <c r="AD15" s="1367"/>
      <c r="AE15" s="1367"/>
      <c r="AF15" s="1367"/>
      <c r="AG15" s="1367"/>
      <c r="AH15" s="1367"/>
      <c r="AI15" s="1401"/>
      <c r="AJ15" s="1367"/>
      <c r="AK15" s="721" t="s">
        <v>461</v>
      </c>
      <c r="AL15" s="1363"/>
      <c r="AM15" s="1367"/>
      <c r="AN15" s="1367"/>
      <c r="AO15" s="1367"/>
      <c r="AP15" s="1369"/>
      <c r="AQ15" s="721" t="s">
        <v>461</v>
      </c>
      <c r="AR15" s="1369"/>
      <c r="AS15" s="1369"/>
      <c r="AT15" s="1364"/>
      <c r="AU15" s="1364"/>
      <c r="AV15" s="1364"/>
      <c r="AW15" s="1364"/>
      <c r="AX15" s="1364"/>
      <c r="AY15" s="1364"/>
      <c r="AZ15" s="1364"/>
      <c r="BA15" s="1364"/>
      <c r="BB15" s="1364"/>
      <c r="BC15" s="1377"/>
      <c r="BD15" s="1377"/>
      <c r="BE15" s="1377"/>
      <c r="BF15" s="1377"/>
      <c r="BG15" s="1377"/>
      <c r="BH15" s="1356"/>
      <c r="BI15" s="1377"/>
    </row>
    <row r="16" spans="1:63" ht="15.75" x14ac:dyDescent="0.25">
      <c r="A16" s="1399"/>
      <c r="B16" s="720" t="s">
        <v>469</v>
      </c>
      <c r="C16" s="1354"/>
      <c r="D16" s="1354"/>
      <c r="E16" s="1354"/>
      <c r="F16" s="1354"/>
      <c r="G16" s="1354"/>
      <c r="H16" s="1354"/>
      <c r="I16" s="1354"/>
      <c r="J16" s="1354"/>
      <c r="K16" s="1354"/>
      <c r="L16" s="1354"/>
      <c r="M16" s="1354"/>
      <c r="N16" s="1354"/>
      <c r="O16" s="1354"/>
      <c r="P16" s="1354"/>
      <c r="Q16" s="1354"/>
      <c r="R16" s="1354"/>
      <c r="S16" s="1370"/>
      <c r="T16" s="721" t="s">
        <v>461</v>
      </c>
      <c r="U16" s="1370"/>
      <c r="V16" s="1370"/>
      <c r="W16" s="1370"/>
      <c r="X16" s="1364"/>
      <c r="Y16" s="1354"/>
      <c r="Z16" s="1354"/>
      <c r="AA16" s="1354"/>
      <c r="AB16" s="1363"/>
      <c r="AC16" s="1354"/>
      <c r="AD16" s="1354"/>
      <c r="AE16" s="1354"/>
      <c r="AF16" s="1354"/>
      <c r="AG16" s="1354"/>
      <c r="AH16" s="1354"/>
      <c r="AI16" s="1401"/>
      <c r="AJ16" s="1354"/>
      <c r="AK16" s="722" t="s">
        <v>459</v>
      </c>
      <c r="AL16" s="721" t="s">
        <v>461</v>
      </c>
      <c r="AM16" s="1354"/>
      <c r="AN16" s="1354"/>
      <c r="AO16" s="1354"/>
      <c r="AP16" s="1370"/>
      <c r="AQ16" s="723"/>
      <c r="AR16" s="1370"/>
      <c r="AS16" s="1370"/>
      <c r="AT16" s="1364"/>
      <c r="AU16" s="1364"/>
      <c r="AV16" s="1364"/>
      <c r="AW16" s="1364"/>
      <c r="AX16" s="1364"/>
      <c r="AY16" s="1364"/>
      <c r="AZ16" s="1364"/>
      <c r="BA16" s="1364"/>
      <c r="BB16" s="1364"/>
      <c r="BC16" s="1377"/>
      <c r="BD16" s="1377"/>
      <c r="BE16" s="1377"/>
      <c r="BF16" s="1377"/>
      <c r="BG16" s="1377"/>
      <c r="BH16" s="1356"/>
      <c r="BI16" s="1377"/>
    </row>
    <row r="17" spans="1:61" ht="15.75" thickBot="1" x14ac:dyDescent="0.3">
      <c r="A17" s="1400"/>
      <c r="B17" s="724" t="s">
        <v>470</v>
      </c>
      <c r="C17" s="725" t="s">
        <v>471</v>
      </c>
      <c r="D17" s="725" t="s">
        <v>471</v>
      </c>
      <c r="E17" s="725" t="s">
        <v>471</v>
      </c>
      <c r="F17" s="725" t="s">
        <v>471</v>
      </c>
      <c r="G17" s="725" t="s">
        <v>471</v>
      </c>
      <c r="H17" s="725" t="s">
        <v>471</v>
      </c>
      <c r="I17" s="725" t="s">
        <v>471</v>
      </c>
      <c r="J17" s="725" t="s">
        <v>471</v>
      </c>
      <c r="K17" s="725" t="s">
        <v>471</v>
      </c>
      <c r="L17" s="725" t="s">
        <v>471</v>
      </c>
      <c r="M17" s="725" t="s">
        <v>471</v>
      </c>
      <c r="N17" s="725" t="s">
        <v>471</v>
      </c>
      <c r="O17" s="725" t="s">
        <v>471</v>
      </c>
      <c r="P17" s="725" t="s">
        <v>471</v>
      </c>
      <c r="Q17" s="725" t="s">
        <v>471</v>
      </c>
      <c r="R17" s="725" t="s">
        <v>471</v>
      </c>
      <c r="S17" s="725" t="s">
        <v>471</v>
      </c>
      <c r="T17" s="726" t="s">
        <v>461</v>
      </c>
      <c r="U17" s="725" t="s">
        <v>471</v>
      </c>
      <c r="V17" s="725" t="s">
        <v>471</v>
      </c>
      <c r="W17" s="725" t="s">
        <v>471</v>
      </c>
      <c r="X17" s="1365"/>
      <c r="Y17" s="725" t="s">
        <v>471</v>
      </c>
      <c r="Z17" s="725" t="s">
        <v>471</v>
      </c>
      <c r="AA17" s="725" t="s">
        <v>471</v>
      </c>
      <c r="AB17" s="725" t="s">
        <v>471</v>
      </c>
      <c r="AC17" s="721" t="s">
        <v>461</v>
      </c>
      <c r="AD17" s="725" t="s">
        <v>471</v>
      </c>
      <c r="AE17" s="725" t="s">
        <v>471</v>
      </c>
      <c r="AF17" s="725" t="s">
        <v>471</v>
      </c>
      <c r="AG17" s="725" t="s">
        <v>471</v>
      </c>
      <c r="AH17" s="725" t="s">
        <v>471</v>
      </c>
      <c r="AI17" s="725" t="s">
        <v>471</v>
      </c>
      <c r="AJ17" s="725" t="s">
        <v>471</v>
      </c>
      <c r="AK17" s="725" t="s">
        <v>471</v>
      </c>
      <c r="AL17" s="725" t="s">
        <v>471</v>
      </c>
      <c r="AM17" s="725" t="s">
        <v>471</v>
      </c>
      <c r="AN17" s="725" t="s">
        <v>471</v>
      </c>
      <c r="AO17" s="725" t="s">
        <v>471</v>
      </c>
      <c r="AP17" s="725" t="s">
        <v>471</v>
      </c>
      <c r="AQ17" s="725" t="s">
        <v>471</v>
      </c>
      <c r="AR17" s="725" t="s">
        <v>471</v>
      </c>
      <c r="AS17" s="725" t="s">
        <v>471</v>
      </c>
      <c r="AT17" s="1365"/>
      <c r="AU17" s="1365"/>
      <c r="AV17" s="1365"/>
      <c r="AW17" s="1365"/>
      <c r="AX17" s="1365"/>
      <c r="AY17" s="1365"/>
      <c r="AZ17" s="1365"/>
      <c r="BA17" s="1365"/>
      <c r="BB17" s="1365"/>
      <c r="BC17" s="1378"/>
      <c r="BD17" s="1378"/>
      <c r="BE17" s="1378"/>
      <c r="BF17" s="1378"/>
      <c r="BG17" s="1378"/>
      <c r="BH17" s="1357"/>
      <c r="BI17" s="1378"/>
    </row>
    <row r="18" spans="1:61" ht="17.25" x14ac:dyDescent="0.25">
      <c r="A18" s="1398">
        <v>2</v>
      </c>
      <c r="B18" s="716" t="s">
        <v>458</v>
      </c>
      <c r="C18" s="1353" t="s">
        <v>459</v>
      </c>
      <c r="D18" s="1353" t="s">
        <v>459</v>
      </c>
      <c r="E18" s="1353" t="s">
        <v>459</v>
      </c>
      <c r="F18" s="1353" t="s">
        <v>459</v>
      </c>
      <c r="G18" s="1353" t="s">
        <v>459</v>
      </c>
      <c r="H18" s="1353" t="s">
        <v>459</v>
      </c>
      <c r="I18" s="1353" t="s">
        <v>459</v>
      </c>
      <c r="J18" s="1353" t="s">
        <v>459</v>
      </c>
      <c r="K18" s="1353" t="s">
        <v>459</v>
      </c>
      <c r="L18" s="717" t="s">
        <v>459</v>
      </c>
      <c r="M18" s="1353" t="s">
        <v>459</v>
      </c>
      <c r="N18" s="1353" t="s">
        <v>459</v>
      </c>
      <c r="O18" s="1353" t="s">
        <v>459</v>
      </c>
      <c r="P18" s="1353" t="s">
        <v>459</v>
      </c>
      <c r="Q18" s="1353" t="s">
        <v>459</v>
      </c>
      <c r="R18" s="1353" t="s">
        <v>459</v>
      </c>
      <c r="S18" s="1391" t="s">
        <v>460</v>
      </c>
      <c r="T18" s="1391" t="s">
        <v>460</v>
      </c>
      <c r="U18" s="718" t="s">
        <v>461</v>
      </c>
      <c r="V18" s="1391" t="s">
        <v>460</v>
      </c>
      <c r="W18" s="1391" t="s">
        <v>460</v>
      </c>
      <c r="X18" s="1364" t="s">
        <v>462</v>
      </c>
      <c r="Y18" s="1403" t="s">
        <v>123</v>
      </c>
      <c r="Z18" s="1403" t="s">
        <v>123</v>
      </c>
      <c r="AA18" s="1353" t="s">
        <v>459</v>
      </c>
      <c r="AB18" s="718" t="s">
        <v>461</v>
      </c>
      <c r="AC18" s="1353" t="s">
        <v>459</v>
      </c>
      <c r="AD18" s="1353" t="s">
        <v>459</v>
      </c>
      <c r="AE18" s="1353" t="s">
        <v>459</v>
      </c>
      <c r="AF18" s="1353" t="s">
        <v>459</v>
      </c>
      <c r="AG18" s="1353" t="s">
        <v>459</v>
      </c>
      <c r="AH18" s="1353" t="s">
        <v>459</v>
      </c>
      <c r="AI18" s="1353" t="s">
        <v>459</v>
      </c>
      <c r="AJ18" s="1353" t="s">
        <v>459</v>
      </c>
      <c r="AK18" s="1402" t="s">
        <v>459</v>
      </c>
      <c r="AL18" s="1402" t="s">
        <v>459</v>
      </c>
      <c r="AM18" s="1353" t="s">
        <v>459</v>
      </c>
      <c r="AN18" s="1353" t="s">
        <v>459</v>
      </c>
      <c r="AO18" s="1353" t="s">
        <v>459</v>
      </c>
      <c r="AP18" s="727" t="s">
        <v>463</v>
      </c>
      <c r="AQ18" s="1391" t="s">
        <v>460</v>
      </c>
      <c r="AR18" s="1391" t="s">
        <v>460</v>
      </c>
      <c r="AS18" s="1391" t="s">
        <v>460</v>
      </c>
      <c r="AT18" s="1391" t="s">
        <v>460</v>
      </c>
      <c r="AU18" s="1364" t="s">
        <v>462</v>
      </c>
      <c r="AV18" s="1364" t="s">
        <v>462</v>
      </c>
      <c r="AW18" s="1364" t="s">
        <v>462</v>
      </c>
      <c r="AX18" s="1364" t="s">
        <v>462</v>
      </c>
      <c r="AY18" s="1364" t="s">
        <v>462</v>
      </c>
      <c r="AZ18" s="1364" t="s">
        <v>462</v>
      </c>
      <c r="BA18" s="1364" t="s">
        <v>462</v>
      </c>
      <c r="BB18" s="1364" t="s">
        <v>462</v>
      </c>
      <c r="BC18" s="1376">
        <v>30</v>
      </c>
      <c r="BD18" s="1376">
        <v>8</v>
      </c>
      <c r="BE18" s="1377">
        <v>2</v>
      </c>
      <c r="BF18" s="1376">
        <v>0</v>
      </c>
      <c r="BG18" s="1376">
        <v>10</v>
      </c>
      <c r="BH18" s="1355" t="s">
        <v>472</v>
      </c>
      <c r="BI18" s="1376">
        <v>52</v>
      </c>
    </row>
    <row r="19" spans="1:61" x14ac:dyDescent="0.25">
      <c r="A19" s="1399"/>
      <c r="B19" s="720" t="s">
        <v>465</v>
      </c>
      <c r="C19" s="1367"/>
      <c r="D19" s="1367"/>
      <c r="E19" s="1367"/>
      <c r="F19" s="1367"/>
      <c r="G19" s="1367"/>
      <c r="H19" s="1367"/>
      <c r="I19" s="1367"/>
      <c r="J19" s="1367"/>
      <c r="K19" s="1367"/>
      <c r="L19" s="721" t="s">
        <v>461</v>
      </c>
      <c r="M19" s="1367"/>
      <c r="N19" s="1367"/>
      <c r="O19" s="1367"/>
      <c r="P19" s="1367"/>
      <c r="Q19" s="1367"/>
      <c r="R19" s="1367"/>
      <c r="S19" s="1369"/>
      <c r="T19" s="1369"/>
      <c r="U19" s="718" t="s">
        <v>461</v>
      </c>
      <c r="V19" s="1369"/>
      <c r="W19" s="1369"/>
      <c r="X19" s="1364"/>
      <c r="Y19" s="1404"/>
      <c r="Z19" s="1404"/>
      <c r="AA19" s="1367"/>
      <c r="AB19" s="1361" t="s">
        <v>459</v>
      </c>
      <c r="AC19" s="1367"/>
      <c r="AD19" s="1367"/>
      <c r="AE19" s="1367"/>
      <c r="AF19" s="1367"/>
      <c r="AG19" s="1367"/>
      <c r="AH19" s="1367"/>
      <c r="AI19" s="1367"/>
      <c r="AJ19" s="1367"/>
      <c r="AK19" s="1362"/>
      <c r="AL19" s="1362"/>
      <c r="AM19" s="1367"/>
      <c r="AN19" s="1367"/>
      <c r="AO19" s="1367"/>
      <c r="AP19" s="1369" t="s">
        <v>460</v>
      </c>
      <c r="AQ19" s="1369"/>
      <c r="AR19" s="1369"/>
      <c r="AS19" s="1369"/>
      <c r="AT19" s="1369"/>
      <c r="AU19" s="1364"/>
      <c r="AV19" s="1364"/>
      <c r="AW19" s="1364"/>
      <c r="AX19" s="1364"/>
      <c r="AY19" s="1364"/>
      <c r="AZ19" s="1364"/>
      <c r="BA19" s="1364"/>
      <c r="BB19" s="1364"/>
      <c r="BC19" s="1377"/>
      <c r="BD19" s="1377"/>
      <c r="BE19" s="1377"/>
      <c r="BF19" s="1377"/>
      <c r="BG19" s="1377"/>
      <c r="BH19" s="1356"/>
      <c r="BI19" s="1377"/>
    </row>
    <row r="20" spans="1:61" x14ac:dyDescent="0.25">
      <c r="A20" s="1399"/>
      <c r="B20" s="720" t="s">
        <v>466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6" t="s">
        <v>459</v>
      </c>
      <c r="M20" s="1367"/>
      <c r="N20" s="1367"/>
      <c r="O20" s="1367"/>
      <c r="P20" s="1367"/>
      <c r="Q20" s="1367"/>
      <c r="R20" s="1367"/>
      <c r="S20" s="1369"/>
      <c r="T20" s="1370"/>
      <c r="U20" s="721" t="s">
        <v>461</v>
      </c>
      <c r="V20" s="1369"/>
      <c r="W20" s="1369"/>
      <c r="X20" s="1364"/>
      <c r="Y20" s="1404"/>
      <c r="Z20" s="1404"/>
      <c r="AA20" s="1367"/>
      <c r="AB20" s="1362"/>
      <c r="AC20" s="1367"/>
      <c r="AD20" s="1367"/>
      <c r="AE20" s="1367"/>
      <c r="AF20" s="1367"/>
      <c r="AG20" s="1367"/>
      <c r="AH20" s="1367"/>
      <c r="AI20" s="1367"/>
      <c r="AJ20" s="1367"/>
      <c r="AK20" s="1362"/>
      <c r="AL20" s="1362"/>
      <c r="AM20" s="1367"/>
      <c r="AN20" s="1367"/>
      <c r="AO20" s="1367"/>
      <c r="AP20" s="1369"/>
      <c r="AQ20" s="1369"/>
      <c r="AR20" s="1369"/>
      <c r="AS20" s="1369"/>
      <c r="AT20" s="1370"/>
      <c r="AU20" s="1364"/>
      <c r="AV20" s="1364"/>
      <c r="AW20" s="1364"/>
      <c r="AX20" s="1364"/>
      <c r="AY20" s="1364"/>
      <c r="AZ20" s="1364"/>
      <c r="BA20" s="1364"/>
      <c r="BB20" s="1364"/>
      <c r="BC20" s="1377"/>
      <c r="BD20" s="1377"/>
      <c r="BE20" s="1377"/>
      <c r="BF20" s="1377"/>
      <c r="BG20" s="1377"/>
      <c r="BH20" s="1356"/>
      <c r="BI20" s="1377"/>
    </row>
    <row r="21" spans="1:61" x14ac:dyDescent="0.25">
      <c r="A21" s="1399"/>
      <c r="B21" s="720" t="s">
        <v>467</v>
      </c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9"/>
      <c r="T21" s="721" t="s">
        <v>461</v>
      </c>
      <c r="U21" s="721" t="s">
        <v>461</v>
      </c>
      <c r="V21" s="1369"/>
      <c r="W21" s="1369"/>
      <c r="X21" s="1364"/>
      <c r="Y21" s="1404"/>
      <c r="Z21" s="1404"/>
      <c r="AA21" s="1367"/>
      <c r="AB21" s="1362"/>
      <c r="AC21" s="1367"/>
      <c r="AD21" s="1367"/>
      <c r="AE21" s="1367"/>
      <c r="AF21" s="1367"/>
      <c r="AG21" s="1367"/>
      <c r="AH21" s="1367"/>
      <c r="AI21" s="1401" t="s">
        <v>462</v>
      </c>
      <c r="AJ21" s="1367"/>
      <c r="AK21" s="1363"/>
      <c r="AL21" s="1362"/>
      <c r="AM21" s="1367"/>
      <c r="AN21" s="1367"/>
      <c r="AO21" s="1367"/>
      <c r="AP21" s="1369"/>
      <c r="AQ21" s="1370"/>
      <c r="AR21" s="1369"/>
      <c r="AS21" s="1369"/>
      <c r="AT21" s="1371" t="s">
        <v>462</v>
      </c>
      <c r="AU21" s="1364"/>
      <c r="AV21" s="1364"/>
      <c r="AW21" s="1364"/>
      <c r="AX21" s="1364"/>
      <c r="AY21" s="1364"/>
      <c r="AZ21" s="1364"/>
      <c r="BA21" s="1364"/>
      <c r="BB21" s="1364"/>
      <c r="BC21" s="1377"/>
      <c r="BD21" s="1377"/>
      <c r="BE21" s="1377"/>
      <c r="BF21" s="1377"/>
      <c r="BG21" s="1377"/>
      <c r="BH21" s="1356"/>
      <c r="BI21" s="1377"/>
    </row>
    <row r="22" spans="1:61" x14ac:dyDescent="0.25">
      <c r="A22" s="1399"/>
      <c r="B22" s="720" t="s">
        <v>468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9"/>
      <c r="T22" s="721" t="s">
        <v>461</v>
      </c>
      <c r="U22" s="1368" t="s">
        <v>460</v>
      </c>
      <c r="V22" s="1369"/>
      <c r="W22" s="1369"/>
      <c r="X22" s="1364"/>
      <c r="Y22" s="1404"/>
      <c r="Z22" s="1404"/>
      <c r="AA22" s="1367"/>
      <c r="AB22" s="1362"/>
      <c r="AC22" s="1367"/>
      <c r="AD22" s="1367"/>
      <c r="AE22" s="1367"/>
      <c r="AF22" s="1367"/>
      <c r="AG22" s="1367"/>
      <c r="AH22" s="1367"/>
      <c r="AI22" s="1401"/>
      <c r="AJ22" s="1367"/>
      <c r="AK22" s="721" t="s">
        <v>461</v>
      </c>
      <c r="AL22" s="1363"/>
      <c r="AM22" s="1367"/>
      <c r="AN22" s="1367"/>
      <c r="AO22" s="1367"/>
      <c r="AP22" s="1369"/>
      <c r="AQ22" s="721" t="s">
        <v>461</v>
      </c>
      <c r="AR22" s="1369"/>
      <c r="AS22" s="1369"/>
      <c r="AT22" s="1364"/>
      <c r="AU22" s="1364"/>
      <c r="AV22" s="1364"/>
      <c r="AW22" s="1364"/>
      <c r="AX22" s="1364"/>
      <c r="AY22" s="1364"/>
      <c r="AZ22" s="1364"/>
      <c r="BA22" s="1364"/>
      <c r="BB22" s="1364"/>
      <c r="BC22" s="1377"/>
      <c r="BD22" s="1377"/>
      <c r="BE22" s="1377"/>
      <c r="BF22" s="1377"/>
      <c r="BG22" s="1377"/>
      <c r="BH22" s="1356"/>
      <c r="BI22" s="1377"/>
    </row>
    <row r="23" spans="1:61" ht="15.75" x14ac:dyDescent="0.25">
      <c r="A23" s="1399"/>
      <c r="B23" s="720" t="s">
        <v>469</v>
      </c>
      <c r="C23" s="1354"/>
      <c r="D23" s="1354"/>
      <c r="E23" s="1354"/>
      <c r="F23" s="1354"/>
      <c r="G23" s="1354"/>
      <c r="H23" s="1354"/>
      <c r="I23" s="1354"/>
      <c r="J23" s="1354"/>
      <c r="K23" s="1354"/>
      <c r="L23" s="1354"/>
      <c r="M23" s="1354"/>
      <c r="N23" s="1354"/>
      <c r="O23" s="1354"/>
      <c r="P23" s="1354"/>
      <c r="Q23" s="1354"/>
      <c r="R23" s="1354"/>
      <c r="S23" s="1370"/>
      <c r="T23" s="721" t="s">
        <v>461</v>
      </c>
      <c r="U23" s="1370"/>
      <c r="V23" s="1370"/>
      <c r="W23" s="1370"/>
      <c r="X23" s="1364"/>
      <c r="Y23" s="1405"/>
      <c r="Z23" s="1405"/>
      <c r="AA23" s="1354"/>
      <c r="AB23" s="1363"/>
      <c r="AC23" s="1354"/>
      <c r="AD23" s="1354"/>
      <c r="AE23" s="1354"/>
      <c r="AF23" s="1354"/>
      <c r="AG23" s="1354"/>
      <c r="AH23" s="1354"/>
      <c r="AI23" s="1401"/>
      <c r="AJ23" s="1354"/>
      <c r="AK23" s="722" t="s">
        <v>459</v>
      </c>
      <c r="AL23" s="721" t="s">
        <v>461</v>
      </c>
      <c r="AM23" s="1354"/>
      <c r="AN23" s="1354"/>
      <c r="AO23" s="1354"/>
      <c r="AP23" s="1370"/>
      <c r="AQ23" s="723"/>
      <c r="AR23" s="1370"/>
      <c r="AS23" s="1370"/>
      <c r="AT23" s="1364"/>
      <c r="AU23" s="1364"/>
      <c r="AV23" s="1364"/>
      <c r="AW23" s="1364"/>
      <c r="AX23" s="1364"/>
      <c r="AY23" s="1364"/>
      <c r="AZ23" s="1364"/>
      <c r="BA23" s="1364"/>
      <c r="BB23" s="1364"/>
      <c r="BC23" s="1377"/>
      <c r="BD23" s="1377"/>
      <c r="BE23" s="1377"/>
      <c r="BF23" s="1377"/>
      <c r="BG23" s="1377"/>
      <c r="BH23" s="1356"/>
      <c r="BI23" s="1377"/>
    </row>
    <row r="24" spans="1:61" ht="15.75" thickBot="1" x14ac:dyDescent="0.3">
      <c r="A24" s="1400"/>
      <c r="B24" s="724" t="s">
        <v>470</v>
      </c>
      <c r="C24" s="725" t="s">
        <v>471</v>
      </c>
      <c r="D24" s="725" t="s">
        <v>471</v>
      </c>
      <c r="E24" s="725" t="s">
        <v>471</v>
      </c>
      <c r="F24" s="725" t="s">
        <v>471</v>
      </c>
      <c r="G24" s="725" t="s">
        <v>471</v>
      </c>
      <c r="H24" s="725" t="s">
        <v>471</v>
      </c>
      <c r="I24" s="725" t="s">
        <v>471</v>
      </c>
      <c r="J24" s="725" t="s">
        <v>471</v>
      </c>
      <c r="K24" s="725" t="s">
        <v>471</v>
      </c>
      <c r="L24" s="725" t="s">
        <v>471</v>
      </c>
      <c r="M24" s="725" t="s">
        <v>471</v>
      </c>
      <c r="N24" s="725" t="s">
        <v>471</v>
      </c>
      <c r="O24" s="725" t="s">
        <v>471</v>
      </c>
      <c r="P24" s="725" t="s">
        <v>471</v>
      </c>
      <c r="Q24" s="725" t="s">
        <v>471</v>
      </c>
      <c r="R24" s="725" t="s">
        <v>471</v>
      </c>
      <c r="S24" s="725" t="s">
        <v>471</v>
      </c>
      <c r="T24" s="726" t="s">
        <v>461</v>
      </c>
      <c r="U24" s="725" t="s">
        <v>471</v>
      </c>
      <c r="V24" s="725" t="s">
        <v>471</v>
      </c>
      <c r="W24" s="725" t="s">
        <v>471</v>
      </c>
      <c r="X24" s="1365"/>
      <c r="Y24" s="725" t="s">
        <v>471</v>
      </c>
      <c r="Z24" s="725" t="s">
        <v>471</v>
      </c>
      <c r="AA24" s="725" t="s">
        <v>471</v>
      </c>
      <c r="AB24" s="725" t="s">
        <v>471</v>
      </c>
      <c r="AC24" s="721" t="s">
        <v>461</v>
      </c>
      <c r="AD24" s="725" t="s">
        <v>471</v>
      </c>
      <c r="AE24" s="725" t="s">
        <v>471</v>
      </c>
      <c r="AF24" s="725" t="s">
        <v>471</v>
      </c>
      <c r="AG24" s="725" t="s">
        <v>471</v>
      </c>
      <c r="AH24" s="725" t="s">
        <v>471</v>
      </c>
      <c r="AI24" s="725" t="s">
        <v>471</v>
      </c>
      <c r="AJ24" s="725" t="s">
        <v>471</v>
      </c>
      <c r="AK24" s="725" t="s">
        <v>471</v>
      </c>
      <c r="AL24" s="725" t="s">
        <v>471</v>
      </c>
      <c r="AM24" s="725" t="s">
        <v>471</v>
      </c>
      <c r="AN24" s="725" t="s">
        <v>471</v>
      </c>
      <c r="AO24" s="725" t="s">
        <v>471</v>
      </c>
      <c r="AP24" s="725" t="s">
        <v>471</v>
      </c>
      <c r="AQ24" s="725" t="s">
        <v>471</v>
      </c>
      <c r="AR24" s="725" t="s">
        <v>471</v>
      </c>
      <c r="AS24" s="725" t="s">
        <v>471</v>
      </c>
      <c r="AT24" s="1365"/>
      <c r="AU24" s="1365"/>
      <c r="AV24" s="1365"/>
      <c r="AW24" s="1365"/>
      <c r="AX24" s="1365"/>
      <c r="AY24" s="1365"/>
      <c r="AZ24" s="1365"/>
      <c r="BA24" s="1365"/>
      <c r="BB24" s="1365"/>
      <c r="BC24" s="1378"/>
      <c r="BD24" s="1378"/>
      <c r="BE24" s="1378"/>
      <c r="BF24" s="1378"/>
      <c r="BG24" s="1378"/>
      <c r="BH24" s="1357"/>
      <c r="BI24" s="1378"/>
    </row>
    <row r="25" spans="1:61" ht="17.25" x14ac:dyDescent="0.25">
      <c r="A25" s="1398">
        <v>3</v>
      </c>
      <c r="B25" s="716" t="s">
        <v>458</v>
      </c>
      <c r="C25" s="1353" t="s">
        <v>459</v>
      </c>
      <c r="D25" s="1353" t="s">
        <v>459</v>
      </c>
      <c r="E25" s="1353" t="s">
        <v>459</v>
      </c>
      <c r="F25" s="1353" t="s">
        <v>459</v>
      </c>
      <c r="G25" s="1353" t="s">
        <v>459</v>
      </c>
      <c r="H25" s="1353" t="s">
        <v>459</v>
      </c>
      <c r="I25" s="1353" t="s">
        <v>459</v>
      </c>
      <c r="J25" s="1353" t="s">
        <v>459</v>
      </c>
      <c r="K25" s="1353" t="s">
        <v>459</v>
      </c>
      <c r="L25" s="717" t="s">
        <v>459</v>
      </c>
      <c r="M25" s="1353" t="s">
        <v>459</v>
      </c>
      <c r="N25" s="1353" t="s">
        <v>459</v>
      </c>
      <c r="O25" s="1353" t="s">
        <v>459</v>
      </c>
      <c r="P25" s="1353" t="s">
        <v>459</v>
      </c>
      <c r="Q25" s="1353" t="s">
        <v>459</v>
      </c>
      <c r="R25" s="1353" t="s">
        <v>459</v>
      </c>
      <c r="S25" s="1391" t="s">
        <v>460</v>
      </c>
      <c r="T25" s="1391" t="s">
        <v>460</v>
      </c>
      <c r="U25" s="718" t="s">
        <v>461</v>
      </c>
      <c r="V25" s="1391" t="s">
        <v>460</v>
      </c>
      <c r="W25" s="1391" t="s">
        <v>460</v>
      </c>
      <c r="X25" s="1364" t="s">
        <v>462</v>
      </c>
      <c r="Y25" s="1353" t="s">
        <v>459</v>
      </c>
      <c r="Z25" s="1353" t="s">
        <v>459</v>
      </c>
      <c r="AA25" s="1353" t="s">
        <v>459</v>
      </c>
      <c r="AB25" s="718" t="s">
        <v>461</v>
      </c>
      <c r="AC25" s="1353" t="s">
        <v>459</v>
      </c>
      <c r="AD25" s="1353" t="s">
        <v>459</v>
      </c>
      <c r="AE25" s="1353" t="s">
        <v>459</v>
      </c>
      <c r="AF25" s="1353" t="s">
        <v>459</v>
      </c>
      <c r="AG25" s="1353" t="s">
        <v>459</v>
      </c>
      <c r="AH25" s="1353" t="s">
        <v>459</v>
      </c>
      <c r="AI25" s="1353" t="s">
        <v>459</v>
      </c>
      <c r="AJ25" s="1395" t="s">
        <v>473</v>
      </c>
      <c r="AK25" s="1395" t="s">
        <v>473</v>
      </c>
      <c r="AL25" s="1395" t="s">
        <v>473</v>
      </c>
      <c r="AM25" s="1395" t="s">
        <v>473</v>
      </c>
      <c r="AN25" s="1395" t="s">
        <v>473</v>
      </c>
      <c r="AO25" s="1395" t="s">
        <v>473</v>
      </c>
      <c r="AP25" s="1391" t="s">
        <v>460</v>
      </c>
      <c r="AQ25" s="1391" t="s">
        <v>460</v>
      </c>
      <c r="AR25" s="1391" t="s">
        <v>460</v>
      </c>
      <c r="AS25" s="1391" t="s">
        <v>460</v>
      </c>
      <c r="AT25" s="1375" t="s">
        <v>462</v>
      </c>
      <c r="AU25" s="1364" t="s">
        <v>462</v>
      </c>
      <c r="AV25" s="1364" t="s">
        <v>462</v>
      </c>
      <c r="AW25" s="1364" t="s">
        <v>462</v>
      </c>
      <c r="AX25" s="1364" t="s">
        <v>462</v>
      </c>
      <c r="AY25" s="1364" t="s">
        <v>462</v>
      </c>
      <c r="AZ25" s="1364" t="s">
        <v>462</v>
      </c>
      <c r="BA25" s="1364" t="s">
        <v>462</v>
      </c>
      <c r="BB25" s="1364" t="s">
        <v>462</v>
      </c>
      <c r="BC25" s="1376">
        <v>26</v>
      </c>
      <c r="BD25" s="1376">
        <v>8</v>
      </c>
      <c r="BE25" s="1377">
        <v>6</v>
      </c>
      <c r="BF25" s="1376">
        <v>0</v>
      </c>
      <c r="BG25" s="1376">
        <v>10</v>
      </c>
      <c r="BH25" s="1355" t="s">
        <v>464</v>
      </c>
      <c r="BI25" s="1376">
        <v>52</v>
      </c>
    </row>
    <row r="26" spans="1:61" x14ac:dyDescent="0.25">
      <c r="A26" s="1399"/>
      <c r="B26" s="720" t="s">
        <v>465</v>
      </c>
      <c r="C26" s="1367"/>
      <c r="D26" s="1367"/>
      <c r="E26" s="1367"/>
      <c r="F26" s="1367"/>
      <c r="G26" s="1367"/>
      <c r="H26" s="1367"/>
      <c r="I26" s="1367"/>
      <c r="J26" s="1367"/>
      <c r="K26" s="1367"/>
      <c r="L26" s="721" t="s">
        <v>461</v>
      </c>
      <c r="M26" s="1367"/>
      <c r="N26" s="1367"/>
      <c r="O26" s="1367"/>
      <c r="P26" s="1367"/>
      <c r="Q26" s="1367"/>
      <c r="R26" s="1367"/>
      <c r="S26" s="1369"/>
      <c r="T26" s="1369"/>
      <c r="U26" s="718" t="s">
        <v>461</v>
      </c>
      <c r="V26" s="1369"/>
      <c r="W26" s="1369"/>
      <c r="X26" s="1364"/>
      <c r="Y26" s="1367"/>
      <c r="Z26" s="1367"/>
      <c r="AA26" s="1367"/>
      <c r="AB26" s="1361" t="s">
        <v>459</v>
      </c>
      <c r="AC26" s="1396"/>
      <c r="AD26" s="1367"/>
      <c r="AE26" s="1367"/>
      <c r="AF26" s="1367"/>
      <c r="AG26" s="1367"/>
      <c r="AH26" s="1367"/>
      <c r="AI26" s="1354"/>
      <c r="AJ26" s="1351"/>
      <c r="AK26" s="1351"/>
      <c r="AL26" s="1351"/>
      <c r="AM26" s="1351"/>
      <c r="AN26" s="1351"/>
      <c r="AO26" s="1351"/>
      <c r="AP26" s="1369"/>
      <c r="AQ26" s="1369"/>
      <c r="AR26" s="1369"/>
      <c r="AS26" s="1369"/>
      <c r="AT26" s="1364"/>
      <c r="AU26" s="1364"/>
      <c r="AV26" s="1364"/>
      <c r="AW26" s="1364"/>
      <c r="AX26" s="1364"/>
      <c r="AY26" s="1364"/>
      <c r="AZ26" s="1364"/>
      <c r="BA26" s="1364"/>
      <c r="BB26" s="1364"/>
      <c r="BC26" s="1377"/>
      <c r="BD26" s="1377"/>
      <c r="BE26" s="1377"/>
      <c r="BF26" s="1377"/>
      <c r="BG26" s="1377"/>
      <c r="BH26" s="1356"/>
      <c r="BI26" s="1377"/>
    </row>
    <row r="27" spans="1:61" x14ac:dyDescent="0.25">
      <c r="A27" s="1399"/>
      <c r="B27" s="720" t="s">
        <v>466</v>
      </c>
      <c r="C27" s="1367"/>
      <c r="D27" s="1367"/>
      <c r="E27" s="1367"/>
      <c r="F27" s="1367"/>
      <c r="G27" s="1367"/>
      <c r="H27" s="1367"/>
      <c r="I27" s="1367"/>
      <c r="J27" s="1367"/>
      <c r="K27" s="1367"/>
      <c r="L27" s="1366" t="s">
        <v>459</v>
      </c>
      <c r="M27" s="1367"/>
      <c r="N27" s="1367"/>
      <c r="O27" s="1367"/>
      <c r="P27" s="1367"/>
      <c r="Q27" s="1367"/>
      <c r="R27" s="1367"/>
      <c r="S27" s="1369"/>
      <c r="T27" s="1370"/>
      <c r="U27" s="721" t="s">
        <v>461</v>
      </c>
      <c r="V27" s="1369"/>
      <c r="W27" s="1369"/>
      <c r="X27" s="1364"/>
      <c r="Y27" s="1367"/>
      <c r="Z27" s="1367"/>
      <c r="AA27" s="1367"/>
      <c r="AB27" s="1362"/>
      <c r="AC27" s="1396"/>
      <c r="AD27" s="1367"/>
      <c r="AE27" s="1367"/>
      <c r="AF27" s="1367"/>
      <c r="AG27" s="1367"/>
      <c r="AH27" s="1367"/>
      <c r="AI27" s="1350" t="s">
        <v>473</v>
      </c>
      <c r="AJ27" s="1351"/>
      <c r="AK27" s="1351"/>
      <c r="AL27" s="1351"/>
      <c r="AM27" s="1351"/>
      <c r="AN27" s="1351"/>
      <c r="AO27" s="1351"/>
      <c r="AP27" s="1369"/>
      <c r="AQ27" s="1369"/>
      <c r="AR27" s="1369"/>
      <c r="AS27" s="1369"/>
      <c r="AT27" s="1364"/>
      <c r="AU27" s="1364"/>
      <c r="AV27" s="1364"/>
      <c r="AW27" s="1364"/>
      <c r="AX27" s="1364"/>
      <c r="AY27" s="1364"/>
      <c r="AZ27" s="1364"/>
      <c r="BA27" s="1364"/>
      <c r="BB27" s="1364"/>
      <c r="BC27" s="1377"/>
      <c r="BD27" s="1377"/>
      <c r="BE27" s="1377"/>
      <c r="BF27" s="1377"/>
      <c r="BG27" s="1377"/>
      <c r="BH27" s="1356"/>
      <c r="BI27" s="1377"/>
    </row>
    <row r="28" spans="1:61" x14ac:dyDescent="0.25">
      <c r="A28" s="1399"/>
      <c r="B28" s="720" t="s">
        <v>467</v>
      </c>
      <c r="C28" s="1367"/>
      <c r="D28" s="1367"/>
      <c r="E28" s="1367"/>
      <c r="F28" s="1367"/>
      <c r="G28" s="1367"/>
      <c r="H28" s="1367"/>
      <c r="I28" s="1367"/>
      <c r="J28" s="1367"/>
      <c r="K28" s="1367"/>
      <c r="L28" s="1367"/>
      <c r="M28" s="1367"/>
      <c r="N28" s="1367"/>
      <c r="O28" s="1367"/>
      <c r="P28" s="1367"/>
      <c r="Q28" s="1367"/>
      <c r="R28" s="1367"/>
      <c r="S28" s="1369"/>
      <c r="T28" s="721" t="s">
        <v>461</v>
      </c>
      <c r="U28" s="721" t="s">
        <v>461</v>
      </c>
      <c r="V28" s="1369"/>
      <c r="W28" s="1369"/>
      <c r="X28" s="1364"/>
      <c r="Y28" s="1367"/>
      <c r="Z28" s="1367"/>
      <c r="AA28" s="1367"/>
      <c r="AB28" s="1362"/>
      <c r="AC28" s="1396"/>
      <c r="AD28" s="1367"/>
      <c r="AE28" s="1367"/>
      <c r="AF28" s="1367"/>
      <c r="AG28" s="1367"/>
      <c r="AH28" s="1367"/>
      <c r="AI28" s="1351"/>
      <c r="AJ28" s="1351"/>
      <c r="AK28" s="1352"/>
      <c r="AL28" s="1351"/>
      <c r="AM28" s="1351"/>
      <c r="AN28" s="1351"/>
      <c r="AO28" s="1351"/>
      <c r="AP28" s="1369"/>
      <c r="AQ28" s="1370"/>
      <c r="AR28" s="1369"/>
      <c r="AS28" s="1369"/>
      <c r="AT28" s="1364"/>
      <c r="AU28" s="1364"/>
      <c r="AV28" s="1364"/>
      <c r="AW28" s="1364"/>
      <c r="AX28" s="1364"/>
      <c r="AY28" s="1364"/>
      <c r="AZ28" s="1364"/>
      <c r="BA28" s="1364"/>
      <c r="BB28" s="1364"/>
      <c r="BC28" s="1377"/>
      <c r="BD28" s="1377"/>
      <c r="BE28" s="1377"/>
      <c r="BF28" s="1377"/>
      <c r="BG28" s="1377"/>
      <c r="BH28" s="1356"/>
      <c r="BI28" s="1377"/>
    </row>
    <row r="29" spans="1:61" x14ac:dyDescent="0.25">
      <c r="A29" s="1399"/>
      <c r="B29" s="720" t="s">
        <v>468</v>
      </c>
      <c r="C29" s="1367"/>
      <c r="D29" s="1367"/>
      <c r="E29" s="1367"/>
      <c r="F29" s="1367"/>
      <c r="G29" s="1367"/>
      <c r="H29" s="1367"/>
      <c r="I29" s="1367"/>
      <c r="J29" s="1367"/>
      <c r="K29" s="1367"/>
      <c r="L29" s="1367"/>
      <c r="M29" s="1367"/>
      <c r="N29" s="1367"/>
      <c r="O29" s="1367"/>
      <c r="P29" s="1367"/>
      <c r="Q29" s="1367"/>
      <c r="R29" s="1367"/>
      <c r="S29" s="1369"/>
      <c r="T29" s="721" t="s">
        <v>461</v>
      </c>
      <c r="U29" s="1368" t="s">
        <v>460</v>
      </c>
      <c r="V29" s="1369"/>
      <c r="W29" s="1369"/>
      <c r="X29" s="1364"/>
      <c r="Y29" s="1367"/>
      <c r="Z29" s="1367"/>
      <c r="AA29" s="1367"/>
      <c r="AB29" s="1362"/>
      <c r="AC29" s="1396"/>
      <c r="AD29" s="1367"/>
      <c r="AE29" s="1367"/>
      <c r="AF29" s="1367"/>
      <c r="AG29" s="1367"/>
      <c r="AH29" s="1367"/>
      <c r="AI29" s="1351"/>
      <c r="AJ29" s="1351"/>
      <c r="AK29" s="721" t="s">
        <v>461</v>
      </c>
      <c r="AL29" s="1352"/>
      <c r="AM29" s="1351"/>
      <c r="AN29" s="1351"/>
      <c r="AO29" s="1368" t="s">
        <v>460</v>
      </c>
      <c r="AP29" s="1369"/>
      <c r="AQ29" s="721" t="s">
        <v>461</v>
      </c>
      <c r="AR29" s="1369"/>
      <c r="AS29" s="1369"/>
      <c r="AT29" s="1364"/>
      <c r="AU29" s="1364"/>
      <c r="AV29" s="1364"/>
      <c r="AW29" s="1364"/>
      <c r="AX29" s="1364"/>
      <c r="AY29" s="1364"/>
      <c r="AZ29" s="1364"/>
      <c r="BA29" s="1364"/>
      <c r="BB29" s="1364"/>
      <c r="BC29" s="1377"/>
      <c r="BD29" s="1377"/>
      <c r="BE29" s="1377"/>
      <c r="BF29" s="1377"/>
      <c r="BG29" s="1377"/>
      <c r="BH29" s="1356"/>
      <c r="BI29" s="1377"/>
    </row>
    <row r="30" spans="1:61" x14ac:dyDescent="0.25">
      <c r="A30" s="1399"/>
      <c r="B30" s="720" t="s">
        <v>469</v>
      </c>
      <c r="C30" s="1354"/>
      <c r="D30" s="1354"/>
      <c r="E30" s="1354"/>
      <c r="F30" s="1354"/>
      <c r="G30" s="1354"/>
      <c r="H30" s="1354"/>
      <c r="I30" s="1354"/>
      <c r="J30" s="1354"/>
      <c r="K30" s="1354"/>
      <c r="L30" s="1354"/>
      <c r="M30" s="1354"/>
      <c r="N30" s="1354"/>
      <c r="O30" s="1354"/>
      <c r="P30" s="1354"/>
      <c r="Q30" s="1354"/>
      <c r="R30" s="1354"/>
      <c r="S30" s="1370"/>
      <c r="T30" s="721" t="s">
        <v>461</v>
      </c>
      <c r="U30" s="1370"/>
      <c r="V30" s="1370"/>
      <c r="W30" s="1370"/>
      <c r="X30" s="1364"/>
      <c r="Y30" s="1354"/>
      <c r="Z30" s="1354"/>
      <c r="AA30" s="1354"/>
      <c r="AB30" s="1363"/>
      <c r="AC30" s="1397"/>
      <c r="AD30" s="1354"/>
      <c r="AE30" s="1354"/>
      <c r="AF30" s="1354"/>
      <c r="AG30" s="1354"/>
      <c r="AH30" s="1354"/>
      <c r="AI30" s="1352"/>
      <c r="AJ30" s="1352"/>
      <c r="AK30" s="728" t="s">
        <v>473</v>
      </c>
      <c r="AL30" s="721" t="s">
        <v>461</v>
      </c>
      <c r="AM30" s="1352"/>
      <c r="AN30" s="1352"/>
      <c r="AO30" s="1370"/>
      <c r="AP30" s="1370"/>
      <c r="AQ30" s="723"/>
      <c r="AR30" s="1370"/>
      <c r="AS30" s="1370"/>
      <c r="AT30" s="1364"/>
      <c r="AU30" s="1364"/>
      <c r="AV30" s="1364"/>
      <c r="AW30" s="1364"/>
      <c r="AX30" s="1364"/>
      <c r="AY30" s="1364"/>
      <c r="AZ30" s="1364"/>
      <c r="BA30" s="1364"/>
      <c r="BB30" s="1364"/>
      <c r="BC30" s="1377"/>
      <c r="BD30" s="1377"/>
      <c r="BE30" s="1377"/>
      <c r="BF30" s="1377"/>
      <c r="BG30" s="1377"/>
      <c r="BH30" s="1356"/>
      <c r="BI30" s="1377"/>
    </row>
    <row r="31" spans="1:61" ht="15.75" thickBot="1" x14ac:dyDescent="0.3">
      <c r="A31" s="1400"/>
      <c r="B31" s="724" t="s">
        <v>470</v>
      </c>
      <c r="C31" s="725" t="s">
        <v>471</v>
      </c>
      <c r="D31" s="725" t="s">
        <v>471</v>
      </c>
      <c r="E31" s="725" t="s">
        <v>471</v>
      </c>
      <c r="F31" s="725" t="s">
        <v>471</v>
      </c>
      <c r="G31" s="725" t="s">
        <v>471</v>
      </c>
      <c r="H31" s="725" t="s">
        <v>471</v>
      </c>
      <c r="I31" s="725" t="s">
        <v>471</v>
      </c>
      <c r="J31" s="725" t="s">
        <v>471</v>
      </c>
      <c r="K31" s="725" t="s">
        <v>471</v>
      </c>
      <c r="L31" s="725" t="s">
        <v>471</v>
      </c>
      <c r="M31" s="725" t="s">
        <v>471</v>
      </c>
      <c r="N31" s="725" t="s">
        <v>471</v>
      </c>
      <c r="O31" s="725" t="s">
        <v>471</v>
      </c>
      <c r="P31" s="725" t="s">
        <v>471</v>
      </c>
      <c r="Q31" s="725" t="s">
        <v>471</v>
      </c>
      <c r="R31" s="725" t="s">
        <v>471</v>
      </c>
      <c r="S31" s="725" t="s">
        <v>471</v>
      </c>
      <c r="T31" s="726" t="s">
        <v>461</v>
      </c>
      <c r="U31" s="725" t="s">
        <v>471</v>
      </c>
      <c r="V31" s="725" t="s">
        <v>471</v>
      </c>
      <c r="W31" s="725" t="s">
        <v>471</v>
      </c>
      <c r="X31" s="1365"/>
      <c r="Y31" s="725" t="s">
        <v>471</v>
      </c>
      <c r="Z31" s="725" t="s">
        <v>471</v>
      </c>
      <c r="AA31" s="725" t="s">
        <v>471</v>
      </c>
      <c r="AB31" s="725" t="s">
        <v>471</v>
      </c>
      <c r="AC31" s="721" t="s">
        <v>461</v>
      </c>
      <c r="AD31" s="725" t="s">
        <v>471</v>
      </c>
      <c r="AE31" s="725" t="s">
        <v>471</v>
      </c>
      <c r="AF31" s="725" t="s">
        <v>471</v>
      </c>
      <c r="AG31" s="725" t="s">
        <v>471</v>
      </c>
      <c r="AH31" s="725" t="s">
        <v>471</v>
      </c>
      <c r="AI31" s="729" t="s">
        <v>471</v>
      </c>
      <c r="AJ31" s="725" t="s">
        <v>471</v>
      </c>
      <c r="AK31" s="725" t="s">
        <v>471</v>
      </c>
      <c r="AL31" s="725" t="s">
        <v>471</v>
      </c>
      <c r="AM31" s="725" t="s">
        <v>471</v>
      </c>
      <c r="AN31" s="725" t="s">
        <v>471</v>
      </c>
      <c r="AO31" s="725" t="s">
        <v>471</v>
      </c>
      <c r="AP31" s="725" t="s">
        <v>471</v>
      </c>
      <c r="AQ31" s="725" t="s">
        <v>471</v>
      </c>
      <c r="AR31" s="725" t="s">
        <v>471</v>
      </c>
      <c r="AS31" s="725" t="s">
        <v>471</v>
      </c>
      <c r="AT31" s="1365"/>
      <c r="AU31" s="1365"/>
      <c r="AV31" s="1365"/>
      <c r="AW31" s="1365"/>
      <c r="AX31" s="1365"/>
      <c r="AY31" s="1365"/>
      <c r="AZ31" s="1365"/>
      <c r="BA31" s="1365"/>
      <c r="BB31" s="1365"/>
      <c r="BC31" s="1378"/>
      <c r="BD31" s="1378"/>
      <c r="BE31" s="1378"/>
      <c r="BF31" s="1378"/>
      <c r="BG31" s="1378"/>
      <c r="BH31" s="1357"/>
      <c r="BI31" s="1378"/>
    </row>
    <row r="32" spans="1:61" ht="17.25" x14ac:dyDescent="0.25">
      <c r="A32" s="1392">
        <v>4</v>
      </c>
      <c r="B32" s="762" t="s">
        <v>458</v>
      </c>
      <c r="C32" s="1353" t="s">
        <v>459</v>
      </c>
      <c r="D32" s="1353" t="s">
        <v>459</v>
      </c>
      <c r="E32" s="1353" t="s">
        <v>459</v>
      </c>
      <c r="F32" s="1353" t="s">
        <v>459</v>
      </c>
      <c r="G32" s="1353" t="s">
        <v>459</v>
      </c>
      <c r="H32" s="1353" t="s">
        <v>459</v>
      </c>
      <c r="I32" s="1353" t="s">
        <v>459</v>
      </c>
      <c r="J32" s="1353" t="s">
        <v>459</v>
      </c>
      <c r="K32" s="1353" t="s">
        <v>459</v>
      </c>
      <c r="L32" s="763" t="s">
        <v>459</v>
      </c>
      <c r="M32" s="1353" t="s">
        <v>459</v>
      </c>
      <c r="N32" s="1353" t="s">
        <v>459</v>
      </c>
      <c r="O32" s="1353" t="s">
        <v>459</v>
      </c>
      <c r="P32" s="1353" t="s">
        <v>459</v>
      </c>
      <c r="Q32" s="1353" t="s">
        <v>459</v>
      </c>
      <c r="R32" s="1353" t="s">
        <v>459</v>
      </c>
      <c r="S32" s="1353" t="s">
        <v>459</v>
      </c>
      <c r="T32" s="1391" t="s">
        <v>460</v>
      </c>
      <c r="U32" s="730" t="s">
        <v>461</v>
      </c>
      <c r="V32" s="1391" t="s">
        <v>460</v>
      </c>
      <c r="W32" s="1385" t="s">
        <v>460</v>
      </c>
      <c r="X32" s="1385" t="s">
        <v>460</v>
      </c>
      <c r="Y32" s="1353" t="s">
        <v>459</v>
      </c>
      <c r="Z32" s="1353" t="s">
        <v>459</v>
      </c>
      <c r="AA32" s="1353" t="s">
        <v>459</v>
      </c>
      <c r="AB32" s="730" t="s">
        <v>461</v>
      </c>
      <c r="AC32" s="1388" t="s">
        <v>459</v>
      </c>
      <c r="AD32" s="1353" t="s">
        <v>459</v>
      </c>
      <c r="AE32" s="1353" t="s">
        <v>459</v>
      </c>
      <c r="AF32" s="1353" t="s">
        <v>459</v>
      </c>
      <c r="AG32" s="1353" t="s">
        <v>459</v>
      </c>
      <c r="AH32" s="1353" t="s">
        <v>459</v>
      </c>
      <c r="AI32" s="1385" t="s">
        <v>460</v>
      </c>
      <c r="AJ32" s="1385" t="s">
        <v>460</v>
      </c>
      <c r="AK32" s="1385" t="s">
        <v>460</v>
      </c>
      <c r="AL32" s="1379" t="s">
        <v>474</v>
      </c>
      <c r="AM32" s="1379" t="s">
        <v>474</v>
      </c>
      <c r="AN32" s="1379" t="s">
        <v>474</v>
      </c>
      <c r="AO32" s="1379" t="s">
        <v>474</v>
      </c>
      <c r="AP32" s="1382" t="s">
        <v>475</v>
      </c>
      <c r="AQ32" s="1382" t="s">
        <v>475</v>
      </c>
      <c r="AR32" s="1382" t="s">
        <v>475</v>
      </c>
      <c r="AS32" s="1382" t="s">
        <v>475</v>
      </c>
      <c r="AT32" s="764" t="s">
        <v>475</v>
      </c>
      <c r="AU32" s="1375" t="s">
        <v>462</v>
      </c>
      <c r="AV32" s="1375" t="s">
        <v>462</v>
      </c>
      <c r="AW32" s="1375" t="s">
        <v>462</v>
      </c>
      <c r="AX32" s="1375" t="s">
        <v>462</v>
      </c>
      <c r="AY32" s="1375" t="s">
        <v>462</v>
      </c>
      <c r="AZ32" s="1375" t="s">
        <v>462</v>
      </c>
      <c r="BA32" s="1375" t="s">
        <v>462</v>
      </c>
      <c r="BB32" s="1375" t="s">
        <v>462</v>
      </c>
      <c r="BC32" s="1376">
        <v>26</v>
      </c>
      <c r="BD32" s="1376">
        <v>6</v>
      </c>
      <c r="BE32" s="1376">
        <v>4</v>
      </c>
      <c r="BF32" s="1376">
        <v>4</v>
      </c>
      <c r="BG32" s="1376">
        <v>10</v>
      </c>
      <c r="BH32" s="1355" t="s">
        <v>464</v>
      </c>
      <c r="BI32" s="1358">
        <v>52</v>
      </c>
    </row>
    <row r="33" spans="1:61" x14ac:dyDescent="0.25">
      <c r="A33" s="1393"/>
      <c r="B33" s="720" t="s">
        <v>465</v>
      </c>
      <c r="C33" s="1367"/>
      <c r="D33" s="1367"/>
      <c r="E33" s="1367"/>
      <c r="F33" s="1367"/>
      <c r="G33" s="1367"/>
      <c r="H33" s="1367"/>
      <c r="I33" s="1367"/>
      <c r="J33" s="1367"/>
      <c r="K33" s="1367"/>
      <c r="L33" s="721" t="s">
        <v>461</v>
      </c>
      <c r="M33" s="1367"/>
      <c r="N33" s="1367"/>
      <c r="O33" s="1367"/>
      <c r="P33" s="1367"/>
      <c r="Q33" s="1367"/>
      <c r="R33" s="1367"/>
      <c r="S33" s="1367"/>
      <c r="T33" s="1369"/>
      <c r="U33" s="721" t="s">
        <v>461</v>
      </c>
      <c r="V33" s="1369"/>
      <c r="W33" s="1386"/>
      <c r="X33" s="1386"/>
      <c r="Y33" s="1367"/>
      <c r="Z33" s="1367"/>
      <c r="AA33" s="1367"/>
      <c r="AB33" s="1361" t="s">
        <v>459</v>
      </c>
      <c r="AC33" s="1389"/>
      <c r="AD33" s="1367"/>
      <c r="AE33" s="1367"/>
      <c r="AF33" s="1367"/>
      <c r="AG33" s="1367"/>
      <c r="AH33" s="1367"/>
      <c r="AI33" s="1386"/>
      <c r="AJ33" s="1386"/>
      <c r="AK33" s="1386"/>
      <c r="AL33" s="1380"/>
      <c r="AM33" s="1380"/>
      <c r="AN33" s="1380"/>
      <c r="AO33" s="1380"/>
      <c r="AP33" s="1383"/>
      <c r="AQ33" s="1383"/>
      <c r="AR33" s="1383"/>
      <c r="AS33" s="1383"/>
      <c r="AT33" s="1364" t="s">
        <v>462</v>
      </c>
      <c r="AU33" s="1364"/>
      <c r="AV33" s="1364"/>
      <c r="AW33" s="1364"/>
      <c r="AX33" s="1364"/>
      <c r="AY33" s="1364"/>
      <c r="AZ33" s="1364"/>
      <c r="BA33" s="1364"/>
      <c r="BB33" s="1364"/>
      <c r="BC33" s="1377"/>
      <c r="BD33" s="1377"/>
      <c r="BE33" s="1377"/>
      <c r="BF33" s="1377"/>
      <c r="BG33" s="1377"/>
      <c r="BH33" s="1356"/>
      <c r="BI33" s="1359"/>
    </row>
    <row r="34" spans="1:61" x14ac:dyDescent="0.25">
      <c r="A34" s="1393"/>
      <c r="B34" s="720" t="s">
        <v>466</v>
      </c>
      <c r="C34" s="1367"/>
      <c r="D34" s="1367"/>
      <c r="E34" s="1367"/>
      <c r="F34" s="1367"/>
      <c r="G34" s="1367"/>
      <c r="H34" s="1367"/>
      <c r="I34" s="1367"/>
      <c r="J34" s="1367"/>
      <c r="K34" s="1367"/>
      <c r="L34" s="1366" t="s">
        <v>459</v>
      </c>
      <c r="M34" s="1367"/>
      <c r="N34" s="1367"/>
      <c r="O34" s="1367"/>
      <c r="P34" s="1367"/>
      <c r="Q34" s="1367"/>
      <c r="R34" s="1367"/>
      <c r="S34" s="1368" t="s">
        <v>460</v>
      </c>
      <c r="T34" s="1370"/>
      <c r="U34" s="721" t="s">
        <v>461</v>
      </c>
      <c r="V34" s="1369"/>
      <c r="W34" s="1386"/>
      <c r="X34" s="1371" t="s">
        <v>462</v>
      </c>
      <c r="Y34" s="1367"/>
      <c r="Z34" s="1367"/>
      <c r="AA34" s="1367"/>
      <c r="AB34" s="1362"/>
      <c r="AC34" s="1389"/>
      <c r="AD34" s="1367"/>
      <c r="AE34" s="1367"/>
      <c r="AF34" s="1367"/>
      <c r="AG34" s="1367"/>
      <c r="AH34" s="1367"/>
      <c r="AI34" s="1387"/>
      <c r="AJ34" s="1386"/>
      <c r="AK34" s="1386"/>
      <c r="AL34" s="1380"/>
      <c r="AM34" s="1380"/>
      <c r="AN34" s="1380"/>
      <c r="AO34" s="1380"/>
      <c r="AP34" s="1383"/>
      <c r="AQ34" s="1383"/>
      <c r="AR34" s="1383"/>
      <c r="AS34" s="1383"/>
      <c r="AT34" s="1364"/>
      <c r="AU34" s="1364"/>
      <c r="AV34" s="1364"/>
      <c r="AW34" s="1364"/>
      <c r="AX34" s="1364"/>
      <c r="AY34" s="1364"/>
      <c r="AZ34" s="1364"/>
      <c r="BA34" s="1364"/>
      <c r="BB34" s="1364"/>
      <c r="BC34" s="1377"/>
      <c r="BD34" s="1377"/>
      <c r="BE34" s="1377"/>
      <c r="BF34" s="1377"/>
      <c r="BG34" s="1377"/>
      <c r="BH34" s="1356"/>
      <c r="BI34" s="1359"/>
    </row>
    <row r="35" spans="1:61" x14ac:dyDescent="0.25">
      <c r="A35" s="1393"/>
      <c r="B35" s="720" t="s">
        <v>467</v>
      </c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9"/>
      <c r="T35" s="721" t="s">
        <v>461</v>
      </c>
      <c r="U35" s="721" t="s">
        <v>461</v>
      </c>
      <c r="V35" s="1369"/>
      <c r="W35" s="1386"/>
      <c r="X35" s="1364"/>
      <c r="Y35" s="1367"/>
      <c r="Z35" s="1367"/>
      <c r="AA35" s="1367"/>
      <c r="AB35" s="1362"/>
      <c r="AC35" s="1389"/>
      <c r="AD35" s="1367"/>
      <c r="AE35" s="1367"/>
      <c r="AF35" s="1367"/>
      <c r="AG35" s="1367"/>
      <c r="AH35" s="1367"/>
      <c r="AI35" s="1372" t="s">
        <v>462</v>
      </c>
      <c r="AJ35" s="1386"/>
      <c r="AK35" s="1387"/>
      <c r="AL35" s="1380"/>
      <c r="AM35" s="1380"/>
      <c r="AN35" s="1380"/>
      <c r="AO35" s="1380"/>
      <c r="AP35" s="1383"/>
      <c r="AQ35" s="1384"/>
      <c r="AR35" s="1383"/>
      <c r="AS35" s="1383"/>
      <c r="AT35" s="1364"/>
      <c r="AU35" s="1364"/>
      <c r="AV35" s="1364"/>
      <c r="AW35" s="1364"/>
      <c r="AX35" s="1364"/>
      <c r="AY35" s="1364"/>
      <c r="AZ35" s="1364"/>
      <c r="BA35" s="1364"/>
      <c r="BB35" s="1364"/>
      <c r="BC35" s="1377"/>
      <c r="BD35" s="1377"/>
      <c r="BE35" s="1377"/>
      <c r="BF35" s="1377"/>
      <c r="BG35" s="1377"/>
      <c r="BH35" s="1356"/>
      <c r="BI35" s="1359"/>
    </row>
    <row r="36" spans="1:61" x14ac:dyDescent="0.25">
      <c r="A36" s="1393"/>
      <c r="B36" s="720" t="s">
        <v>468</v>
      </c>
      <c r="C36" s="1367"/>
      <c r="D36" s="1367"/>
      <c r="E36" s="1367"/>
      <c r="F36" s="1367"/>
      <c r="G36" s="1367"/>
      <c r="H36" s="1367"/>
      <c r="I36" s="1367"/>
      <c r="J36" s="1367"/>
      <c r="K36" s="1367"/>
      <c r="L36" s="1367"/>
      <c r="M36" s="1367"/>
      <c r="N36" s="1367"/>
      <c r="O36" s="1367"/>
      <c r="P36" s="1367"/>
      <c r="Q36" s="1367"/>
      <c r="R36" s="1367"/>
      <c r="S36" s="1369"/>
      <c r="T36" s="721" t="s">
        <v>461</v>
      </c>
      <c r="U36" s="1368" t="s">
        <v>460</v>
      </c>
      <c r="V36" s="1369"/>
      <c r="W36" s="1386"/>
      <c r="X36" s="1364"/>
      <c r="Y36" s="1367"/>
      <c r="Z36" s="1367"/>
      <c r="AA36" s="1367"/>
      <c r="AB36" s="1362"/>
      <c r="AC36" s="1389"/>
      <c r="AD36" s="1367"/>
      <c r="AE36" s="1367"/>
      <c r="AF36" s="1367"/>
      <c r="AG36" s="1367"/>
      <c r="AH36" s="1367"/>
      <c r="AI36" s="1373"/>
      <c r="AJ36" s="1386"/>
      <c r="AK36" s="721" t="s">
        <v>461</v>
      </c>
      <c r="AL36" s="1380"/>
      <c r="AM36" s="1380"/>
      <c r="AN36" s="1380"/>
      <c r="AO36" s="1380"/>
      <c r="AP36" s="1383"/>
      <c r="AQ36" s="721" t="s">
        <v>461</v>
      </c>
      <c r="AR36" s="1383"/>
      <c r="AS36" s="1383"/>
      <c r="AT36" s="1364"/>
      <c r="AU36" s="1364"/>
      <c r="AV36" s="1364"/>
      <c r="AW36" s="1364"/>
      <c r="AX36" s="1364"/>
      <c r="AY36" s="1364"/>
      <c r="AZ36" s="1364"/>
      <c r="BA36" s="1364"/>
      <c r="BB36" s="1364"/>
      <c r="BC36" s="1377"/>
      <c r="BD36" s="1377"/>
      <c r="BE36" s="1377"/>
      <c r="BF36" s="1377"/>
      <c r="BG36" s="1377"/>
      <c r="BH36" s="1356"/>
      <c r="BI36" s="1359"/>
    </row>
    <row r="37" spans="1:61" x14ac:dyDescent="0.25">
      <c r="A37" s="1393"/>
      <c r="B37" s="720" t="s">
        <v>469</v>
      </c>
      <c r="C37" s="1354"/>
      <c r="D37" s="1354"/>
      <c r="E37" s="1354"/>
      <c r="F37" s="1354"/>
      <c r="G37" s="1354"/>
      <c r="H37" s="1354"/>
      <c r="I37" s="1354"/>
      <c r="J37" s="1354"/>
      <c r="K37" s="1354"/>
      <c r="L37" s="1354"/>
      <c r="M37" s="1354"/>
      <c r="N37" s="1354"/>
      <c r="O37" s="1354"/>
      <c r="P37" s="1354"/>
      <c r="Q37" s="1354"/>
      <c r="R37" s="1354"/>
      <c r="S37" s="1370"/>
      <c r="T37" s="721" t="s">
        <v>461</v>
      </c>
      <c r="U37" s="1370"/>
      <c r="V37" s="1370"/>
      <c r="W37" s="1387"/>
      <c r="X37" s="1364"/>
      <c r="Y37" s="1354"/>
      <c r="Z37" s="1354"/>
      <c r="AA37" s="1354"/>
      <c r="AB37" s="1363"/>
      <c r="AC37" s="1390"/>
      <c r="AD37" s="1354"/>
      <c r="AE37" s="1354"/>
      <c r="AF37" s="1354"/>
      <c r="AG37" s="1354"/>
      <c r="AH37" s="1354"/>
      <c r="AI37" s="1374"/>
      <c r="AJ37" s="1387"/>
      <c r="AK37" s="731" t="s">
        <v>474</v>
      </c>
      <c r="AL37" s="721" t="s">
        <v>461</v>
      </c>
      <c r="AM37" s="1381"/>
      <c r="AN37" s="1381"/>
      <c r="AO37" s="1381"/>
      <c r="AP37" s="1384"/>
      <c r="AQ37" s="732"/>
      <c r="AR37" s="1384"/>
      <c r="AS37" s="1384"/>
      <c r="AT37" s="1364"/>
      <c r="AU37" s="1364"/>
      <c r="AV37" s="1364"/>
      <c r="AW37" s="1364"/>
      <c r="AX37" s="1364"/>
      <c r="AY37" s="1364"/>
      <c r="AZ37" s="1364"/>
      <c r="BA37" s="1364"/>
      <c r="BB37" s="1364"/>
      <c r="BC37" s="1377"/>
      <c r="BD37" s="1377"/>
      <c r="BE37" s="1377"/>
      <c r="BF37" s="1377"/>
      <c r="BG37" s="1377"/>
      <c r="BH37" s="1356"/>
      <c r="BI37" s="1359"/>
    </row>
    <row r="38" spans="1:61" ht="15.75" thickBot="1" x14ac:dyDescent="0.3">
      <c r="A38" s="1394"/>
      <c r="B38" s="724" t="s">
        <v>470</v>
      </c>
      <c r="C38" s="725" t="s">
        <v>471</v>
      </c>
      <c r="D38" s="725" t="s">
        <v>471</v>
      </c>
      <c r="E38" s="725" t="s">
        <v>471</v>
      </c>
      <c r="F38" s="725" t="s">
        <v>471</v>
      </c>
      <c r="G38" s="725" t="s">
        <v>471</v>
      </c>
      <c r="H38" s="725" t="s">
        <v>471</v>
      </c>
      <c r="I38" s="725" t="s">
        <v>471</v>
      </c>
      <c r="J38" s="725" t="s">
        <v>471</v>
      </c>
      <c r="K38" s="725" t="s">
        <v>471</v>
      </c>
      <c r="L38" s="725" t="s">
        <v>471</v>
      </c>
      <c r="M38" s="725" t="s">
        <v>471</v>
      </c>
      <c r="N38" s="725" t="s">
        <v>471</v>
      </c>
      <c r="O38" s="725" t="s">
        <v>471</v>
      </c>
      <c r="P38" s="725" t="s">
        <v>471</v>
      </c>
      <c r="Q38" s="725" t="s">
        <v>471</v>
      </c>
      <c r="R38" s="725" t="s">
        <v>471</v>
      </c>
      <c r="S38" s="725" t="s">
        <v>471</v>
      </c>
      <c r="T38" s="726" t="s">
        <v>461</v>
      </c>
      <c r="U38" s="725" t="s">
        <v>471</v>
      </c>
      <c r="V38" s="725" t="s">
        <v>471</v>
      </c>
      <c r="W38" s="725" t="s">
        <v>471</v>
      </c>
      <c r="X38" s="1365"/>
      <c r="Y38" s="725" t="s">
        <v>471</v>
      </c>
      <c r="Z38" s="725" t="s">
        <v>471</v>
      </c>
      <c r="AA38" s="725" t="s">
        <v>471</v>
      </c>
      <c r="AB38" s="725" t="s">
        <v>471</v>
      </c>
      <c r="AC38" s="726" t="s">
        <v>461</v>
      </c>
      <c r="AD38" s="725" t="s">
        <v>471</v>
      </c>
      <c r="AE38" s="725" t="s">
        <v>471</v>
      </c>
      <c r="AF38" s="725" t="s">
        <v>471</v>
      </c>
      <c r="AG38" s="725" t="s">
        <v>471</v>
      </c>
      <c r="AH38" s="725" t="s">
        <v>471</v>
      </c>
      <c r="AI38" s="725" t="s">
        <v>471</v>
      </c>
      <c r="AJ38" s="725" t="s">
        <v>471</v>
      </c>
      <c r="AK38" s="725" t="s">
        <v>471</v>
      </c>
      <c r="AL38" s="725" t="s">
        <v>471</v>
      </c>
      <c r="AM38" s="725" t="s">
        <v>471</v>
      </c>
      <c r="AN38" s="725" t="s">
        <v>471</v>
      </c>
      <c r="AO38" s="725" t="s">
        <v>471</v>
      </c>
      <c r="AP38" s="725" t="s">
        <v>471</v>
      </c>
      <c r="AQ38" s="725" t="s">
        <v>471</v>
      </c>
      <c r="AR38" s="725" t="s">
        <v>471</v>
      </c>
      <c r="AS38" s="725" t="s">
        <v>471</v>
      </c>
      <c r="AT38" s="1365"/>
      <c r="AU38" s="1365"/>
      <c r="AV38" s="1365"/>
      <c r="AW38" s="1365"/>
      <c r="AX38" s="1365"/>
      <c r="AY38" s="1365"/>
      <c r="AZ38" s="1365"/>
      <c r="BA38" s="1365"/>
      <c r="BB38" s="1365"/>
      <c r="BC38" s="1378"/>
      <c r="BD38" s="1378"/>
      <c r="BE38" s="1378"/>
      <c r="BF38" s="1378"/>
      <c r="BG38" s="1378"/>
      <c r="BH38" s="1357"/>
      <c r="BI38" s="1360"/>
    </row>
    <row r="39" spans="1:61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  <c r="AH39" s="761"/>
      <c r="AI39" s="761"/>
      <c r="AJ39" s="761"/>
      <c r="AK39" s="761"/>
      <c r="AL39" s="761"/>
      <c r="AM39" s="761"/>
      <c r="AN39" s="761"/>
      <c r="AO39" s="761"/>
      <c r="AP39" s="761"/>
      <c r="AQ39" s="761"/>
      <c r="AR39" s="761"/>
      <c r="AS39" s="761"/>
      <c r="AT39" s="761"/>
      <c r="AU39" s="761"/>
      <c r="AV39" s="761"/>
      <c r="AW39" s="761"/>
      <c r="AX39" s="761"/>
      <c r="AY39" s="761" t="s">
        <v>457</v>
      </c>
      <c r="AZ39" s="761"/>
      <c r="BA39" s="761"/>
      <c r="BB39" s="761"/>
      <c r="BC39" s="765">
        <f t="shared" ref="BC39:BI39" si="0">SUM(BC11:BC36)</f>
        <v>114</v>
      </c>
      <c r="BD39" s="766">
        <f t="shared" si="0"/>
        <v>30</v>
      </c>
      <c r="BE39" s="765">
        <f t="shared" si="0"/>
        <v>12</v>
      </c>
      <c r="BF39" s="765">
        <f t="shared" si="0"/>
        <v>4</v>
      </c>
      <c r="BG39" s="765">
        <f t="shared" si="0"/>
        <v>40</v>
      </c>
      <c r="BH39" s="765">
        <f t="shared" si="0"/>
        <v>0</v>
      </c>
      <c r="BI39" s="767">
        <f t="shared" si="0"/>
        <v>208</v>
      </c>
    </row>
    <row r="40" spans="1:61" x14ac:dyDescent="0.25">
      <c r="A40" s="733"/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3"/>
      <c r="AO40" s="733"/>
      <c r="AP40" s="733"/>
      <c r="AQ40" s="733"/>
      <c r="AR40" s="733"/>
      <c r="AS40" s="733"/>
      <c r="AT40" s="733"/>
      <c r="AU40" s="733"/>
      <c r="AV40" s="733"/>
      <c r="AW40" s="733"/>
      <c r="AX40" s="733"/>
      <c r="AY40" s="733"/>
      <c r="AZ40" s="733"/>
      <c r="BA40" s="733"/>
      <c r="BB40" s="733"/>
      <c r="BC40" s="733"/>
      <c r="BD40" s="733"/>
      <c r="BE40" s="733"/>
      <c r="BF40" s="709"/>
      <c r="BG40" s="709"/>
      <c r="BH40" s="709"/>
      <c r="BI40" s="709"/>
    </row>
    <row r="41" spans="1:61" x14ac:dyDescent="0.25">
      <c r="A41" s="734" t="s">
        <v>476</v>
      </c>
      <c r="B41" s="734"/>
      <c r="C41" s="735"/>
      <c r="D41" s="735"/>
      <c r="E41" s="735"/>
      <c r="F41" s="735"/>
      <c r="G41" s="736" t="s">
        <v>459</v>
      </c>
      <c r="H41" s="737" t="s">
        <v>477</v>
      </c>
      <c r="I41" s="738"/>
      <c r="J41" s="738"/>
      <c r="K41" s="738"/>
      <c r="L41" s="738"/>
      <c r="M41" s="738"/>
      <c r="N41" s="738"/>
      <c r="O41" s="738"/>
      <c r="P41" s="738"/>
      <c r="Q41" s="738"/>
      <c r="R41" s="739"/>
      <c r="S41" s="738"/>
      <c r="T41" s="738"/>
      <c r="U41" s="739"/>
      <c r="V41" s="739"/>
      <c r="W41" s="1325" t="s">
        <v>474</v>
      </c>
      <c r="X41" s="737" t="s">
        <v>478</v>
      </c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39"/>
      <c r="AJ41" s="740" t="s">
        <v>123</v>
      </c>
      <c r="AK41" s="737" t="s">
        <v>479</v>
      </c>
      <c r="AL41" s="739"/>
      <c r="AM41" s="739"/>
      <c r="AN41" s="739"/>
      <c r="AO41" s="739"/>
      <c r="AP41" s="739"/>
      <c r="AQ41" s="739"/>
      <c r="AR41" s="739"/>
      <c r="AS41" s="739"/>
      <c r="AT41" s="741" t="s">
        <v>462</v>
      </c>
      <c r="AU41" s="742" t="s">
        <v>480</v>
      </c>
      <c r="AV41" s="735"/>
      <c r="AW41" s="735"/>
      <c r="AX41" s="735"/>
      <c r="AY41" s="733"/>
      <c r="AZ41" s="743"/>
      <c r="BA41" s="733"/>
      <c r="BB41" s="733"/>
      <c r="BC41" s="733"/>
      <c r="BD41" s="733"/>
      <c r="BE41" s="733"/>
      <c r="BF41" s="733"/>
      <c r="BG41" s="733"/>
      <c r="BH41" s="744"/>
      <c r="BI41" s="735"/>
    </row>
    <row r="42" spans="1:61" x14ac:dyDescent="0.25">
      <c r="A42" s="735"/>
      <c r="B42" s="735"/>
      <c r="C42" s="735"/>
      <c r="D42" s="735"/>
      <c r="E42" s="735"/>
      <c r="F42" s="735"/>
      <c r="G42" s="745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8"/>
      <c r="AC42" s="738"/>
      <c r="AD42" s="738"/>
      <c r="AE42" s="738"/>
      <c r="AF42" s="738"/>
      <c r="AG42" s="738"/>
      <c r="AH42" s="738"/>
      <c r="AI42" s="739"/>
      <c r="AJ42" s="738"/>
      <c r="AK42" s="738"/>
      <c r="AL42" s="739"/>
      <c r="AM42" s="739"/>
      <c r="AN42" s="738"/>
      <c r="AO42" s="738"/>
      <c r="AP42" s="739"/>
      <c r="AQ42" s="739"/>
      <c r="AR42" s="739"/>
      <c r="AS42" s="739"/>
      <c r="AT42" s="738"/>
      <c r="AU42" s="735"/>
      <c r="AV42" s="735"/>
      <c r="AW42" s="735"/>
      <c r="AX42" s="735"/>
      <c r="AY42" s="735"/>
      <c r="AZ42" s="743"/>
      <c r="BA42" s="733"/>
      <c r="BB42" s="733"/>
      <c r="BC42" s="733"/>
      <c r="BD42" s="733"/>
      <c r="BE42" s="733"/>
      <c r="BF42" s="733"/>
      <c r="BG42" s="708"/>
      <c r="BH42" s="735"/>
      <c r="BI42" s="735"/>
    </row>
    <row r="43" spans="1:61" x14ac:dyDescent="0.25">
      <c r="A43" s="735"/>
      <c r="B43" s="735"/>
      <c r="C43" s="735"/>
      <c r="D43" s="735"/>
      <c r="E43" s="735"/>
      <c r="F43" s="735"/>
      <c r="G43" s="746" t="s">
        <v>475</v>
      </c>
      <c r="H43" s="737" t="s">
        <v>481</v>
      </c>
      <c r="I43" s="747"/>
      <c r="J43" s="747"/>
      <c r="K43" s="747"/>
      <c r="L43" s="747"/>
      <c r="M43" s="747"/>
      <c r="N43" s="747"/>
      <c r="O43" s="747"/>
      <c r="P43" s="747"/>
      <c r="Q43" s="738"/>
      <c r="R43" s="738"/>
      <c r="S43" s="738"/>
      <c r="T43" s="739"/>
      <c r="U43" s="739"/>
      <c r="V43" s="739"/>
      <c r="W43" s="748" t="s">
        <v>473</v>
      </c>
      <c r="X43" s="737" t="s">
        <v>482</v>
      </c>
      <c r="Y43" s="738"/>
      <c r="Z43" s="738"/>
      <c r="AA43" s="738"/>
      <c r="AB43" s="738"/>
      <c r="AC43" s="738"/>
      <c r="AD43" s="739"/>
      <c r="AE43" s="739"/>
      <c r="AF43" s="739"/>
      <c r="AG43" s="739"/>
      <c r="AH43" s="739"/>
      <c r="AI43" s="739"/>
      <c r="AJ43" s="721" t="s">
        <v>461</v>
      </c>
      <c r="AK43" s="737" t="s">
        <v>483</v>
      </c>
      <c r="AL43" s="738"/>
      <c r="AM43" s="738"/>
      <c r="AN43" s="739"/>
      <c r="AO43" s="739"/>
      <c r="AP43" s="739"/>
      <c r="AQ43" s="739"/>
      <c r="AR43" s="739"/>
      <c r="AS43" s="739"/>
      <c r="AT43" s="749" t="s">
        <v>471</v>
      </c>
      <c r="AU43" s="742" t="s">
        <v>484</v>
      </c>
      <c r="AV43" s="735"/>
      <c r="AW43" s="735"/>
      <c r="AX43" s="750"/>
      <c r="AY43" s="709"/>
      <c r="AZ43" s="743"/>
      <c r="BA43" s="733"/>
      <c r="BB43" s="733"/>
      <c r="BC43" s="733"/>
      <c r="BD43" s="733"/>
      <c r="BE43" s="733"/>
      <c r="BF43" s="733"/>
      <c r="BG43" s="733"/>
      <c r="BH43" s="733"/>
      <c r="BI43" s="733"/>
    </row>
    <row r="44" spans="1:61" x14ac:dyDescent="0.25">
      <c r="A44" s="751"/>
      <c r="B44" s="751"/>
      <c r="C44" s="751"/>
      <c r="D44" s="751"/>
      <c r="E44" s="751"/>
      <c r="F44" s="751"/>
      <c r="G44" s="752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7"/>
      <c r="AK44" s="747"/>
      <c r="AL44" s="747"/>
      <c r="AM44" s="747"/>
      <c r="AN44" s="747"/>
      <c r="AO44" s="747"/>
      <c r="AP44" s="747"/>
      <c r="AQ44" s="747"/>
      <c r="AR44" s="747"/>
      <c r="AS44" s="747"/>
      <c r="AT44" s="747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</row>
    <row r="45" spans="1:61" x14ac:dyDescent="0.25">
      <c r="A45" s="753"/>
      <c r="B45" s="753"/>
      <c r="C45" s="754"/>
      <c r="D45" s="754"/>
      <c r="E45" s="754"/>
      <c r="F45" s="755"/>
      <c r="G45" s="756" t="s">
        <v>460</v>
      </c>
      <c r="H45" s="737" t="s">
        <v>485</v>
      </c>
      <c r="I45" s="738"/>
      <c r="J45" s="738"/>
      <c r="K45" s="738"/>
      <c r="L45" s="739"/>
      <c r="M45" s="739"/>
      <c r="N45" s="738"/>
      <c r="O45" s="739"/>
      <c r="P45" s="739"/>
      <c r="Q45" s="757"/>
      <c r="R45" s="757"/>
      <c r="S45" s="757"/>
      <c r="T45" s="757"/>
      <c r="U45" s="757"/>
      <c r="V45" s="757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57"/>
      <c r="AH45" s="757"/>
      <c r="AI45" s="757"/>
      <c r="AJ45" s="739"/>
      <c r="AK45" s="739"/>
      <c r="AL45" s="739"/>
      <c r="AM45" s="739"/>
      <c r="AN45" s="739"/>
      <c r="AO45" s="739"/>
      <c r="AP45" s="739"/>
      <c r="AQ45" s="739"/>
      <c r="AR45" s="739"/>
      <c r="AS45" s="739"/>
      <c r="AT45" s="739"/>
      <c r="AU45" s="733"/>
      <c r="AV45" s="733"/>
      <c r="AW45" s="733"/>
      <c r="AX45" s="733"/>
      <c r="AY45" s="733"/>
      <c r="AZ45" s="733"/>
      <c r="BA45" s="733"/>
      <c r="BB45" s="733"/>
      <c r="BC45" s="733"/>
      <c r="BD45" s="733"/>
      <c r="BE45" s="743"/>
      <c r="BF45" s="743"/>
      <c r="BG45" s="743"/>
      <c r="BH45" s="743"/>
      <c r="BI45" s="743"/>
    </row>
    <row r="46" spans="1:61" x14ac:dyDescent="0.25">
      <c r="A46" s="753"/>
      <c r="B46" s="75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33"/>
      <c r="AA46" s="733"/>
      <c r="AB46" s="733"/>
      <c r="AC46" s="733"/>
      <c r="AD46" s="733"/>
      <c r="AE46" s="733"/>
      <c r="AF46" s="733"/>
      <c r="AG46" s="733"/>
      <c r="AH46" s="733"/>
      <c r="AI46" s="733"/>
      <c r="AJ46" s="733"/>
      <c r="AK46" s="733"/>
      <c r="AL46" s="733"/>
      <c r="AM46" s="733"/>
      <c r="AN46" s="733"/>
      <c r="AO46" s="733"/>
      <c r="AP46" s="733"/>
      <c r="AQ46" s="733"/>
      <c r="AR46" s="733"/>
      <c r="AS46" s="733"/>
      <c r="AT46" s="743"/>
      <c r="AU46" s="743"/>
      <c r="AV46" s="743"/>
      <c r="AW46" s="743"/>
      <c r="AX46" s="733"/>
      <c r="AY46" s="733"/>
      <c r="AZ46" s="733"/>
      <c r="BA46" s="733"/>
      <c r="BB46" s="733"/>
      <c r="BC46" s="733"/>
      <c r="BD46" s="733"/>
      <c r="BE46" s="743"/>
      <c r="BF46" s="743"/>
      <c r="BG46" s="743"/>
      <c r="BH46" s="743"/>
      <c r="BI46" s="743"/>
    </row>
    <row r="47" spans="1:61" x14ac:dyDescent="0.25">
      <c r="A47" s="754"/>
      <c r="B47" s="754"/>
      <c r="C47" s="758" t="s">
        <v>486</v>
      </c>
      <c r="D47" s="754" t="s">
        <v>487</v>
      </c>
      <c r="E47" s="754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755"/>
      <c r="T47" s="755"/>
      <c r="U47" s="755"/>
      <c r="V47" s="755"/>
      <c r="W47" s="755"/>
      <c r="X47" s="755"/>
      <c r="Y47" s="755"/>
      <c r="Z47" s="755"/>
      <c r="AA47" s="755"/>
      <c r="AB47" s="755"/>
      <c r="AC47" s="755"/>
      <c r="AD47" s="755"/>
      <c r="AE47" s="755"/>
      <c r="AF47" s="755"/>
      <c r="AG47" s="755"/>
      <c r="AH47" s="755"/>
      <c r="AI47" s="755"/>
      <c r="AJ47" s="755"/>
      <c r="AK47" s="755"/>
      <c r="AL47" s="755"/>
      <c r="AM47" s="755"/>
      <c r="AN47" s="755"/>
      <c r="AO47" s="755"/>
      <c r="AP47" s="755"/>
      <c r="AQ47" s="755"/>
      <c r="AR47" s="755"/>
      <c r="AS47" s="743"/>
      <c r="AT47" s="759"/>
      <c r="AU47" s="743"/>
      <c r="AV47" s="743"/>
      <c r="AW47" s="743"/>
      <c r="AX47" s="733"/>
      <c r="AY47" s="733"/>
      <c r="AZ47" s="733"/>
      <c r="BA47" s="733"/>
      <c r="BB47" s="733"/>
      <c r="BC47" s="733"/>
      <c r="BD47" s="733"/>
      <c r="BE47" s="743"/>
      <c r="BF47" s="743"/>
      <c r="BG47" s="743"/>
      <c r="BH47" s="743"/>
      <c r="BI47" s="743"/>
    </row>
  </sheetData>
  <mergeCells count="275">
    <mergeCell ref="A4:BK4"/>
    <mergeCell ref="A5:BK5"/>
    <mergeCell ref="AH8:AK8"/>
    <mergeCell ref="AL8:AO8"/>
    <mergeCell ref="AP8:AT8"/>
    <mergeCell ref="AU8:AX8"/>
    <mergeCell ref="AY8:BB8"/>
    <mergeCell ref="BC8:BI8"/>
    <mergeCell ref="A2:BI2"/>
    <mergeCell ref="A8:A9"/>
    <mergeCell ref="B8:B9"/>
    <mergeCell ref="C8:G8"/>
    <mergeCell ref="H8:K8"/>
    <mergeCell ref="L8:O8"/>
    <mergeCell ref="P8:T8"/>
    <mergeCell ref="U8:X8"/>
    <mergeCell ref="Y8:AB8"/>
    <mergeCell ref="AC8:AG8"/>
    <mergeCell ref="BI9:BI10"/>
    <mergeCell ref="BC9:BC10"/>
    <mergeCell ref="BD9:BD10"/>
    <mergeCell ref="BE9:BE10"/>
    <mergeCell ref="BF9:BF10"/>
    <mergeCell ref="BG9:BG10"/>
    <mergeCell ref="BH9:BH10"/>
    <mergeCell ref="A11:A17"/>
    <mergeCell ref="C11:C16"/>
    <mergeCell ref="D11:D16"/>
    <mergeCell ref="E11:E16"/>
    <mergeCell ref="F11:F16"/>
    <mergeCell ref="G11:G16"/>
    <mergeCell ref="H11:H16"/>
    <mergeCell ref="I11:I16"/>
    <mergeCell ref="J11:J16"/>
    <mergeCell ref="V11:V16"/>
    <mergeCell ref="W11:W16"/>
    <mergeCell ref="X11:X17"/>
    <mergeCell ref="U15:U16"/>
    <mergeCell ref="K11:K16"/>
    <mergeCell ref="M11:M16"/>
    <mergeCell ref="N11:N16"/>
    <mergeCell ref="O11:O16"/>
    <mergeCell ref="P11:P16"/>
    <mergeCell ref="Q11:Q16"/>
    <mergeCell ref="L13:L16"/>
    <mergeCell ref="BH11:BH17"/>
    <mergeCell ref="BI11:BI17"/>
    <mergeCell ref="AB12:AB16"/>
    <mergeCell ref="AP12:AP16"/>
    <mergeCell ref="AI14:AI16"/>
    <mergeCell ref="AT14:AT17"/>
    <mergeCell ref="AY11:AY17"/>
    <mergeCell ref="AZ11:AZ17"/>
    <mergeCell ref="BA11:BA17"/>
    <mergeCell ref="BB11:BB17"/>
    <mergeCell ref="BC11:BC17"/>
    <mergeCell ref="BD11:BD17"/>
    <mergeCell ref="AS11:AS16"/>
    <mergeCell ref="AT11:AT13"/>
    <mergeCell ref="AU11:AU17"/>
    <mergeCell ref="AV11:AV17"/>
    <mergeCell ref="AW11:AW17"/>
    <mergeCell ref="AX11:AX17"/>
    <mergeCell ref="AL11:AL15"/>
    <mergeCell ref="AM11:AM16"/>
    <mergeCell ref="AN11:AN16"/>
    <mergeCell ref="AO11:AO16"/>
    <mergeCell ref="AQ11:AQ14"/>
    <mergeCell ref="AR11:AR16"/>
    <mergeCell ref="A18:A24"/>
    <mergeCell ref="C18:C23"/>
    <mergeCell ref="D18:D23"/>
    <mergeCell ref="E18:E23"/>
    <mergeCell ref="F18:F23"/>
    <mergeCell ref="G18:G23"/>
    <mergeCell ref="BE11:BE17"/>
    <mergeCell ref="BF11:BF17"/>
    <mergeCell ref="BG11:BG17"/>
    <mergeCell ref="AF11:AF16"/>
    <mergeCell ref="AG11:AG16"/>
    <mergeCell ref="AH11:AH16"/>
    <mergeCell ref="AI11:AI13"/>
    <mergeCell ref="AJ11:AJ16"/>
    <mergeCell ref="AK11:AK14"/>
    <mergeCell ref="Y11:Y16"/>
    <mergeCell ref="Z11:Z16"/>
    <mergeCell ref="AA11:AA16"/>
    <mergeCell ref="AC11:AC16"/>
    <mergeCell ref="AD11:AD16"/>
    <mergeCell ref="AE11:AE16"/>
    <mergeCell ref="R11:R16"/>
    <mergeCell ref="S11:S16"/>
    <mergeCell ref="T11:T13"/>
    <mergeCell ref="O18:O23"/>
    <mergeCell ref="P18:P23"/>
    <mergeCell ref="Q18:Q23"/>
    <mergeCell ref="R18:R23"/>
    <mergeCell ref="S18:S23"/>
    <mergeCell ref="T18:T20"/>
    <mergeCell ref="H18:H23"/>
    <mergeCell ref="I18:I23"/>
    <mergeCell ref="J18:J23"/>
    <mergeCell ref="K18:K23"/>
    <mergeCell ref="M18:M23"/>
    <mergeCell ref="N18:N23"/>
    <mergeCell ref="AC18:AC23"/>
    <mergeCell ref="AD18:AD23"/>
    <mergeCell ref="AE18:AE23"/>
    <mergeCell ref="AF18:AF23"/>
    <mergeCell ref="AG18:AG23"/>
    <mergeCell ref="AH18:AH23"/>
    <mergeCell ref="V18:V23"/>
    <mergeCell ref="W18:W23"/>
    <mergeCell ref="X18:X24"/>
    <mergeCell ref="Y18:Y23"/>
    <mergeCell ref="Z18:Z23"/>
    <mergeCell ref="AA18:AA23"/>
    <mergeCell ref="AZ18:AZ24"/>
    <mergeCell ref="BA18:BA24"/>
    <mergeCell ref="AO18:AO23"/>
    <mergeCell ref="AQ18:AQ21"/>
    <mergeCell ref="AR18:AR23"/>
    <mergeCell ref="AS18:AS23"/>
    <mergeCell ref="AT18:AT20"/>
    <mergeCell ref="AU18:AU24"/>
    <mergeCell ref="AI18:AI20"/>
    <mergeCell ref="AJ18:AJ23"/>
    <mergeCell ref="AK18:AK21"/>
    <mergeCell ref="AL18:AL22"/>
    <mergeCell ref="AM18:AM23"/>
    <mergeCell ref="AN18:AN23"/>
    <mergeCell ref="A25:A31"/>
    <mergeCell ref="C25:C30"/>
    <mergeCell ref="D25:D30"/>
    <mergeCell ref="E25:E30"/>
    <mergeCell ref="F25:F30"/>
    <mergeCell ref="G25:G30"/>
    <mergeCell ref="BH18:BH24"/>
    <mergeCell ref="BI18:BI24"/>
    <mergeCell ref="AB19:AB23"/>
    <mergeCell ref="AP19:AP23"/>
    <mergeCell ref="L20:L23"/>
    <mergeCell ref="AI21:AI23"/>
    <mergeCell ref="AT21:AT24"/>
    <mergeCell ref="U22:U23"/>
    <mergeCell ref="BB18:BB24"/>
    <mergeCell ref="BC18:BC24"/>
    <mergeCell ref="BD18:BD24"/>
    <mergeCell ref="BE18:BE24"/>
    <mergeCell ref="BF18:BF24"/>
    <mergeCell ref="BG18:BG24"/>
    <mergeCell ref="AV18:AV24"/>
    <mergeCell ref="AW18:AW24"/>
    <mergeCell ref="AX18:AX24"/>
    <mergeCell ref="AY18:AY24"/>
    <mergeCell ref="O25:O30"/>
    <mergeCell ref="P25:P30"/>
    <mergeCell ref="Q25:Q30"/>
    <mergeCell ref="R25:R30"/>
    <mergeCell ref="S25:S30"/>
    <mergeCell ref="T25:T27"/>
    <mergeCell ref="H25:H30"/>
    <mergeCell ref="I25:I30"/>
    <mergeCell ref="J25:J30"/>
    <mergeCell ref="K25:K30"/>
    <mergeCell ref="M25:M30"/>
    <mergeCell ref="N25:N30"/>
    <mergeCell ref="AC25:AC30"/>
    <mergeCell ref="AD25:AD30"/>
    <mergeCell ref="AE25:AE30"/>
    <mergeCell ref="AF25:AF30"/>
    <mergeCell ref="AH25:AH30"/>
    <mergeCell ref="V25:V30"/>
    <mergeCell ref="W25:W30"/>
    <mergeCell ref="X25:X31"/>
    <mergeCell ref="Y25:Y30"/>
    <mergeCell ref="Z25:Z30"/>
    <mergeCell ref="AA25:AA30"/>
    <mergeCell ref="AG25:AG30"/>
    <mergeCell ref="AZ25:AZ31"/>
    <mergeCell ref="AO25:AO28"/>
    <mergeCell ref="AP25:AP30"/>
    <mergeCell ref="AQ25:AQ28"/>
    <mergeCell ref="AR25:AR30"/>
    <mergeCell ref="AS25:AS30"/>
    <mergeCell ref="AT25:AT31"/>
    <mergeCell ref="AJ25:AJ30"/>
    <mergeCell ref="AK25:AK28"/>
    <mergeCell ref="AL25:AL29"/>
    <mergeCell ref="AM25:AM30"/>
    <mergeCell ref="AN25:AN30"/>
    <mergeCell ref="A32:A38"/>
    <mergeCell ref="C32:C37"/>
    <mergeCell ref="D32:D37"/>
    <mergeCell ref="E32:E37"/>
    <mergeCell ref="F32:F37"/>
    <mergeCell ref="G32:G37"/>
    <mergeCell ref="BG25:BG31"/>
    <mergeCell ref="BH25:BH31"/>
    <mergeCell ref="BI25:BI31"/>
    <mergeCell ref="AB26:AB30"/>
    <mergeCell ref="L27:L30"/>
    <mergeCell ref="U29:U30"/>
    <mergeCell ref="AO29:AO30"/>
    <mergeCell ref="BA25:BA31"/>
    <mergeCell ref="BB25:BB31"/>
    <mergeCell ref="BC25:BC31"/>
    <mergeCell ref="BD25:BD31"/>
    <mergeCell ref="BE25:BE31"/>
    <mergeCell ref="BF25:BF31"/>
    <mergeCell ref="AU25:AU31"/>
    <mergeCell ref="AV25:AV31"/>
    <mergeCell ref="AW25:AW31"/>
    <mergeCell ref="AX25:AX31"/>
    <mergeCell ref="AY25:AY31"/>
    <mergeCell ref="O32:O37"/>
    <mergeCell ref="P32:P37"/>
    <mergeCell ref="Q32:Q37"/>
    <mergeCell ref="R32:R37"/>
    <mergeCell ref="S32:S33"/>
    <mergeCell ref="T32:T34"/>
    <mergeCell ref="H32:H37"/>
    <mergeCell ref="I32:I37"/>
    <mergeCell ref="J32:J37"/>
    <mergeCell ref="K32:K37"/>
    <mergeCell ref="M32:M37"/>
    <mergeCell ref="N32:N37"/>
    <mergeCell ref="AC32:AC37"/>
    <mergeCell ref="AD32:AD37"/>
    <mergeCell ref="AE32:AE37"/>
    <mergeCell ref="AF32:AF37"/>
    <mergeCell ref="AG32:AG37"/>
    <mergeCell ref="AH32:AH37"/>
    <mergeCell ref="V32:V37"/>
    <mergeCell ref="W32:W37"/>
    <mergeCell ref="X32:X33"/>
    <mergeCell ref="Y32:Y37"/>
    <mergeCell ref="Z32:Z37"/>
    <mergeCell ref="AA32:AA37"/>
    <mergeCell ref="AO32:AO37"/>
    <mergeCell ref="AP32:AP37"/>
    <mergeCell ref="AQ32:AQ35"/>
    <mergeCell ref="AR32:AR37"/>
    <mergeCell ref="AS32:AS37"/>
    <mergeCell ref="AU32:AU38"/>
    <mergeCell ref="AI32:AI34"/>
    <mergeCell ref="AJ32:AJ37"/>
    <mergeCell ref="AK32:AK35"/>
    <mergeCell ref="AL32:AL36"/>
    <mergeCell ref="AM32:AM37"/>
    <mergeCell ref="AN32:AN37"/>
    <mergeCell ref="AI27:AI30"/>
    <mergeCell ref="AI25:AI26"/>
    <mergeCell ref="A6:BI6"/>
    <mergeCell ref="BH32:BH38"/>
    <mergeCell ref="BI32:BI38"/>
    <mergeCell ref="AB33:AB37"/>
    <mergeCell ref="AT33:AT38"/>
    <mergeCell ref="L34:L37"/>
    <mergeCell ref="S34:S37"/>
    <mergeCell ref="X34:X38"/>
    <mergeCell ref="AI35:AI37"/>
    <mergeCell ref="U36:U37"/>
    <mergeCell ref="BB32:BB38"/>
    <mergeCell ref="BC32:BC38"/>
    <mergeCell ref="BD32:BD38"/>
    <mergeCell ref="BE32:BE38"/>
    <mergeCell ref="BF32:BF38"/>
    <mergeCell ref="BG32:BG38"/>
    <mergeCell ref="AV32:AV38"/>
    <mergeCell ref="AW32:AW38"/>
    <mergeCell ref="AX32:AX38"/>
    <mergeCell ref="AY32:AY38"/>
    <mergeCell ref="AZ32:AZ38"/>
    <mergeCell ref="BA32:BA38"/>
  </mergeCells>
  <conditionalFormatting sqref="BE32">
    <cfRule type="cellIs" dxfId="5183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Width="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32"/>
  <sheetViews>
    <sheetView view="pageBreakPreview" topLeftCell="B1" zoomScale="90" zoomScaleNormal="60" zoomScaleSheetLayoutView="90" workbookViewId="0">
      <pane xSplit="68" ySplit="1" topLeftCell="BR2" activePane="bottomRight" state="frozen"/>
      <selection activeCell="B1" sqref="B1"/>
      <selection pane="topRight" activeCell="BR1" sqref="BR1"/>
      <selection pane="bottomLeft" activeCell="B2" sqref="B2"/>
      <selection pane="bottomRight" activeCell="AE9" sqref="AE9:AE14"/>
    </sheetView>
  </sheetViews>
  <sheetFormatPr defaultRowHeight="15" x14ac:dyDescent="0.25"/>
  <cols>
    <col min="1" max="1" width="3" style="25" hidden="1" customWidth="1"/>
    <col min="2" max="2" width="6.7109375" style="25" bestFit="1" customWidth="1"/>
    <col min="3" max="3" width="4" style="25" bestFit="1" customWidth="1"/>
    <col min="4" max="4" width="4" style="25" hidden="1" customWidth="1"/>
    <col min="5" max="5" width="7" style="25" bestFit="1" customWidth="1"/>
    <col min="6" max="6" width="8.140625" style="25" bestFit="1" customWidth="1"/>
    <col min="7" max="7" width="3" style="25" bestFit="1" customWidth="1"/>
    <col min="8" max="8" width="4.28515625" style="25" bestFit="1" customWidth="1"/>
    <col min="9" max="9" width="3" style="25" bestFit="1" customWidth="1"/>
    <col min="10" max="10" width="12.7109375" style="25" bestFit="1" customWidth="1"/>
    <col min="11" max="11" width="47.28515625" style="25" bestFit="1" customWidth="1"/>
    <col min="12" max="12" width="4.85546875" style="25" customWidth="1"/>
    <col min="13" max="13" width="4.42578125" style="25" customWidth="1"/>
    <col min="14" max="19" width="3.28515625" style="25" bestFit="1" customWidth="1"/>
    <col min="20" max="21" width="3" style="25" bestFit="1" customWidth="1"/>
    <col min="22" max="22" width="5.5703125" style="25" customWidth="1"/>
    <col min="23" max="23" width="6.28515625" style="25" customWidth="1"/>
    <col min="24" max="24" width="8.7109375" style="25" bestFit="1" customWidth="1"/>
    <col min="25" max="25" width="8.7109375" style="25" customWidth="1"/>
    <col min="26" max="26" width="4.42578125" style="25" customWidth="1"/>
    <col min="27" max="27" width="11.5703125" style="25" bestFit="1" customWidth="1"/>
    <col min="28" max="32" width="7.7109375" style="25" customWidth="1"/>
    <col min="33" max="33" width="13.85546875" style="25" bestFit="1" customWidth="1"/>
    <col min="34" max="34" width="4.42578125" style="25" bestFit="1" customWidth="1"/>
    <col min="35" max="35" width="4" style="25" bestFit="1" customWidth="1"/>
    <col min="36" max="36" width="4.85546875" style="25" bestFit="1" customWidth="1"/>
    <col min="37" max="37" width="4.42578125" style="25" customWidth="1"/>
    <col min="38" max="38" width="4.42578125" style="25" bestFit="1" customWidth="1"/>
    <col min="39" max="39" width="4.85546875" style="25" bestFit="1" customWidth="1"/>
    <col min="40" max="67" width="3.7109375" style="25" hidden="1" customWidth="1"/>
    <col min="68" max="68" width="11.5703125" style="25" bestFit="1" customWidth="1"/>
    <col min="69" max="69" width="6.28515625" style="25" customWidth="1"/>
    <col min="70" max="70" width="4.140625" style="25" customWidth="1"/>
    <col min="71" max="16384" width="9.140625" style="25"/>
  </cols>
  <sheetData>
    <row r="1" spans="1:71" ht="15.75" thickBot="1" x14ac:dyDescent="0.3">
      <c r="A1" s="1556" t="s">
        <v>242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  <c r="O1" s="1556"/>
      <c r="P1" s="1556"/>
      <c r="Q1" s="1556"/>
      <c r="R1" s="1556"/>
      <c r="S1" s="1556"/>
      <c r="T1" s="1556"/>
      <c r="U1" s="1556"/>
      <c r="V1" s="1556"/>
      <c r="W1" s="1556"/>
      <c r="X1" s="1556"/>
      <c r="Y1" s="1556"/>
      <c r="Z1" s="1556"/>
      <c r="AA1" s="1556"/>
      <c r="AB1" s="1556"/>
      <c r="AC1" s="1556"/>
      <c r="AD1" s="1556"/>
      <c r="AE1" s="1556"/>
      <c r="AF1" s="1556"/>
      <c r="AG1" s="1556"/>
      <c r="AH1" s="1556"/>
      <c r="AI1" s="1556"/>
      <c r="AJ1" s="1556"/>
      <c r="AK1" s="1556"/>
      <c r="AL1" s="1556"/>
      <c r="AM1" s="1556"/>
      <c r="AN1" s="1556"/>
      <c r="AO1" s="1556"/>
      <c r="AP1" s="1556"/>
      <c r="AQ1" s="1556"/>
      <c r="AR1" s="1556"/>
      <c r="AS1" s="1556"/>
      <c r="AT1" s="1556"/>
      <c r="AU1" s="1556"/>
      <c r="AV1" s="1556"/>
      <c r="AW1" s="1556"/>
      <c r="AX1" s="1556"/>
      <c r="AY1" s="1556"/>
      <c r="AZ1" s="1556"/>
      <c r="BA1" s="1556"/>
      <c r="BB1" s="1556"/>
      <c r="BC1" s="1556"/>
      <c r="BD1" s="1556"/>
      <c r="BE1" s="1556"/>
      <c r="BF1" s="1556"/>
      <c r="BG1" s="1556"/>
      <c r="BH1" s="1556"/>
      <c r="BI1" s="1556"/>
      <c r="BJ1" s="1556"/>
      <c r="BK1" s="1556"/>
      <c r="BL1" s="1556"/>
      <c r="BM1" s="1556"/>
      <c r="BN1" s="1556"/>
      <c r="BO1" s="1556"/>
      <c r="BP1" s="1556"/>
      <c r="BQ1" s="1556"/>
      <c r="BR1" s="1556"/>
      <c r="BS1" s="272"/>
    </row>
    <row r="2" spans="1:71" s="362" customFormat="1" ht="15.75" customHeight="1" thickBot="1" x14ac:dyDescent="0.25">
      <c r="A2" s="1570" t="s">
        <v>243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67" t="s">
        <v>244</v>
      </c>
      <c r="L2" s="1561" t="s">
        <v>246</v>
      </c>
      <c r="M2" s="1564" t="s">
        <v>247</v>
      </c>
      <c r="N2" s="1570" t="s">
        <v>245</v>
      </c>
      <c r="O2" s="1570"/>
      <c r="P2" s="1570"/>
      <c r="Q2" s="1570"/>
      <c r="R2" s="1570"/>
      <c r="S2" s="1570"/>
      <c r="T2" s="1570"/>
      <c r="U2" s="1571"/>
      <c r="V2" s="1576" t="s">
        <v>256</v>
      </c>
      <c r="W2" s="1577"/>
      <c r="X2" s="1577"/>
      <c r="Y2" s="1577"/>
      <c r="Z2" s="1578"/>
      <c r="AA2" s="1559" t="s">
        <v>270</v>
      </c>
      <c r="AB2" s="1557"/>
      <c r="AC2" s="1557"/>
      <c r="AD2" s="1557"/>
      <c r="AE2" s="1557"/>
      <c r="AF2" s="1557"/>
      <c r="AG2" s="1560"/>
      <c r="AH2" s="1576" t="s">
        <v>272</v>
      </c>
      <c r="AI2" s="1577"/>
      <c r="AJ2" s="1577"/>
      <c r="AK2" s="1577"/>
      <c r="AL2" s="1577"/>
      <c r="AM2" s="1577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1564" t="s">
        <v>157</v>
      </c>
      <c r="BQ2" s="1564" t="s">
        <v>274</v>
      </c>
      <c r="BR2" s="1561" t="s">
        <v>273</v>
      </c>
      <c r="BS2" s="361"/>
    </row>
    <row r="3" spans="1:71" s="362" customFormat="1" ht="12" thickBot="1" x14ac:dyDescent="0.25">
      <c r="A3" s="1572"/>
      <c r="B3" s="1572"/>
      <c r="C3" s="1572"/>
      <c r="D3" s="1572"/>
      <c r="E3" s="1572"/>
      <c r="F3" s="1572"/>
      <c r="G3" s="1572"/>
      <c r="H3" s="1572"/>
      <c r="I3" s="1572"/>
      <c r="J3" s="1572"/>
      <c r="K3" s="1568"/>
      <c r="L3" s="1562"/>
      <c r="M3" s="1566"/>
      <c r="N3" s="1572"/>
      <c r="O3" s="1572"/>
      <c r="P3" s="1572"/>
      <c r="Q3" s="1572"/>
      <c r="R3" s="1572"/>
      <c r="S3" s="1572"/>
      <c r="T3" s="1572"/>
      <c r="U3" s="1573"/>
      <c r="V3" s="1579"/>
      <c r="W3" s="1580"/>
      <c r="X3" s="1580"/>
      <c r="Y3" s="1580"/>
      <c r="Z3" s="1581"/>
      <c r="AA3" s="1559" t="s">
        <v>268</v>
      </c>
      <c r="AB3" s="1557"/>
      <c r="AC3" s="1557"/>
      <c r="AD3" s="1557"/>
      <c r="AE3" s="1557"/>
      <c r="AF3" s="1560"/>
      <c r="AG3" s="363" t="s">
        <v>269</v>
      </c>
      <c r="AH3" s="1582"/>
      <c r="AI3" s="1583"/>
      <c r="AJ3" s="1583"/>
      <c r="AK3" s="1583"/>
      <c r="AL3" s="1583"/>
      <c r="AM3" s="1583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1566"/>
      <c r="BQ3" s="1566"/>
      <c r="BR3" s="1562"/>
      <c r="BS3" s="361"/>
    </row>
    <row r="4" spans="1:71" s="362" customFormat="1" ht="27.75" customHeight="1" thickBot="1" x14ac:dyDescent="0.25">
      <c r="A4" s="1572"/>
      <c r="B4" s="1572"/>
      <c r="C4" s="1572"/>
      <c r="D4" s="1572"/>
      <c r="E4" s="1572"/>
      <c r="F4" s="1572"/>
      <c r="G4" s="1572"/>
      <c r="H4" s="1572"/>
      <c r="I4" s="1572"/>
      <c r="J4" s="1572"/>
      <c r="K4" s="1568"/>
      <c r="L4" s="1562"/>
      <c r="M4" s="1566"/>
      <c r="N4" s="1572"/>
      <c r="O4" s="1572"/>
      <c r="P4" s="1572"/>
      <c r="Q4" s="1572"/>
      <c r="R4" s="1572"/>
      <c r="S4" s="1572"/>
      <c r="T4" s="1572"/>
      <c r="U4" s="1573"/>
      <c r="V4" s="1579"/>
      <c r="W4" s="1580"/>
      <c r="X4" s="1580"/>
      <c r="Y4" s="1580"/>
      <c r="Z4" s="1581"/>
      <c r="AA4" s="1561" t="s">
        <v>260</v>
      </c>
      <c r="AB4" s="1558" t="s">
        <v>267</v>
      </c>
      <c r="AC4" s="1557"/>
      <c r="AD4" s="1557"/>
      <c r="AE4" s="1557"/>
      <c r="AF4" s="1557"/>
      <c r="AG4" s="1564" t="s">
        <v>265</v>
      </c>
      <c r="AH4" s="1559" t="s">
        <v>271</v>
      </c>
      <c r="AI4" s="1557"/>
      <c r="AJ4" s="1557"/>
      <c r="AK4" s="1557"/>
      <c r="AL4" s="1557"/>
      <c r="AM4" s="1557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1566"/>
      <c r="BQ4" s="1566"/>
      <c r="BR4" s="1562"/>
      <c r="BS4" s="361"/>
    </row>
    <row r="5" spans="1:71" s="362" customFormat="1" ht="12" thickBot="1" x14ac:dyDescent="0.25">
      <c r="A5" s="1574"/>
      <c r="B5" s="1574"/>
      <c r="C5" s="1574"/>
      <c r="D5" s="1574"/>
      <c r="E5" s="1574"/>
      <c r="F5" s="1574"/>
      <c r="G5" s="1574"/>
      <c r="H5" s="1574"/>
      <c r="I5" s="1574"/>
      <c r="J5" s="1574"/>
      <c r="K5" s="1568"/>
      <c r="L5" s="1562"/>
      <c r="M5" s="1566"/>
      <c r="N5" s="1574"/>
      <c r="O5" s="1574"/>
      <c r="P5" s="1574"/>
      <c r="Q5" s="1574"/>
      <c r="R5" s="1574"/>
      <c r="S5" s="1574"/>
      <c r="T5" s="1574"/>
      <c r="U5" s="1575"/>
      <c r="V5" s="1582"/>
      <c r="W5" s="1583"/>
      <c r="X5" s="1583"/>
      <c r="Y5" s="1583"/>
      <c r="Z5" s="1584"/>
      <c r="AA5" s="1562"/>
      <c r="AB5" s="1564" t="s">
        <v>261</v>
      </c>
      <c r="AC5" s="1557" t="s">
        <v>266</v>
      </c>
      <c r="AD5" s="1557"/>
      <c r="AE5" s="1557"/>
      <c r="AF5" s="1557"/>
      <c r="AG5" s="1566"/>
      <c r="AH5" s="1559" t="s">
        <v>248</v>
      </c>
      <c r="AI5" s="1557"/>
      <c r="AJ5" s="1557"/>
      <c r="AK5" s="1559" t="s">
        <v>249</v>
      </c>
      <c r="AL5" s="1557"/>
      <c r="AM5" s="1557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1566"/>
      <c r="BQ5" s="1566"/>
      <c r="BR5" s="1562"/>
      <c r="BS5" s="361"/>
    </row>
    <row r="6" spans="1:71" s="362" customFormat="1" ht="70.5" customHeight="1" thickBot="1" x14ac:dyDescent="0.25">
      <c r="A6" s="364" t="s">
        <v>160</v>
      </c>
      <c r="B6" s="365" t="s">
        <v>44</v>
      </c>
      <c r="C6" s="366" t="s">
        <v>159</v>
      </c>
      <c r="D6" s="366" t="s">
        <v>150</v>
      </c>
      <c r="E6" s="366" t="s">
        <v>161</v>
      </c>
      <c r="F6" s="366" t="s">
        <v>167</v>
      </c>
      <c r="G6" s="366" t="s">
        <v>168</v>
      </c>
      <c r="H6" s="366" t="s">
        <v>146</v>
      </c>
      <c r="I6" s="366" t="s">
        <v>50</v>
      </c>
      <c r="J6" s="366" t="s">
        <v>162</v>
      </c>
      <c r="K6" s="1569"/>
      <c r="L6" s="1563"/>
      <c r="M6" s="1565"/>
      <c r="N6" s="365" t="s">
        <v>248</v>
      </c>
      <c r="O6" s="366" t="s">
        <v>249</v>
      </c>
      <c r="P6" s="365" t="s">
        <v>250</v>
      </c>
      <c r="Q6" s="366" t="s">
        <v>251</v>
      </c>
      <c r="R6" s="365" t="s">
        <v>252</v>
      </c>
      <c r="S6" s="366" t="s">
        <v>253</v>
      </c>
      <c r="T6" s="368" t="s">
        <v>254</v>
      </c>
      <c r="U6" s="369" t="s">
        <v>255</v>
      </c>
      <c r="V6" s="365" t="s">
        <v>151</v>
      </c>
      <c r="W6" s="366" t="s">
        <v>257</v>
      </c>
      <c r="X6" s="366" t="s">
        <v>152</v>
      </c>
      <c r="Y6" s="366" t="s">
        <v>258</v>
      </c>
      <c r="Z6" s="367" t="s">
        <v>259</v>
      </c>
      <c r="AA6" s="1563"/>
      <c r="AB6" s="1565"/>
      <c r="AC6" s="365" t="s">
        <v>262</v>
      </c>
      <c r="AD6" s="366" t="s">
        <v>263</v>
      </c>
      <c r="AE6" s="366" t="s">
        <v>264</v>
      </c>
      <c r="AF6" s="367" t="s">
        <v>147</v>
      </c>
      <c r="AG6" s="1565"/>
      <c r="AH6" s="370" t="s">
        <v>275</v>
      </c>
      <c r="AI6" s="371" t="s">
        <v>276</v>
      </c>
      <c r="AJ6" s="371" t="s">
        <v>277</v>
      </c>
      <c r="AK6" s="370" t="s">
        <v>275</v>
      </c>
      <c r="AL6" s="371" t="s">
        <v>276</v>
      </c>
      <c r="AM6" s="371" t="s">
        <v>277</v>
      </c>
      <c r="AN6" s="366" t="s">
        <v>154</v>
      </c>
      <c r="AO6" s="366" t="s">
        <v>155</v>
      </c>
      <c r="AP6" s="366" t="s">
        <v>156</v>
      </c>
      <c r="AQ6" s="366" t="s">
        <v>153</v>
      </c>
      <c r="AR6" s="366" t="s">
        <v>154</v>
      </c>
      <c r="AS6" s="366" t="s">
        <v>155</v>
      </c>
      <c r="AT6" s="366" t="s">
        <v>156</v>
      </c>
      <c r="AU6" s="366" t="s">
        <v>153</v>
      </c>
      <c r="AV6" s="366" t="s">
        <v>154</v>
      </c>
      <c r="AW6" s="366" t="s">
        <v>155</v>
      </c>
      <c r="AX6" s="366" t="s">
        <v>156</v>
      </c>
      <c r="AY6" s="366" t="s">
        <v>153</v>
      </c>
      <c r="AZ6" s="366" t="s">
        <v>154</v>
      </c>
      <c r="BA6" s="366" t="s">
        <v>155</v>
      </c>
      <c r="BB6" s="366" t="s">
        <v>156</v>
      </c>
      <c r="BC6" s="366" t="s">
        <v>153</v>
      </c>
      <c r="BD6" s="366" t="s">
        <v>154</v>
      </c>
      <c r="BE6" s="366" t="s">
        <v>155</v>
      </c>
      <c r="BF6" s="366" t="s">
        <v>156</v>
      </c>
      <c r="BG6" s="366" t="s">
        <v>153</v>
      </c>
      <c r="BH6" s="366" t="s">
        <v>154</v>
      </c>
      <c r="BI6" s="366" t="s">
        <v>155</v>
      </c>
      <c r="BJ6" s="366" t="s">
        <v>156</v>
      </c>
      <c r="BK6" s="366" t="s">
        <v>153</v>
      </c>
      <c r="BL6" s="366" t="s">
        <v>154</v>
      </c>
      <c r="BM6" s="366" t="s">
        <v>155</v>
      </c>
      <c r="BN6" s="366" t="s">
        <v>156</v>
      </c>
      <c r="BO6" s="367" t="s">
        <v>153</v>
      </c>
      <c r="BP6" s="1565"/>
      <c r="BQ6" s="1565"/>
      <c r="BR6" s="1563"/>
      <c r="BS6" s="361"/>
    </row>
    <row r="7" spans="1:71" ht="45.75" customHeight="1" x14ac:dyDescent="0.25">
      <c r="A7" s="161"/>
      <c r="B7" s="372"/>
      <c r="C7" s="372"/>
      <c r="D7" s="372"/>
      <c r="E7" s="372"/>
      <c r="F7" s="372"/>
      <c r="G7" s="372"/>
      <c r="H7" s="372"/>
      <c r="I7" s="372"/>
      <c r="J7" s="387" t="s">
        <v>123</v>
      </c>
      <c r="K7" s="401" t="s">
        <v>23</v>
      </c>
      <c r="L7" s="415" t="e">
        <f>SUM(L8+L19+L15+L22+L23+#REF!+L28+L25)</f>
        <v>#REF!</v>
      </c>
      <c r="M7" s="453"/>
      <c r="N7" s="277"/>
      <c r="O7" s="273"/>
      <c r="P7" s="273"/>
      <c r="Q7" s="273"/>
      <c r="R7" s="273"/>
      <c r="S7" s="273"/>
      <c r="T7" s="273"/>
      <c r="U7" s="274"/>
      <c r="V7" s="275"/>
      <c r="W7" s="273"/>
      <c r="X7" s="273"/>
      <c r="Y7" s="274"/>
      <c r="Z7" s="276"/>
      <c r="AA7" s="277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</row>
    <row r="8" spans="1:71" s="100" customFormat="1" ht="34.5" customHeight="1" x14ac:dyDescent="0.25">
      <c r="A8" s="17"/>
      <c r="B8" s="18"/>
      <c r="C8" s="18"/>
      <c r="D8" s="18"/>
      <c r="E8" s="18">
        <v>3</v>
      </c>
      <c r="F8" s="18"/>
      <c r="G8" s="18">
        <v>1</v>
      </c>
      <c r="H8" s="18"/>
      <c r="I8" s="97" t="s">
        <v>51</v>
      </c>
      <c r="J8" s="684" t="s">
        <v>166</v>
      </c>
      <c r="K8" s="402" t="s">
        <v>111</v>
      </c>
      <c r="L8" s="416">
        <f>SUM(L9)</f>
        <v>3</v>
      </c>
      <c r="M8" s="454">
        <f>L8*36</f>
        <v>108</v>
      </c>
      <c r="N8" s="447"/>
      <c r="O8" s="18"/>
      <c r="P8" s="18"/>
      <c r="Q8" s="18"/>
      <c r="R8" s="18"/>
      <c r="S8" s="18"/>
      <c r="T8" s="18"/>
      <c r="U8" s="98"/>
      <c r="V8" s="19"/>
      <c r="W8" s="20"/>
      <c r="X8" s="20"/>
      <c r="Y8" s="261"/>
      <c r="Z8" s="21"/>
      <c r="AA8" s="151"/>
      <c r="AB8" s="22"/>
      <c r="AC8" s="22"/>
      <c r="AD8" s="22"/>
      <c r="AE8" s="22"/>
      <c r="AF8" s="22"/>
      <c r="AG8" s="10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18"/>
      <c r="BQ8" s="23"/>
      <c r="BR8" s="23"/>
    </row>
    <row r="9" spans="1:71" s="100" customFormat="1" ht="36" customHeight="1" x14ac:dyDescent="0.25">
      <c r="A9" s="373"/>
      <c r="B9" s="682">
        <v>3675</v>
      </c>
      <c r="C9" s="96" t="s">
        <v>76</v>
      </c>
      <c r="D9" s="96" t="s">
        <v>76</v>
      </c>
      <c r="E9" s="1442"/>
      <c r="F9" s="527" t="s">
        <v>164</v>
      </c>
      <c r="G9" s="1510"/>
      <c r="H9" s="321" t="s">
        <v>158</v>
      </c>
      <c r="I9" s="1519"/>
      <c r="J9" s="683" t="s">
        <v>169</v>
      </c>
      <c r="K9" s="528" t="s">
        <v>70</v>
      </c>
      <c r="L9" s="1518">
        <v>3</v>
      </c>
      <c r="M9" s="1464">
        <f>L9*36</f>
        <v>108</v>
      </c>
      <c r="N9" s="1520" t="s">
        <v>47</v>
      </c>
      <c r="O9" s="1517" t="s">
        <v>47</v>
      </c>
      <c r="P9" s="1517" t="s">
        <v>47</v>
      </c>
      <c r="Q9" s="1517" t="s">
        <v>47</v>
      </c>
      <c r="R9" s="1511"/>
      <c r="S9" s="1466"/>
      <c r="T9" s="1466"/>
      <c r="U9" s="1521"/>
      <c r="V9" s="1514" t="s">
        <v>76</v>
      </c>
      <c r="W9" s="1465"/>
      <c r="X9" s="1466"/>
      <c r="Y9" s="1424"/>
      <c r="Z9" s="1512"/>
      <c r="AA9" s="1462"/>
      <c r="AB9" s="1432"/>
      <c r="AC9" s="1432"/>
      <c r="AD9" s="1432"/>
      <c r="AE9" s="1432"/>
      <c r="AF9" s="1432"/>
      <c r="AG9" s="1434"/>
      <c r="AH9" s="1522"/>
      <c r="AI9" s="1522"/>
      <c r="AJ9" s="1522"/>
      <c r="AK9" s="1523"/>
      <c r="AL9" s="1523"/>
      <c r="AM9" s="1523"/>
      <c r="AN9" s="1522"/>
      <c r="AO9" s="1522"/>
      <c r="AP9" s="1522"/>
      <c r="AQ9" s="1522"/>
      <c r="AR9" s="1523"/>
      <c r="AS9" s="1523"/>
      <c r="AT9" s="1523"/>
      <c r="AU9" s="1523"/>
      <c r="AV9" s="1522"/>
      <c r="AW9" s="1522"/>
      <c r="AX9" s="1522"/>
      <c r="AY9" s="1522"/>
      <c r="AZ9" s="1523"/>
      <c r="BA9" s="1523"/>
      <c r="BB9" s="1523"/>
      <c r="BC9" s="1523"/>
      <c r="BD9" s="1522"/>
      <c r="BE9" s="1522"/>
      <c r="BF9" s="1522"/>
      <c r="BG9" s="1522"/>
      <c r="BH9" s="1523"/>
      <c r="BI9" s="1523"/>
      <c r="BJ9" s="1523"/>
      <c r="BK9" s="1523"/>
      <c r="BL9" s="1522"/>
      <c r="BM9" s="1522"/>
      <c r="BN9" s="1522"/>
      <c r="BO9" s="1522"/>
      <c r="BP9" s="1466"/>
      <c r="BQ9" s="1524"/>
      <c r="BR9" s="1550" t="s">
        <v>362</v>
      </c>
    </row>
    <row r="10" spans="1:71" s="100" customFormat="1" ht="36" customHeight="1" x14ac:dyDescent="0.25">
      <c r="A10" s="373"/>
      <c r="B10" s="682">
        <v>3676</v>
      </c>
      <c r="C10" s="96" t="s">
        <v>76</v>
      </c>
      <c r="D10" s="96" t="s">
        <v>76</v>
      </c>
      <c r="E10" s="1537"/>
      <c r="F10" s="527" t="s">
        <v>164</v>
      </c>
      <c r="G10" s="1510"/>
      <c r="H10" s="321" t="s">
        <v>158</v>
      </c>
      <c r="I10" s="1519"/>
      <c r="J10" s="683" t="s">
        <v>170</v>
      </c>
      <c r="K10" s="528" t="s">
        <v>71</v>
      </c>
      <c r="L10" s="1518"/>
      <c r="M10" s="1464"/>
      <c r="N10" s="1520"/>
      <c r="O10" s="1517"/>
      <c r="P10" s="1517"/>
      <c r="Q10" s="1517"/>
      <c r="R10" s="1511"/>
      <c r="S10" s="1466"/>
      <c r="T10" s="1466"/>
      <c r="U10" s="1521"/>
      <c r="V10" s="1515"/>
      <c r="W10" s="1465"/>
      <c r="X10" s="1466"/>
      <c r="Y10" s="1513"/>
      <c r="Z10" s="1512"/>
      <c r="AA10" s="1470"/>
      <c r="AB10" s="1469"/>
      <c r="AC10" s="1469"/>
      <c r="AD10" s="1469"/>
      <c r="AE10" s="1469"/>
      <c r="AF10" s="1469"/>
      <c r="AG10" s="1473"/>
      <c r="AH10" s="1522"/>
      <c r="AI10" s="1522"/>
      <c r="AJ10" s="1522"/>
      <c r="AK10" s="1523"/>
      <c r="AL10" s="1523"/>
      <c r="AM10" s="1523"/>
      <c r="AN10" s="1522"/>
      <c r="AO10" s="1522"/>
      <c r="AP10" s="1522"/>
      <c r="AQ10" s="1522"/>
      <c r="AR10" s="1523"/>
      <c r="AS10" s="1523"/>
      <c r="AT10" s="1523"/>
      <c r="AU10" s="1523"/>
      <c r="AV10" s="1522"/>
      <c r="AW10" s="1522"/>
      <c r="AX10" s="1522"/>
      <c r="AY10" s="1522"/>
      <c r="AZ10" s="1523"/>
      <c r="BA10" s="1523"/>
      <c r="BB10" s="1523"/>
      <c r="BC10" s="1523"/>
      <c r="BD10" s="1522"/>
      <c r="BE10" s="1522"/>
      <c r="BF10" s="1522"/>
      <c r="BG10" s="1522"/>
      <c r="BH10" s="1523"/>
      <c r="BI10" s="1523"/>
      <c r="BJ10" s="1523"/>
      <c r="BK10" s="1523"/>
      <c r="BL10" s="1522"/>
      <c r="BM10" s="1522"/>
      <c r="BN10" s="1522"/>
      <c r="BO10" s="1522"/>
      <c r="BP10" s="1466"/>
      <c r="BQ10" s="1524"/>
      <c r="BR10" s="1551"/>
    </row>
    <row r="11" spans="1:71" s="100" customFormat="1" ht="36" customHeight="1" x14ac:dyDescent="0.25">
      <c r="A11" s="373"/>
      <c r="B11" s="682">
        <v>3677</v>
      </c>
      <c r="C11" s="96" t="s">
        <v>76</v>
      </c>
      <c r="D11" s="96" t="s">
        <v>76</v>
      </c>
      <c r="E11" s="1537"/>
      <c r="F11" s="527" t="s">
        <v>164</v>
      </c>
      <c r="G11" s="1510"/>
      <c r="H11" s="321" t="s">
        <v>158</v>
      </c>
      <c r="I11" s="1519"/>
      <c r="J11" s="683" t="s">
        <v>171</v>
      </c>
      <c r="K11" s="528" t="s">
        <v>72</v>
      </c>
      <c r="L11" s="1518"/>
      <c r="M11" s="1464"/>
      <c r="N11" s="1520"/>
      <c r="O11" s="1517"/>
      <c r="P11" s="1517"/>
      <c r="Q11" s="1517"/>
      <c r="R11" s="1511"/>
      <c r="S11" s="1466"/>
      <c r="T11" s="1466"/>
      <c r="U11" s="1521"/>
      <c r="V11" s="1515"/>
      <c r="W11" s="1465"/>
      <c r="X11" s="1466"/>
      <c r="Y11" s="1513"/>
      <c r="Z11" s="1512"/>
      <c r="AA11" s="1470"/>
      <c r="AB11" s="1469"/>
      <c r="AC11" s="1469"/>
      <c r="AD11" s="1469"/>
      <c r="AE11" s="1469"/>
      <c r="AF11" s="1469"/>
      <c r="AG11" s="1473"/>
      <c r="AH11" s="1522"/>
      <c r="AI11" s="1522"/>
      <c r="AJ11" s="1522"/>
      <c r="AK11" s="1523"/>
      <c r="AL11" s="1523"/>
      <c r="AM11" s="1523"/>
      <c r="AN11" s="1522"/>
      <c r="AO11" s="1522"/>
      <c r="AP11" s="1522"/>
      <c r="AQ11" s="1522"/>
      <c r="AR11" s="1523"/>
      <c r="AS11" s="1523"/>
      <c r="AT11" s="1523"/>
      <c r="AU11" s="1523"/>
      <c r="AV11" s="1522"/>
      <c r="AW11" s="1522"/>
      <c r="AX11" s="1522"/>
      <c r="AY11" s="1522"/>
      <c r="AZ11" s="1523"/>
      <c r="BA11" s="1523"/>
      <c r="BB11" s="1523"/>
      <c r="BC11" s="1523"/>
      <c r="BD11" s="1522"/>
      <c r="BE11" s="1522"/>
      <c r="BF11" s="1522"/>
      <c r="BG11" s="1522"/>
      <c r="BH11" s="1523"/>
      <c r="BI11" s="1523"/>
      <c r="BJ11" s="1523"/>
      <c r="BK11" s="1523"/>
      <c r="BL11" s="1522"/>
      <c r="BM11" s="1522"/>
      <c r="BN11" s="1522"/>
      <c r="BO11" s="1522"/>
      <c r="BP11" s="1466"/>
      <c r="BQ11" s="1524"/>
      <c r="BR11" s="1551"/>
    </row>
    <row r="12" spans="1:71" s="100" customFormat="1" ht="36" customHeight="1" x14ac:dyDescent="0.25">
      <c r="A12" s="373"/>
      <c r="B12" s="682">
        <v>3678</v>
      </c>
      <c r="C12" s="96" t="s">
        <v>76</v>
      </c>
      <c r="D12" s="96" t="s">
        <v>76</v>
      </c>
      <c r="E12" s="1537"/>
      <c r="F12" s="527" t="s">
        <v>164</v>
      </c>
      <c r="G12" s="1510"/>
      <c r="H12" s="321" t="s">
        <v>158</v>
      </c>
      <c r="I12" s="1519"/>
      <c r="J12" s="683" t="s">
        <v>172</v>
      </c>
      <c r="K12" s="528" t="s">
        <v>73</v>
      </c>
      <c r="L12" s="1518"/>
      <c r="M12" s="1464"/>
      <c r="N12" s="1520"/>
      <c r="O12" s="1517"/>
      <c r="P12" s="1517"/>
      <c r="Q12" s="1517"/>
      <c r="R12" s="1511"/>
      <c r="S12" s="1466"/>
      <c r="T12" s="1466"/>
      <c r="U12" s="1521"/>
      <c r="V12" s="1515"/>
      <c r="W12" s="1465"/>
      <c r="X12" s="1466"/>
      <c r="Y12" s="1513"/>
      <c r="Z12" s="1512"/>
      <c r="AA12" s="1470"/>
      <c r="AB12" s="1469"/>
      <c r="AC12" s="1469"/>
      <c r="AD12" s="1469"/>
      <c r="AE12" s="1469"/>
      <c r="AF12" s="1469"/>
      <c r="AG12" s="1473"/>
      <c r="AH12" s="1522"/>
      <c r="AI12" s="1522"/>
      <c r="AJ12" s="1522"/>
      <c r="AK12" s="1523"/>
      <c r="AL12" s="1523"/>
      <c r="AM12" s="1523"/>
      <c r="AN12" s="1522"/>
      <c r="AO12" s="1522"/>
      <c r="AP12" s="1522"/>
      <c r="AQ12" s="1522"/>
      <c r="AR12" s="1523"/>
      <c r="AS12" s="1523"/>
      <c r="AT12" s="1523"/>
      <c r="AU12" s="1523"/>
      <c r="AV12" s="1522"/>
      <c r="AW12" s="1522"/>
      <c r="AX12" s="1522"/>
      <c r="AY12" s="1522"/>
      <c r="AZ12" s="1523"/>
      <c r="BA12" s="1523"/>
      <c r="BB12" s="1523"/>
      <c r="BC12" s="1523"/>
      <c r="BD12" s="1522"/>
      <c r="BE12" s="1522"/>
      <c r="BF12" s="1522"/>
      <c r="BG12" s="1522"/>
      <c r="BH12" s="1523"/>
      <c r="BI12" s="1523"/>
      <c r="BJ12" s="1523"/>
      <c r="BK12" s="1523"/>
      <c r="BL12" s="1522"/>
      <c r="BM12" s="1522"/>
      <c r="BN12" s="1522"/>
      <c r="BO12" s="1522"/>
      <c r="BP12" s="1466"/>
      <c r="BQ12" s="1524"/>
      <c r="BR12" s="1551"/>
    </row>
    <row r="13" spans="1:71" s="100" customFormat="1" ht="36" customHeight="1" x14ac:dyDescent="0.25">
      <c r="A13" s="373"/>
      <c r="B13" s="682">
        <v>3679</v>
      </c>
      <c r="C13" s="96" t="s">
        <v>76</v>
      </c>
      <c r="D13" s="96" t="s">
        <v>76</v>
      </c>
      <c r="E13" s="1537"/>
      <c r="F13" s="527" t="s">
        <v>164</v>
      </c>
      <c r="G13" s="1510"/>
      <c r="H13" s="321" t="s">
        <v>158</v>
      </c>
      <c r="I13" s="1519"/>
      <c r="J13" s="683" t="s">
        <v>173</v>
      </c>
      <c r="K13" s="528" t="s">
        <v>74</v>
      </c>
      <c r="L13" s="1518"/>
      <c r="M13" s="1464"/>
      <c r="N13" s="1520"/>
      <c r="O13" s="1517"/>
      <c r="P13" s="1517"/>
      <c r="Q13" s="1517"/>
      <c r="R13" s="1511"/>
      <c r="S13" s="1466"/>
      <c r="T13" s="1466"/>
      <c r="U13" s="1521"/>
      <c r="V13" s="1515"/>
      <c r="W13" s="1465"/>
      <c r="X13" s="1466"/>
      <c r="Y13" s="1513"/>
      <c r="Z13" s="1512"/>
      <c r="AA13" s="1470"/>
      <c r="AB13" s="1469"/>
      <c r="AC13" s="1469"/>
      <c r="AD13" s="1469"/>
      <c r="AE13" s="1469"/>
      <c r="AF13" s="1469"/>
      <c r="AG13" s="1473"/>
      <c r="AH13" s="1522"/>
      <c r="AI13" s="1522"/>
      <c r="AJ13" s="1522"/>
      <c r="AK13" s="1523"/>
      <c r="AL13" s="1523"/>
      <c r="AM13" s="1523"/>
      <c r="AN13" s="1522"/>
      <c r="AO13" s="1522"/>
      <c r="AP13" s="1522"/>
      <c r="AQ13" s="1522"/>
      <c r="AR13" s="1523"/>
      <c r="AS13" s="1523"/>
      <c r="AT13" s="1523"/>
      <c r="AU13" s="1523"/>
      <c r="AV13" s="1522"/>
      <c r="AW13" s="1522"/>
      <c r="AX13" s="1522"/>
      <c r="AY13" s="1522"/>
      <c r="AZ13" s="1523"/>
      <c r="BA13" s="1523"/>
      <c r="BB13" s="1523"/>
      <c r="BC13" s="1523"/>
      <c r="BD13" s="1522"/>
      <c r="BE13" s="1522"/>
      <c r="BF13" s="1522"/>
      <c r="BG13" s="1522"/>
      <c r="BH13" s="1523"/>
      <c r="BI13" s="1523"/>
      <c r="BJ13" s="1523"/>
      <c r="BK13" s="1523"/>
      <c r="BL13" s="1522"/>
      <c r="BM13" s="1522"/>
      <c r="BN13" s="1522"/>
      <c r="BO13" s="1522"/>
      <c r="BP13" s="1466"/>
      <c r="BQ13" s="1524"/>
      <c r="BR13" s="1551"/>
    </row>
    <row r="14" spans="1:71" s="100" customFormat="1" ht="36" customHeight="1" x14ac:dyDescent="0.25">
      <c r="A14" s="373"/>
      <c r="B14" s="682">
        <v>3680</v>
      </c>
      <c r="C14" s="96" t="s">
        <v>76</v>
      </c>
      <c r="D14" s="96" t="s">
        <v>76</v>
      </c>
      <c r="E14" s="1443"/>
      <c r="F14" s="527" t="s">
        <v>164</v>
      </c>
      <c r="G14" s="1510"/>
      <c r="H14" s="321" t="s">
        <v>158</v>
      </c>
      <c r="I14" s="1519"/>
      <c r="J14" s="683" t="s">
        <v>174</v>
      </c>
      <c r="K14" s="528" t="s">
        <v>75</v>
      </c>
      <c r="L14" s="1518"/>
      <c r="M14" s="1464"/>
      <c r="N14" s="1520"/>
      <c r="O14" s="1517"/>
      <c r="P14" s="1517"/>
      <c r="Q14" s="1517"/>
      <c r="R14" s="1511"/>
      <c r="S14" s="1466"/>
      <c r="T14" s="1466"/>
      <c r="U14" s="1521"/>
      <c r="V14" s="1516"/>
      <c r="W14" s="1465"/>
      <c r="X14" s="1466"/>
      <c r="Y14" s="1425"/>
      <c r="Z14" s="1512"/>
      <c r="AA14" s="1463"/>
      <c r="AB14" s="1433"/>
      <c r="AC14" s="1433"/>
      <c r="AD14" s="1433"/>
      <c r="AE14" s="1433"/>
      <c r="AF14" s="1433"/>
      <c r="AG14" s="1435"/>
      <c r="AH14" s="1522"/>
      <c r="AI14" s="1522"/>
      <c r="AJ14" s="1522"/>
      <c r="AK14" s="1523"/>
      <c r="AL14" s="1523"/>
      <c r="AM14" s="1523"/>
      <c r="AN14" s="1522"/>
      <c r="AO14" s="1522"/>
      <c r="AP14" s="1522"/>
      <c r="AQ14" s="1522"/>
      <c r="AR14" s="1523"/>
      <c r="AS14" s="1523"/>
      <c r="AT14" s="1523"/>
      <c r="AU14" s="1523"/>
      <c r="AV14" s="1522"/>
      <c r="AW14" s="1522"/>
      <c r="AX14" s="1522"/>
      <c r="AY14" s="1522"/>
      <c r="AZ14" s="1523"/>
      <c r="BA14" s="1523"/>
      <c r="BB14" s="1523"/>
      <c r="BC14" s="1523"/>
      <c r="BD14" s="1522"/>
      <c r="BE14" s="1522"/>
      <c r="BF14" s="1522"/>
      <c r="BG14" s="1522"/>
      <c r="BH14" s="1523"/>
      <c r="BI14" s="1523"/>
      <c r="BJ14" s="1523"/>
      <c r="BK14" s="1523"/>
      <c r="BL14" s="1522"/>
      <c r="BM14" s="1522"/>
      <c r="BN14" s="1522"/>
      <c r="BO14" s="1522"/>
      <c r="BP14" s="1466"/>
      <c r="BQ14" s="1524"/>
      <c r="BR14" s="1552"/>
    </row>
    <row r="15" spans="1:71" s="100" customFormat="1" ht="30.75" customHeight="1" x14ac:dyDescent="0.25">
      <c r="A15" s="17"/>
      <c r="B15" s="18"/>
      <c r="C15" s="18"/>
      <c r="D15" s="18"/>
      <c r="E15" s="18"/>
      <c r="F15" s="24"/>
      <c r="G15" s="18"/>
      <c r="H15" s="18"/>
      <c r="I15" s="97" t="s">
        <v>51</v>
      </c>
      <c r="J15" s="98" t="s">
        <v>175</v>
      </c>
      <c r="K15" s="402" t="s">
        <v>61</v>
      </c>
      <c r="L15" s="416">
        <f>SUM(L16:L17)</f>
        <v>3</v>
      </c>
      <c r="M15" s="454"/>
      <c r="N15" s="447"/>
      <c r="O15" s="18"/>
      <c r="P15" s="18"/>
      <c r="Q15" s="18"/>
      <c r="R15" s="18"/>
      <c r="S15" s="18"/>
      <c r="T15" s="18"/>
      <c r="U15" s="98"/>
      <c r="V15" s="283"/>
      <c r="W15" s="18"/>
      <c r="X15" s="18"/>
      <c r="Y15" s="98"/>
      <c r="Z15" s="166"/>
      <c r="AA15" s="152"/>
      <c r="AB15" s="18"/>
      <c r="AC15" s="18"/>
      <c r="AD15" s="18"/>
      <c r="AE15" s="18"/>
      <c r="AF15" s="18"/>
      <c r="AG15" s="101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23"/>
      <c r="BR15" s="23"/>
    </row>
    <row r="16" spans="1:71" ht="15.75" x14ac:dyDescent="0.25">
      <c r="A16" s="373"/>
      <c r="B16" s="682">
        <v>25863</v>
      </c>
      <c r="C16" s="321" t="s">
        <v>52</v>
      </c>
      <c r="D16" s="96" t="s">
        <v>76</v>
      </c>
      <c r="E16" s="306"/>
      <c r="F16" s="320" t="s">
        <v>164</v>
      </c>
      <c r="G16" s="320"/>
      <c r="H16" s="321" t="s">
        <v>158</v>
      </c>
      <c r="I16" s="321" t="s">
        <v>51</v>
      </c>
      <c r="J16" s="389" t="s">
        <v>177</v>
      </c>
      <c r="K16" s="528" t="s">
        <v>1</v>
      </c>
      <c r="L16" s="417">
        <v>2</v>
      </c>
      <c r="M16" s="439">
        <f>L16*36</f>
        <v>72</v>
      </c>
      <c r="N16" s="448" t="s">
        <v>63</v>
      </c>
      <c r="O16" s="284" t="s">
        <v>63</v>
      </c>
      <c r="P16" s="284" t="s">
        <v>63</v>
      </c>
      <c r="Q16" s="284" t="s">
        <v>63</v>
      </c>
      <c r="R16" s="3"/>
      <c r="S16" s="3"/>
      <c r="T16" s="3"/>
      <c r="U16" s="11"/>
      <c r="V16" s="5"/>
      <c r="W16" s="6"/>
      <c r="X16" s="96" t="s">
        <v>76</v>
      </c>
      <c r="Y16" s="262"/>
      <c r="Z16" s="7"/>
      <c r="AA16" s="153"/>
      <c r="AB16" s="2"/>
      <c r="AC16" s="2"/>
      <c r="AD16" s="2"/>
      <c r="AE16" s="2"/>
      <c r="AF16" s="256"/>
      <c r="AG16" s="42"/>
      <c r="AH16" s="8"/>
      <c r="AI16" s="8"/>
      <c r="AJ16" s="8"/>
      <c r="AK16" s="9"/>
      <c r="AL16" s="9"/>
      <c r="AM16" s="8"/>
      <c r="AN16" s="8"/>
      <c r="AO16" s="9"/>
      <c r="AP16" s="9"/>
      <c r="AQ16" s="9"/>
      <c r="AR16" s="8"/>
      <c r="AS16" s="8"/>
      <c r="AT16" s="8"/>
      <c r="AU16" s="9"/>
      <c r="AV16" s="9"/>
      <c r="AW16" s="9"/>
      <c r="AX16" s="8"/>
      <c r="AY16" s="8"/>
      <c r="AZ16" s="8"/>
      <c r="BA16" s="9"/>
      <c r="BB16" s="9"/>
      <c r="BC16" s="9"/>
      <c r="BD16" s="2"/>
      <c r="BE16" s="2"/>
      <c r="BF16" s="2"/>
      <c r="BG16" s="9"/>
      <c r="BH16" s="9"/>
      <c r="BI16" s="9"/>
      <c r="BJ16" s="2"/>
      <c r="BK16" s="2"/>
      <c r="BL16" s="2"/>
      <c r="BM16" s="9"/>
      <c r="BN16" s="9"/>
      <c r="BO16" s="9"/>
      <c r="BP16" s="3"/>
      <c r="BQ16" s="10"/>
      <c r="BR16" s="25" t="s">
        <v>362</v>
      </c>
    </row>
    <row r="17" spans="1:70" ht="15.75" x14ac:dyDescent="0.25">
      <c r="A17" s="373"/>
      <c r="B17" s="661">
        <v>25689</v>
      </c>
      <c r="C17" s="321" t="s">
        <v>52</v>
      </c>
      <c r="D17" s="96" t="s">
        <v>76</v>
      </c>
      <c r="E17" s="321"/>
      <c r="F17" s="321" t="s">
        <v>52</v>
      </c>
      <c r="G17" s="321" t="s">
        <v>52</v>
      </c>
      <c r="H17" s="321" t="s">
        <v>158</v>
      </c>
      <c r="I17" s="321" t="s">
        <v>51</v>
      </c>
      <c r="J17" s="389" t="s">
        <v>176</v>
      </c>
      <c r="K17" s="528" t="s">
        <v>62</v>
      </c>
      <c r="L17" s="417">
        <v>1</v>
      </c>
      <c r="M17" s="439">
        <f>L17*36</f>
        <v>36</v>
      </c>
      <c r="N17" s="319">
        <v>1</v>
      </c>
      <c r="O17" s="3"/>
      <c r="P17" s="3"/>
      <c r="Q17" s="3"/>
      <c r="R17" s="3"/>
      <c r="S17" s="3"/>
      <c r="T17" s="3"/>
      <c r="U17" s="11"/>
      <c r="V17" s="5"/>
      <c r="W17" s="6"/>
      <c r="X17" s="6">
        <v>1</v>
      </c>
      <c r="Y17" s="262"/>
      <c r="Z17" s="7"/>
      <c r="AA17" s="153"/>
      <c r="AB17" s="2"/>
      <c r="AC17" s="2"/>
      <c r="AD17" s="2"/>
      <c r="AE17" s="2"/>
      <c r="AF17" s="256"/>
      <c r="AG17" s="42"/>
      <c r="AH17" s="8"/>
      <c r="AI17" s="8"/>
      <c r="AJ17" s="8"/>
      <c r="AK17" s="9"/>
      <c r="AL17" s="9"/>
      <c r="AM17" s="8"/>
      <c r="AN17" s="8"/>
      <c r="AO17" s="9"/>
      <c r="AP17" s="9"/>
      <c r="AQ17" s="9"/>
      <c r="AR17" s="8"/>
      <c r="AS17" s="8"/>
      <c r="AT17" s="8"/>
      <c r="AU17" s="9"/>
      <c r="AV17" s="9"/>
      <c r="AW17" s="9"/>
      <c r="AX17" s="8"/>
      <c r="AY17" s="8"/>
      <c r="AZ17" s="8"/>
      <c r="BA17" s="9"/>
      <c r="BB17" s="9"/>
      <c r="BC17" s="9"/>
      <c r="BD17" s="2"/>
      <c r="BE17" s="2"/>
      <c r="BF17" s="2"/>
      <c r="BG17" s="9"/>
      <c r="BH17" s="9"/>
      <c r="BI17" s="9"/>
      <c r="BJ17" s="2"/>
      <c r="BK17" s="2"/>
      <c r="BL17" s="2"/>
      <c r="BM17" s="9"/>
      <c r="BN17" s="9"/>
      <c r="BO17" s="9"/>
      <c r="BP17" s="3"/>
      <c r="BQ17" s="10"/>
    </row>
    <row r="18" spans="1:70" ht="15.75" x14ac:dyDescent="0.25">
      <c r="A18" s="17"/>
      <c r="B18" s="18"/>
      <c r="C18" s="18"/>
      <c r="D18" s="288" t="s">
        <v>76</v>
      </c>
      <c r="E18" s="18"/>
      <c r="F18" s="18"/>
      <c r="G18" s="24"/>
      <c r="H18" s="18"/>
      <c r="I18" s="97" t="s">
        <v>51</v>
      </c>
      <c r="J18" s="98" t="s">
        <v>178</v>
      </c>
      <c r="K18" s="402" t="s">
        <v>3</v>
      </c>
      <c r="L18" s="416">
        <f>SUM(L19)</f>
        <v>3</v>
      </c>
      <c r="M18" s="454"/>
      <c r="N18" s="447"/>
      <c r="O18" s="18"/>
      <c r="P18" s="18"/>
      <c r="Q18" s="18"/>
      <c r="R18" s="18"/>
      <c r="S18" s="18"/>
      <c r="T18" s="18"/>
      <c r="U18" s="98"/>
      <c r="V18" s="19"/>
      <c r="W18" s="20"/>
      <c r="X18" s="20"/>
      <c r="Y18" s="261"/>
      <c r="Z18" s="21"/>
      <c r="AA18" s="151"/>
      <c r="AB18" s="22"/>
      <c r="AC18" s="22"/>
      <c r="AD18" s="22"/>
      <c r="AE18" s="22"/>
      <c r="AF18" s="22"/>
      <c r="AG18" s="10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18"/>
      <c r="BQ18" s="23"/>
      <c r="BR18" s="23"/>
    </row>
    <row r="19" spans="1:70" ht="15.75" x14ac:dyDescent="0.25">
      <c r="A19" s="373"/>
      <c r="B19" s="306">
        <v>895</v>
      </c>
      <c r="C19" s="321" t="s">
        <v>52</v>
      </c>
      <c r="D19" s="96" t="s">
        <v>76</v>
      </c>
      <c r="E19" s="306"/>
      <c r="F19" s="306"/>
      <c r="G19" s="320"/>
      <c r="H19" s="321" t="s">
        <v>158</v>
      </c>
      <c r="I19" s="321" t="s">
        <v>51</v>
      </c>
      <c r="J19" s="389" t="s">
        <v>179</v>
      </c>
      <c r="K19" s="528" t="s">
        <v>66</v>
      </c>
      <c r="L19" s="417">
        <v>3</v>
      </c>
      <c r="M19" s="439">
        <f>L19*36</f>
        <v>108</v>
      </c>
      <c r="N19" s="564"/>
      <c r="O19" s="327">
        <v>1</v>
      </c>
      <c r="P19" s="327"/>
      <c r="Q19" s="327">
        <v>1</v>
      </c>
      <c r="R19" s="327"/>
      <c r="S19" s="327">
        <v>1</v>
      </c>
      <c r="T19" s="3"/>
      <c r="U19" s="11"/>
      <c r="V19" s="5"/>
      <c r="W19" s="6"/>
      <c r="X19" s="6">
        <v>246</v>
      </c>
      <c r="Y19" s="262"/>
      <c r="Z19" s="7"/>
      <c r="AA19" s="153"/>
      <c r="AB19" s="2"/>
      <c r="AC19" s="2"/>
      <c r="AD19" s="2"/>
      <c r="AE19" s="2"/>
      <c r="AF19" s="256"/>
      <c r="AG19" s="42"/>
      <c r="AH19" s="8"/>
      <c r="AI19" s="8"/>
      <c r="AJ19" s="8"/>
      <c r="AK19" s="9"/>
      <c r="AL19" s="9"/>
      <c r="AM19" s="8"/>
      <c r="AN19" s="8"/>
      <c r="AO19" s="9"/>
      <c r="AP19" s="9"/>
      <c r="AQ19" s="9"/>
      <c r="AR19" s="8"/>
      <c r="AS19" s="8"/>
      <c r="AT19" s="8"/>
      <c r="AU19" s="9"/>
      <c r="AV19" s="9"/>
      <c r="AW19" s="9"/>
      <c r="AX19" s="8"/>
      <c r="AY19" s="8"/>
      <c r="AZ19" s="8"/>
      <c r="BA19" s="9"/>
      <c r="BB19" s="9"/>
      <c r="BC19" s="9"/>
      <c r="BD19" s="2"/>
      <c r="BE19" s="2"/>
      <c r="BF19" s="2"/>
      <c r="BG19" s="9"/>
      <c r="BH19" s="9"/>
      <c r="BI19" s="9"/>
      <c r="BJ19" s="2"/>
      <c r="BK19" s="2"/>
      <c r="BL19" s="2"/>
      <c r="BM19" s="9"/>
      <c r="BN19" s="9"/>
      <c r="BO19" s="9"/>
      <c r="BP19" s="3"/>
      <c r="BQ19" s="10"/>
    </row>
    <row r="20" spans="1:70" ht="15.75" x14ac:dyDescent="0.25">
      <c r="A20" s="373"/>
      <c r="B20" s="306">
        <v>896</v>
      </c>
      <c r="C20" s="321" t="s">
        <v>52</v>
      </c>
      <c r="D20" s="96" t="s">
        <v>76</v>
      </c>
      <c r="E20" s="306"/>
      <c r="F20" s="306"/>
      <c r="G20" s="320"/>
      <c r="H20" s="321" t="s">
        <v>158</v>
      </c>
      <c r="I20" s="334" t="s">
        <v>51</v>
      </c>
      <c r="J20" s="390" t="s">
        <v>180</v>
      </c>
      <c r="K20" s="528" t="s">
        <v>67</v>
      </c>
      <c r="L20" s="417"/>
      <c r="M20" s="439"/>
      <c r="N20" s="564">
        <v>1</v>
      </c>
      <c r="O20" s="327"/>
      <c r="P20" s="327">
        <v>1</v>
      </c>
      <c r="Q20" s="327"/>
      <c r="R20" s="327">
        <v>1</v>
      </c>
      <c r="S20" s="327">
        <v>1</v>
      </c>
      <c r="T20" s="3"/>
      <c r="U20" s="11"/>
      <c r="V20" s="5"/>
      <c r="W20" s="6"/>
      <c r="X20" s="6">
        <v>1356</v>
      </c>
      <c r="Y20" s="262"/>
      <c r="Z20" s="7"/>
      <c r="AA20" s="153"/>
      <c r="AB20" s="2"/>
      <c r="AC20" s="2"/>
      <c r="AD20" s="2"/>
      <c r="AE20" s="2"/>
      <c r="AF20" s="256"/>
      <c r="AG20" s="42"/>
      <c r="AH20" s="8"/>
      <c r="AI20" s="8"/>
      <c r="AJ20" s="8"/>
      <c r="AK20" s="9"/>
      <c r="AL20" s="9"/>
      <c r="AM20" s="8"/>
      <c r="AN20" s="8"/>
      <c r="AO20" s="9"/>
      <c r="AP20" s="9"/>
      <c r="AQ20" s="9"/>
      <c r="AR20" s="8"/>
      <c r="AS20" s="8"/>
      <c r="AT20" s="8"/>
      <c r="AU20" s="9"/>
      <c r="AV20" s="9"/>
      <c r="AW20" s="9"/>
      <c r="AX20" s="8"/>
      <c r="AY20" s="8"/>
      <c r="AZ20" s="8"/>
      <c r="BA20" s="9"/>
      <c r="BB20" s="9"/>
      <c r="BC20" s="9"/>
      <c r="BD20" s="2"/>
      <c r="BE20" s="2"/>
      <c r="BF20" s="2"/>
      <c r="BG20" s="9"/>
      <c r="BH20" s="9"/>
      <c r="BI20" s="9"/>
      <c r="BJ20" s="2"/>
      <c r="BK20" s="2"/>
      <c r="BL20" s="2"/>
      <c r="BM20" s="9"/>
      <c r="BN20" s="9"/>
      <c r="BO20" s="9"/>
      <c r="BP20" s="260"/>
      <c r="BQ20" s="10"/>
    </row>
    <row r="21" spans="1:70" ht="15.75" x14ac:dyDescent="0.25">
      <c r="A21" s="17"/>
      <c r="B21" s="18"/>
      <c r="C21" s="18"/>
      <c r="D21" s="18"/>
      <c r="E21" s="18"/>
      <c r="F21" s="18"/>
      <c r="G21" s="97"/>
      <c r="H21" s="18"/>
      <c r="I21" s="97" t="s">
        <v>51</v>
      </c>
      <c r="J21" s="388" t="s">
        <v>181</v>
      </c>
      <c r="K21" s="402" t="s">
        <v>68</v>
      </c>
      <c r="L21" s="416">
        <v>3</v>
      </c>
      <c r="M21" s="454"/>
      <c r="N21" s="447"/>
      <c r="O21" s="18"/>
      <c r="P21" s="18"/>
      <c r="Q21" s="18"/>
      <c r="R21" s="18"/>
      <c r="S21" s="18"/>
      <c r="T21" s="18"/>
      <c r="U21" s="98"/>
      <c r="V21" s="282"/>
      <c r="W21" s="20"/>
      <c r="X21" s="20"/>
      <c r="Y21" s="261"/>
      <c r="Z21" s="21"/>
      <c r="AA21" s="151"/>
      <c r="AB21" s="22"/>
      <c r="AC21" s="22"/>
      <c r="AD21" s="22"/>
      <c r="AE21" s="22"/>
      <c r="AF21" s="22"/>
      <c r="AG21" s="10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18"/>
      <c r="BQ21" s="23"/>
      <c r="BR21" s="23"/>
    </row>
    <row r="22" spans="1:70" ht="31.5" x14ac:dyDescent="0.25">
      <c r="A22" s="373"/>
      <c r="B22" s="682">
        <v>74581</v>
      </c>
      <c r="C22" s="321" t="s">
        <v>52</v>
      </c>
      <c r="D22" s="96" t="s">
        <v>76</v>
      </c>
      <c r="E22" s="306"/>
      <c r="F22" s="320" t="s">
        <v>165</v>
      </c>
      <c r="G22" s="306"/>
      <c r="H22" s="321" t="s">
        <v>158</v>
      </c>
      <c r="I22" s="306" t="s">
        <v>51</v>
      </c>
      <c r="J22" s="389" t="s">
        <v>182</v>
      </c>
      <c r="K22" s="528" t="s">
        <v>5</v>
      </c>
      <c r="L22" s="417">
        <v>3</v>
      </c>
      <c r="M22" s="439">
        <f>L22*36</f>
        <v>108</v>
      </c>
      <c r="N22" s="448" t="s">
        <v>47</v>
      </c>
      <c r="O22" s="284" t="s">
        <v>47</v>
      </c>
      <c r="P22" s="284" t="s">
        <v>47</v>
      </c>
      <c r="Q22" s="284" t="s">
        <v>47</v>
      </c>
      <c r="R22" s="284" t="s">
        <v>47</v>
      </c>
      <c r="S22" s="284" t="s">
        <v>47</v>
      </c>
      <c r="T22" s="99"/>
      <c r="U22" s="11"/>
      <c r="V22" s="287" t="s">
        <v>76</v>
      </c>
      <c r="W22" s="285"/>
      <c r="X22" s="99"/>
      <c r="Y22" s="263"/>
      <c r="Z22" s="167"/>
      <c r="AA22" s="153"/>
      <c r="AB22" s="2"/>
      <c r="AC22" s="2"/>
      <c r="AD22" s="2"/>
      <c r="AE22" s="2"/>
      <c r="AF22" s="256"/>
      <c r="AG22" s="42"/>
      <c r="AH22" s="8"/>
      <c r="AI22" s="109"/>
      <c r="AJ22" s="8"/>
      <c r="AK22" s="99"/>
      <c r="AL22" s="110"/>
      <c r="AM22" s="8"/>
      <c r="AN22" s="8"/>
      <c r="AO22" s="99"/>
      <c r="AP22" s="99"/>
      <c r="AQ22" s="99"/>
      <c r="AR22" s="8"/>
      <c r="AS22" s="8"/>
      <c r="AT22" s="8"/>
      <c r="AU22" s="99"/>
      <c r="AV22" s="99"/>
      <c r="AW22" s="99"/>
      <c r="AX22" s="8"/>
      <c r="AY22" s="8"/>
      <c r="AZ22" s="8"/>
      <c r="BA22" s="99"/>
      <c r="BB22" s="99"/>
      <c r="BC22" s="99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10"/>
      <c r="BQ22" s="10"/>
    </row>
    <row r="23" spans="1:70" ht="15.75" x14ac:dyDescent="0.25">
      <c r="A23" s="17"/>
      <c r="B23" s="18"/>
      <c r="C23" s="18"/>
      <c r="D23" s="18"/>
      <c r="E23" s="18"/>
      <c r="F23" s="18"/>
      <c r="G23" s="95"/>
      <c r="H23" s="18"/>
      <c r="I23" s="97" t="s">
        <v>51</v>
      </c>
      <c r="J23" s="98" t="s">
        <v>183</v>
      </c>
      <c r="K23" s="402" t="s">
        <v>14</v>
      </c>
      <c r="L23" s="416">
        <f>SUM(L24)</f>
        <v>18</v>
      </c>
      <c r="M23" s="454">
        <f>L23*36</f>
        <v>648</v>
      </c>
      <c r="N23" s="447"/>
      <c r="O23" s="18"/>
      <c r="P23" s="18"/>
      <c r="Q23" s="18"/>
      <c r="R23" s="18"/>
      <c r="S23" s="18"/>
      <c r="T23" s="18"/>
      <c r="U23" s="98"/>
      <c r="V23" s="286"/>
      <c r="W23" s="20"/>
      <c r="X23" s="20"/>
      <c r="Y23" s="261"/>
      <c r="Z23" s="21"/>
      <c r="AA23" s="151"/>
      <c r="AB23" s="22"/>
      <c r="AC23" s="22"/>
      <c r="AD23" s="22"/>
      <c r="AE23" s="22"/>
      <c r="AF23" s="22"/>
      <c r="AG23" s="10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18"/>
      <c r="BQ23" s="23"/>
      <c r="BR23" s="23"/>
    </row>
    <row r="24" spans="1:70" ht="29.25" customHeight="1" x14ac:dyDescent="0.25">
      <c r="A24" s="373"/>
      <c r="B24" s="306">
        <v>522</v>
      </c>
      <c r="C24" s="321" t="s">
        <v>52</v>
      </c>
      <c r="D24" s="96" t="s">
        <v>76</v>
      </c>
      <c r="E24" s="306"/>
      <c r="F24" s="321" t="s">
        <v>52</v>
      </c>
      <c r="G24" s="320"/>
      <c r="H24" s="321" t="s">
        <v>158</v>
      </c>
      <c r="I24" s="321" t="s">
        <v>51</v>
      </c>
      <c r="J24" s="389" t="s">
        <v>184</v>
      </c>
      <c r="K24" s="528" t="s">
        <v>14</v>
      </c>
      <c r="L24" s="417">
        <f>N24+O24+P24+Q24+R24+S24+T24+U24</f>
        <v>18</v>
      </c>
      <c r="M24" s="439">
        <f>L24*36</f>
        <v>648</v>
      </c>
      <c r="N24" s="449">
        <v>3</v>
      </c>
      <c r="O24" s="12">
        <v>3</v>
      </c>
      <c r="P24" s="12">
        <v>3</v>
      </c>
      <c r="Q24" s="12">
        <v>3</v>
      </c>
      <c r="R24" s="12">
        <v>3</v>
      </c>
      <c r="S24" s="12">
        <v>3</v>
      </c>
      <c r="T24" s="12"/>
      <c r="U24" s="139"/>
      <c r="V24" s="5"/>
      <c r="W24" s="6"/>
      <c r="X24" s="6">
        <v>123456</v>
      </c>
      <c r="Y24" s="262"/>
      <c r="Z24" s="7"/>
      <c r="AA24" s="153"/>
      <c r="AB24" s="2"/>
      <c r="AC24" s="2"/>
      <c r="AD24" s="2"/>
      <c r="AE24" s="2"/>
      <c r="AF24" s="256"/>
      <c r="AG24" s="42"/>
      <c r="AH24" s="8"/>
      <c r="AI24" s="8"/>
      <c r="AJ24" s="8"/>
      <c r="AK24" s="9"/>
      <c r="AL24" s="9"/>
      <c r="AM24" s="8"/>
      <c r="AN24" s="8"/>
      <c r="AO24" s="9"/>
      <c r="AP24" s="9"/>
      <c r="AQ24" s="9"/>
      <c r="AR24" s="8"/>
      <c r="AS24" s="8"/>
      <c r="AT24" s="8"/>
      <c r="AU24" s="9"/>
      <c r="AV24" s="9"/>
      <c r="AW24" s="9"/>
      <c r="AX24" s="8"/>
      <c r="AY24" s="8"/>
      <c r="AZ24" s="8"/>
      <c r="BA24" s="9"/>
      <c r="BB24" s="9"/>
      <c r="BC24" s="9"/>
      <c r="BD24" s="2"/>
      <c r="BE24" s="2"/>
      <c r="BF24" s="2"/>
      <c r="BG24" s="9"/>
      <c r="BH24" s="9"/>
      <c r="BI24" s="9"/>
      <c r="BJ24" s="2"/>
      <c r="BK24" s="2"/>
      <c r="BL24" s="2"/>
      <c r="BM24" s="9"/>
      <c r="BN24" s="9"/>
      <c r="BO24" s="9"/>
      <c r="BP24" s="3"/>
      <c r="BQ24" s="10"/>
    </row>
    <row r="25" spans="1:70" ht="15.75" x14ac:dyDescent="0.25">
      <c r="A25" s="17"/>
      <c r="B25" s="18"/>
      <c r="C25" s="18"/>
      <c r="D25" s="18"/>
      <c r="E25" s="18"/>
      <c r="F25" s="18"/>
      <c r="G25" s="18"/>
      <c r="H25" s="18"/>
      <c r="I25" s="97" t="s">
        <v>51</v>
      </c>
      <c r="J25" s="98" t="s">
        <v>185</v>
      </c>
      <c r="K25" s="402" t="s">
        <v>113</v>
      </c>
      <c r="L25" s="416">
        <f>SUM(L26:L27)</f>
        <v>6</v>
      </c>
      <c r="M25" s="454">
        <f t="shared" ref="M25:M30" si="0">L25*36</f>
        <v>216</v>
      </c>
      <c r="N25" s="447"/>
      <c r="O25" s="18"/>
      <c r="P25" s="18"/>
      <c r="Q25" s="18"/>
      <c r="R25" s="18"/>
      <c r="S25" s="18"/>
      <c r="T25" s="18"/>
      <c r="U25" s="98"/>
      <c r="V25" s="19"/>
      <c r="W25" s="20"/>
      <c r="X25" s="20"/>
      <c r="Y25" s="261"/>
      <c r="Z25" s="21"/>
      <c r="AA25" s="151"/>
      <c r="AB25" s="22"/>
      <c r="AC25" s="22"/>
      <c r="AD25" s="22"/>
      <c r="AE25" s="22"/>
      <c r="AF25" s="22"/>
      <c r="AG25" s="10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18"/>
      <c r="BQ25" s="23"/>
      <c r="BR25" s="23"/>
    </row>
    <row r="26" spans="1:70" ht="31.5" x14ac:dyDescent="0.25">
      <c r="A26" s="373"/>
      <c r="B26" s="682">
        <v>75755</v>
      </c>
      <c r="C26" s="321" t="s">
        <v>52</v>
      </c>
      <c r="D26" s="96" t="s">
        <v>76</v>
      </c>
      <c r="E26" s="321"/>
      <c r="F26" s="306"/>
      <c r="G26" s="306"/>
      <c r="H26" s="306" t="s">
        <v>158</v>
      </c>
      <c r="I26" s="321" t="s">
        <v>51</v>
      </c>
      <c r="J26" s="389" t="s">
        <v>186</v>
      </c>
      <c r="K26" s="405" t="s">
        <v>11</v>
      </c>
      <c r="L26" s="417">
        <f>N26+O26+P26+Q26+R26+S26+T26+U26</f>
        <v>3</v>
      </c>
      <c r="M26" s="439">
        <f t="shared" si="0"/>
        <v>108</v>
      </c>
      <c r="N26" s="319"/>
      <c r="O26" s="3"/>
      <c r="P26" s="3">
        <v>3</v>
      </c>
      <c r="Q26" s="3"/>
      <c r="R26" s="3"/>
      <c r="S26" s="3"/>
      <c r="T26" s="3"/>
      <c r="U26" s="11"/>
      <c r="V26" s="5">
        <v>3</v>
      </c>
      <c r="W26" s="6"/>
      <c r="X26" s="6"/>
      <c r="Y26" s="262"/>
      <c r="Z26" s="7"/>
      <c r="AA26" s="153"/>
      <c r="AB26" s="2"/>
      <c r="AC26" s="2"/>
      <c r="AD26" s="2"/>
      <c r="AE26" s="2"/>
      <c r="AF26" s="256"/>
      <c r="AG26" s="42"/>
      <c r="AH26" s="8"/>
      <c r="AI26" s="8"/>
      <c r="AJ26" s="8"/>
      <c r="AK26" s="9"/>
      <c r="AL26" s="9"/>
      <c r="AM26" s="8"/>
      <c r="AN26" s="8"/>
      <c r="AO26" s="9"/>
      <c r="AP26" s="9"/>
      <c r="AQ26" s="9"/>
      <c r="AR26" s="8"/>
      <c r="AS26" s="8"/>
      <c r="AT26" s="8"/>
      <c r="AU26" s="9"/>
      <c r="AV26" s="9"/>
      <c r="AW26" s="9"/>
      <c r="AX26" s="8"/>
      <c r="AY26" s="8"/>
      <c r="AZ26" s="8"/>
      <c r="BA26" s="9"/>
      <c r="BB26" s="9"/>
      <c r="BC26" s="9"/>
      <c r="BD26" s="2"/>
      <c r="BE26" s="2"/>
      <c r="BF26" s="2"/>
      <c r="BG26" s="9"/>
      <c r="BH26" s="9"/>
      <c r="BI26" s="9"/>
      <c r="BJ26" s="2"/>
      <c r="BK26" s="2"/>
      <c r="BL26" s="2"/>
      <c r="BM26" s="9"/>
      <c r="BN26" s="9"/>
      <c r="BO26" s="9"/>
      <c r="BP26" s="3"/>
      <c r="BQ26" s="10"/>
    </row>
    <row r="27" spans="1:70" ht="31.5" x14ac:dyDescent="0.25">
      <c r="A27" s="373"/>
      <c r="B27" s="682">
        <v>6666</v>
      </c>
      <c r="C27" s="321" t="s">
        <v>52</v>
      </c>
      <c r="D27" s="321" t="s">
        <v>52</v>
      </c>
      <c r="E27" s="321"/>
      <c r="F27" s="306"/>
      <c r="G27" s="306"/>
      <c r="H27" s="306" t="s">
        <v>158</v>
      </c>
      <c r="I27" s="321" t="s">
        <v>52</v>
      </c>
      <c r="J27" s="389" t="s">
        <v>346</v>
      </c>
      <c r="K27" s="404" t="s">
        <v>13</v>
      </c>
      <c r="L27" s="417">
        <v>3</v>
      </c>
      <c r="M27" s="439">
        <f t="shared" si="0"/>
        <v>108</v>
      </c>
      <c r="N27" s="319"/>
      <c r="O27" s="3"/>
      <c r="P27" s="3"/>
      <c r="Q27" s="3">
        <v>3</v>
      </c>
      <c r="R27" s="3"/>
      <c r="S27" s="3"/>
      <c r="T27" s="3"/>
      <c r="U27" s="11"/>
      <c r="V27" s="5">
        <v>4</v>
      </c>
      <c r="W27" s="6"/>
      <c r="X27" s="6"/>
      <c r="Y27" s="262"/>
      <c r="Z27" s="7"/>
      <c r="AA27" s="153"/>
      <c r="AB27" s="2"/>
      <c r="AC27" s="2"/>
      <c r="AD27" s="2"/>
      <c r="AE27" s="2"/>
      <c r="AF27" s="256"/>
      <c r="AG27" s="42"/>
      <c r="AH27" s="8"/>
      <c r="AI27" s="8"/>
      <c r="AJ27" s="8"/>
      <c r="AK27" s="9"/>
      <c r="AL27" s="9"/>
      <c r="AM27" s="8"/>
      <c r="AN27" s="8"/>
      <c r="AO27" s="9"/>
      <c r="AP27" s="9"/>
      <c r="AQ27" s="9"/>
      <c r="AR27" s="8"/>
      <c r="AS27" s="8"/>
      <c r="AT27" s="8"/>
      <c r="AU27" s="9"/>
      <c r="AV27" s="9"/>
      <c r="AW27" s="9"/>
      <c r="AX27" s="8"/>
      <c r="AY27" s="8"/>
      <c r="AZ27" s="8"/>
      <c r="BA27" s="9"/>
      <c r="BB27" s="9"/>
      <c r="BC27" s="9"/>
      <c r="BD27" s="2"/>
      <c r="BE27" s="2"/>
      <c r="BF27" s="2"/>
      <c r="BG27" s="9"/>
      <c r="BH27" s="9"/>
      <c r="BI27" s="9"/>
      <c r="BJ27" s="2"/>
      <c r="BK27" s="2"/>
      <c r="BL27" s="2"/>
      <c r="BM27" s="9"/>
      <c r="BN27" s="9"/>
      <c r="BO27" s="9"/>
      <c r="BP27" s="3"/>
      <c r="BQ27" s="10"/>
    </row>
    <row r="28" spans="1:70" ht="15.75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98" t="s">
        <v>187</v>
      </c>
      <c r="K28" s="403" t="s">
        <v>114</v>
      </c>
      <c r="L28" s="416">
        <f>SUM(L29:L30)</f>
        <v>6</v>
      </c>
      <c r="M28" s="454"/>
      <c r="N28" s="450"/>
      <c r="O28" s="24"/>
      <c r="P28" s="24"/>
      <c r="Q28" s="24"/>
      <c r="R28" s="24"/>
      <c r="S28" s="24"/>
      <c r="T28" s="24"/>
      <c r="U28" s="140"/>
      <c r="V28" s="19"/>
      <c r="W28" s="20"/>
      <c r="X28" s="20"/>
      <c r="Y28" s="261"/>
      <c r="Z28" s="21"/>
      <c r="AA28" s="151"/>
      <c r="AB28" s="22"/>
      <c r="AC28" s="22"/>
      <c r="AD28" s="22"/>
      <c r="AE28" s="22"/>
      <c r="AF28" s="22"/>
      <c r="AG28" s="10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18"/>
      <c r="BQ28" s="23"/>
      <c r="BR28" s="23"/>
    </row>
    <row r="29" spans="1:70" ht="15.75" x14ac:dyDescent="0.25">
      <c r="A29" s="373"/>
      <c r="B29" s="682">
        <v>75859</v>
      </c>
      <c r="C29" s="321" t="s">
        <v>52</v>
      </c>
      <c r="D29" s="96" t="s">
        <v>76</v>
      </c>
      <c r="E29" s="321"/>
      <c r="F29" s="289"/>
      <c r="G29" s="306"/>
      <c r="H29" s="306" t="s">
        <v>158</v>
      </c>
      <c r="I29" s="321" t="s">
        <v>51</v>
      </c>
      <c r="J29" s="389" t="s">
        <v>190</v>
      </c>
      <c r="K29" s="405" t="s">
        <v>16</v>
      </c>
      <c r="L29" s="417">
        <v>3</v>
      </c>
      <c r="M29" s="439">
        <f t="shared" si="0"/>
        <v>108</v>
      </c>
      <c r="N29" s="451" t="s">
        <v>47</v>
      </c>
      <c r="O29" s="359">
        <v>3</v>
      </c>
      <c r="P29" s="12"/>
      <c r="Q29" s="12"/>
      <c r="R29" s="12"/>
      <c r="S29" s="12"/>
      <c r="T29" s="12"/>
      <c r="U29" s="139"/>
      <c r="V29" s="5"/>
      <c r="W29" s="6"/>
      <c r="X29" s="96" t="s">
        <v>76</v>
      </c>
      <c r="Y29" s="262"/>
      <c r="Z29" s="7"/>
      <c r="AA29" s="153"/>
      <c r="AB29" s="2"/>
      <c r="AC29" s="2"/>
      <c r="AD29" s="2"/>
      <c r="AE29" s="2"/>
      <c r="AF29" s="256"/>
      <c r="AG29" s="42"/>
      <c r="AH29" s="8"/>
      <c r="AI29" s="8"/>
      <c r="AJ29" s="8"/>
      <c r="AK29" s="9"/>
      <c r="AL29" s="9"/>
      <c r="AM29" s="8"/>
      <c r="AN29" s="8"/>
      <c r="AO29" s="9"/>
      <c r="AP29" s="9"/>
      <c r="AQ29" s="9"/>
      <c r="AR29" s="8"/>
      <c r="AS29" s="8"/>
      <c r="AT29" s="8"/>
      <c r="AU29" s="9"/>
      <c r="AV29" s="9"/>
      <c r="AW29" s="9"/>
      <c r="AX29" s="8"/>
      <c r="AY29" s="8"/>
      <c r="AZ29" s="8"/>
      <c r="BA29" s="9"/>
      <c r="BB29" s="9"/>
      <c r="BC29" s="9"/>
      <c r="BD29" s="2"/>
      <c r="BE29" s="2"/>
      <c r="BF29" s="2"/>
      <c r="BG29" s="9"/>
      <c r="BH29" s="9"/>
      <c r="BI29" s="9"/>
      <c r="BJ29" s="2"/>
      <c r="BK29" s="2"/>
      <c r="BL29" s="2"/>
      <c r="BM29" s="9"/>
      <c r="BN29" s="9"/>
      <c r="BO29" s="9"/>
      <c r="BP29" s="3"/>
      <c r="BQ29" s="10"/>
    </row>
    <row r="30" spans="1:70" ht="15.75" x14ac:dyDescent="0.25">
      <c r="A30" s="373"/>
      <c r="B30" s="306">
        <v>3363</v>
      </c>
      <c r="C30" s="321" t="s">
        <v>52</v>
      </c>
      <c r="D30" s="321" t="s">
        <v>52</v>
      </c>
      <c r="E30" s="321"/>
      <c r="F30" s="306"/>
      <c r="G30" s="306"/>
      <c r="H30" s="306" t="s">
        <v>158</v>
      </c>
      <c r="I30" s="321" t="s">
        <v>52</v>
      </c>
      <c r="J30" s="389" t="s">
        <v>191</v>
      </c>
      <c r="K30" s="404" t="s">
        <v>18</v>
      </c>
      <c r="L30" s="417">
        <v>3</v>
      </c>
      <c r="M30" s="439">
        <f t="shared" si="0"/>
        <v>108</v>
      </c>
      <c r="N30" s="449"/>
      <c r="O30" s="12"/>
      <c r="P30" s="12">
        <v>3</v>
      </c>
      <c r="Q30" s="12"/>
      <c r="R30" s="12"/>
      <c r="S30" s="12"/>
      <c r="T30" s="12"/>
      <c r="U30" s="139"/>
      <c r="V30" s="5"/>
      <c r="W30" s="6"/>
      <c r="X30" s="6">
        <v>3</v>
      </c>
      <c r="Y30" s="262"/>
      <c r="Z30" s="7"/>
      <c r="AA30" s="153"/>
      <c r="AB30" s="2"/>
      <c r="AC30" s="2"/>
      <c r="AD30" s="2"/>
      <c r="AE30" s="2"/>
      <c r="AF30" s="256"/>
      <c r="AG30" s="42"/>
      <c r="AH30" s="8"/>
      <c r="AI30" s="8"/>
      <c r="AJ30" s="8"/>
      <c r="AK30" s="9"/>
      <c r="AL30" s="9"/>
      <c r="AM30" s="8"/>
      <c r="AN30" s="8"/>
      <c r="AO30" s="9"/>
      <c r="AP30" s="9"/>
      <c r="AQ30" s="9"/>
      <c r="AR30" s="8"/>
      <c r="AS30" s="8"/>
      <c r="AT30" s="8"/>
      <c r="AU30" s="9"/>
      <c r="AV30" s="9"/>
      <c r="AW30" s="9"/>
      <c r="AX30" s="8"/>
      <c r="AY30" s="8"/>
      <c r="AZ30" s="8"/>
      <c r="BA30" s="9"/>
      <c r="BB30" s="9"/>
      <c r="BC30" s="9"/>
      <c r="BD30" s="2"/>
      <c r="BE30" s="2"/>
      <c r="BF30" s="2"/>
      <c r="BG30" s="9"/>
      <c r="BH30" s="9"/>
      <c r="BI30" s="9"/>
      <c r="BJ30" s="2"/>
      <c r="BK30" s="2"/>
      <c r="BL30" s="2"/>
      <c r="BM30" s="9"/>
      <c r="BN30" s="9"/>
      <c r="BO30" s="9"/>
      <c r="BP30" s="3"/>
      <c r="BQ30" s="10"/>
    </row>
    <row r="31" spans="1:70" ht="53.25" customHeight="1" x14ac:dyDescent="0.25">
      <c r="A31" s="17"/>
      <c r="B31" s="18"/>
      <c r="C31" s="18"/>
      <c r="D31" s="18"/>
      <c r="E31" s="101" t="s">
        <v>163</v>
      </c>
      <c r="F31" s="18"/>
      <c r="G31" s="180"/>
      <c r="H31" s="18"/>
      <c r="I31" s="97" t="s">
        <v>52</v>
      </c>
      <c r="J31" s="388" t="s">
        <v>192</v>
      </c>
      <c r="K31" s="403" t="s">
        <v>112</v>
      </c>
      <c r="L31" s="416">
        <f>SUM(L32:L37)</f>
        <v>12</v>
      </c>
      <c r="M31" s="454">
        <f>L31*36</f>
        <v>432</v>
      </c>
      <c r="N31" s="447"/>
      <c r="O31" s="18"/>
      <c r="P31" s="18"/>
      <c r="Q31" s="18"/>
      <c r="R31" s="18"/>
      <c r="S31" s="18"/>
      <c r="T31" s="18"/>
      <c r="U31" s="98"/>
      <c r="V31" s="19"/>
      <c r="W31" s="20"/>
      <c r="X31" s="20"/>
      <c r="Y31" s="261"/>
      <c r="Z31" s="21"/>
      <c r="AA31" s="151"/>
      <c r="AB31" s="22"/>
      <c r="AC31" s="22"/>
      <c r="AD31" s="22"/>
      <c r="AE31" s="22"/>
      <c r="AF31" s="22"/>
      <c r="AG31" s="10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18"/>
      <c r="BQ31" s="23"/>
      <c r="BR31" s="23"/>
    </row>
    <row r="32" spans="1:70" ht="31.5" x14ac:dyDescent="0.25">
      <c r="A32" s="373"/>
      <c r="B32" s="327">
        <v>3251</v>
      </c>
      <c r="C32" s="334" t="s">
        <v>52</v>
      </c>
      <c r="D32" s="96" t="s">
        <v>76</v>
      </c>
      <c r="E32" s="334"/>
      <c r="F32" s="327"/>
      <c r="G32" s="336"/>
      <c r="H32" s="334" t="s">
        <v>109</v>
      </c>
      <c r="I32" s="334" t="s">
        <v>52</v>
      </c>
      <c r="J32" s="390" t="s">
        <v>193</v>
      </c>
      <c r="K32" s="404" t="s">
        <v>379</v>
      </c>
      <c r="L32" s="417">
        <f>N32+O32+P32+Q32+R32+S32+T32+U32</f>
        <v>3</v>
      </c>
      <c r="M32" s="440">
        <f>L32*36</f>
        <v>108</v>
      </c>
      <c r="N32" s="337">
        <v>3</v>
      </c>
      <c r="O32" s="332"/>
      <c r="P32" s="332"/>
      <c r="Q32" s="332"/>
      <c r="R32" s="332"/>
      <c r="S32" s="332"/>
      <c r="T32" s="332"/>
      <c r="U32" s="335"/>
      <c r="V32" s="347"/>
      <c r="W32" s="342"/>
      <c r="X32" s="342">
        <v>1</v>
      </c>
      <c r="Y32" s="262"/>
      <c r="Z32" s="343"/>
      <c r="AA32" s="324"/>
      <c r="AB32" s="323"/>
      <c r="AC32" s="323"/>
      <c r="AD32" s="323"/>
      <c r="AE32" s="323"/>
      <c r="AF32" s="323"/>
      <c r="AG32" s="331"/>
      <c r="AH32" s="341"/>
      <c r="AI32" s="341"/>
      <c r="AJ32" s="341"/>
      <c r="AK32" s="340"/>
      <c r="AL32" s="340"/>
      <c r="AM32" s="279"/>
      <c r="AN32" s="341"/>
      <c r="AO32" s="280"/>
      <c r="AP32" s="280"/>
      <c r="AQ32" s="280"/>
      <c r="AR32" s="279"/>
      <c r="AS32" s="279"/>
      <c r="AT32" s="279"/>
      <c r="AU32" s="279"/>
      <c r="AV32" s="280"/>
      <c r="AW32" s="280"/>
      <c r="AX32" s="280"/>
      <c r="AY32" s="280"/>
      <c r="AZ32" s="279"/>
      <c r="BA32" s="279"/>
      <c r="BB32" s="279"/>
      <c r="BC32" s="279"/>
      <c r="BD32" s="280"/>
      <c r="BE32" s="280"/>
      <c r="BF32" s="280"/>
      <c r="BG32" s="280"/>
      <c r="BH32" s="279"/>
      <c r="BI32" s="279"/>
      <c r="BJ32" s="279"/>
      <c r="BK32" s="279"/>
      <c r="BL32" s="323"/>
      <c r="BM32" s="280"/>
      <c r="BN32" s="280"/>
      <c r="BO32" s="280"/>
      <c r="BP32" s="332"/>
      <c r="BQ32" s="339"/>
    </row>
    <row r="33" spans="1:70" ht="31.5" x14ac:dyDescent="0.25">
      <c r="A33" s="373"/>
      <c r="B33" s="327">
        <v>112</v>
      </c>
      <c r="C33" s="1440" t="s">
        <v>76</v>
      </c>
      <c r="D33" s="1440" t="s">
        <v>76</v>
      </c>
      <c r="E33" s="353"/>
      <c r="F33" s="1442"/>
      <c r="G33" s="1444"/>
      <c r="H33" s="334" t="s">
        <v>109</v>
      </c>
      <c r="I33" s="1446" t="s">
        <v>52</v>
      </c>
      <c r="J33" s="390" t="s">
        <v>347</v>
      </c>
      <c r="K33" s="404" t="s">
        <v>78</v>
      </c>
      <c r="L33" s="1448">
        <v>3</v>
      </c>
      <c r="M33" s="1450">
        <f>L33*36</f>
        <v>108</v>
      </c>
      <c r="N33" s="1452"/>
      <c r="O33" s="1424">
        <v>3</v>
      </c>
      <c r="P33" s="1424"/>
      <c r="Q33" s="1424"/>
      <c r="R33" s="1424"/>
      <c r="S33" s="1424"/>
      <c r="T33" s="1424"/>
      <c r="U33" s="1454"/>
      <c r="V33" s="1456"/>
      <c r="W33" s="1458"/>
      <c r="X33" s="1458">
        <v>2</v>
      </c>
      <c r="Y33" s="1458"/>
      <c r="Z33" s="1460"/>
      <c r="AA33" s="1462"/>
      <c r="AB33" s="1432"/>
      <c r="AC33" s="1432"/>
      <c r="AD33" s="1432"/>
      <c r="AE33" s="1432"/>
      <c r="AF33" s="1432"/>
      <c r="AG33" s="1434"/>
      <c r="AH33" s="1436"/>
      <c r="AI33" s="1436"/>
      <c r="AJ33" s="1436"/>
      <c r="AK33" s="1438"/>
      <c r="AL33" s="1438"/>
      <c r="AM33" s="1428"/>
      <c r="AN33" s="1436"/>
      <c r="AO33" s="1430"/>
      <c r="AP33" s="1430"/>
      <c r="AQ33" s="1430"/>
      <c r="AR33" s="1428"/>
      <c r="AS33" s="1428"/>
      <c r="AT33" s="1428"/>
      <c r="AU33" s="1428"/>
      <c r="AV33" s="1430"/>
      <c r="AW33" s="1430"/>
      <c r="AX33" s="1430"/>
      <c r="AY33" s="1430"/>
      <c r="AZ33" s="1428"/>
      <c r="BA33" s="1428"/>
      <c r="BB33" s="1428"/>
      <c r="BC33" s="1428"/>
      <c r="BD33" s="1430"/>
      <c r="BE33" s="1430"/>
      <c r="BF33" s="1430"/>
      <c r="BG33" s="1430"/>
      <c r="BH33" s="1428"/>
      <c r="BI33" s="1428"/>
      <c r="BJ33" s="1428"/>
      <c r="BK33" s="1428"/>
      <c r="BL33" s="1432"/>
      <c r="BM33" s="1430"/>
      <c r="BN33" s="1430"/>
      <c r="BO33" s="1430"/>
      <c r="BP33" s="1424"/>
      <c r="BQ33" s="1426"/>
    </row>
    <row r="34" spans="1:70" ht="31.5" x14ac:dyDescent="0.25">
      <c r="A34" s="373"/>
      <c r="B34" s="330">
        <v>113</v>
      </c>
      <c r="C34" s="1441"/>
      <c r="D34" s="1441"/>
      <c r="E34" s="354"/>
      <c r="F34" s="1443"/>
      <c r="G34" s="1445"/>
      <c r="H34" s="334" t="s">
        <v>109</v>
      </c>
      <c r="I34" s="1447"/>
      <c r="J34" s="390" t="s">
        <v>348</v>
      </c>
      <c r="K34" s="404" t="s">
        <v>79</v>
      </c>
      <c r="L34" s="1449"/>
      <c r="M34" s="1451"/>
      <c r="N34" s="1453"/>
      <c r="O34" s="1425"/>
      <c r="P34" s="1425"/>
      <c r="Q34" s="1425"/>
      <c r="R34" s="1425"/>
      <c r="S34" s="1425"/>
      <c r="T34" s="1425"/>
      <c r="U34" s="1455"/>
      <c r="V34" s="1457"/>
      <c r="W34" s="1459"/>
      <c r="X34" s="1459"/>
      <c r="Y34" s="1459"/>
      <c r="Z34" s="1461"/>
      <c r="AA34" s="1463"/>
      <c r="AB34" s="1433"/>
      <c r="AC34" s="1433"/>
      <c r="AD34" s="1433"/>
      <c r="AE34" s="1433"/>
      <c r="AF34" s="1433"/>
      <c r="AG34" s="1435"/>
      <c r="AH34" s="1437"/>
      <c r="AI34" s="1437"/>
      <c r="AJ34" s="1437"/>
      <c r="AK34" s="1439"/>
      <c r="AL34" s="1439"/>
      <c r="AM34" s="1429"/>
      <c r="AN34" s="1437"/>
      <c r="AO34" s="1431"/>
      <c r="AP34" s="1431"/>
      <c r="AQ34" s="1431"/>
      <c r="AR34" s="1429"/>
      <c r="AS34" s="1429"/>
      <c r="AT34" s="1429"/>
      <c r="AU34" s="1429"/>
      <c r="AV34" s="1431"/>
      <c r="AW34" s="1431"/>
      <c r="AX34" s="1431"/>
      <c r="AY34" s="1431"/>
      <c r="AZ34" s="1429"/>
      <c r="BA34" s="1429"/>
      <c r="BB34" s="1429"/>
      <c r="BC34" s="1429"/>
      <c r="BD34" s="1431"/>
      <c r="BE34" s="1431"/>
      <c r="BF34" s="1431"/>
      <c r="BG34" s="1431"/>
      <c r="BH34" s="1429"/>
      <c r="BI34" s="1429"/>
      <c r="BJ34" s="1429"/>
      <c r="BK34" s="1429"/>
      <c r="BL34" s="1433"/>
      <c r="BM34" s="1431"/>
      <c r="BN34" s="1431"/>
      <c r="BO34" s="1431"/>
      <c r="BP34" s="1425"/>
      <c r="BQ34" s="1427"/>
    </row>
    <row r="35" spans="1:70" ht="15.75" x14ac:dyDescent="0.25">
      <c r="A35" s="373"/>
      <c r="B35" s="327">
        <v>114</v>
      </c>
      <c r="C35" s="1440" t="s">
        <v>76</v>
      </c>
      <c r="D35" s="1440" t="s">
        <v>76</v>
      </c>
      <c r="E35" s="353"/>
      <c r="F35" s="1442"/>
      <c r="G35" s="1444"/>
      <c r="H35" s="334" t="s">
        <v>109</v>
      </c>
      <c r="I35" s="1446" t="s">
        <v>52</v>
      </c>
      <c r="J35" s="390" t="s">
        <v>349</v>
      </c>
      <c r="K35" s="404" t="s">
        <v>80</v>
      </c>
      <c r="L35" s="1448">
        <v>3</v>
      </c>
      <c r="M35" s="1450">
        <f>L35*36</f>
        <v>108</v>
      </c>
      <c r="N35" s="1452"/>
      <c r="O35" s="1424"/>
      <c r="P35" s="1424">
        <v>3</v>
      </c>
      <c r="Q35" s="1424"/>
      <c r="R35" s="1424"/>
      <c r="S35" s="1424"/>
      <c r="T35" s="1424"/>
      <c r="U35" s="1454"/>
      <c r="V35" s="1456"/>
      <c r="W35" s="1458"/>
      <c r="X35" s="1458">
        <v>3</v>
      </c>
      <c r="Y35" s="1458"/>
      <c r="Z35" s="1460"/>
      <c r="AA35" s="1462"/>
      <c r="AB35" s="1432"/>
      <c r="AC35" s="1432"/>
      <c r="AD35" s="1432"/>
      <c r="AE35" s="1432"/>
      <c r="AF35" s="1432"/>
      <c r="AG35" s="1434"/>
      <c r="AH35" s="1436"/>
      <c r="AI35" s="1436"/>
      <c r="AJ35" s="1436"/>
      <c r="AK35" s="1438"/>
      <c r="AL35" s="1438"/>
      <c r="AM35" s="1428"/>
      <c r="AN35" s="1436"/>
      <c r="AO35" s="1430"/>
      <c r="AP35" s="1430"/>
      <c r="AQ35" s="1430"/>
      <c r="AR35" s="1428"/>
      <c r="AS35" s="1428"/>
      <c r="AT35" s="1428"/>
      <c r="AU35" s="1428"/>
      <c r="AV35" s="1430"/>
      <c r="AW35" s="1430"/>
      <c r="AX35" s="1430"/>
      <c r="AY35" s="1430"/>
      <c r="AZ35" s="1428"/>
      <c r="BA35" s="1428"/>
      <c r="BB35" s="1428"/>
      <c r="BC35" s="1428"/>
      <c r="BD35" s="1430"/>
      <c r="BE35" s="1430"/>
      <c r="BF35" s="1430"/>
      <c r="BG35" s="1430"/>
      <c r="BH35" s="1428"/>
      <c r="BI35" s="1428"/>
      <c r="BJ35" s="1428"/>
      <c r="BK35" s="1428"/>
      <c r="BL35" s="1432"/>
      <c r="BM35" s="1430"/>
      <c r="BN35" s="1430"/>
      <c r="BO35" s="1430"/>
      <c r="BP35" s="1424"/>
      <c r="BQ35" s="1426"/>
    </row>
    <row r="36" spans="1:70" ht="31.5" x14ac:dyDescent="0.25">
      <c r="A36" s="373"/>
      <c r="B36" s="330">
        <v>115</v>
      </c>
      <c r="C36" s="1441"/>
      <c r="D36" s="1441"/>
      <c r="E36" s="354"/>
      <c r="F36" s="1443"/>
      <c r="G36" s="1445"/>
      <c r="H36" s="334" t="s">
        <v>109</v>
      </c>
      <c r="I36" s="1447"/>
      <c r="J36" s="390" t="s">
        <v>350</v>
      </c>
      <c r="K36" s="404" t="s">
        <v>81</v>
      </c>
      <c r="L36" s="1449"/>
      <c r="M36" s="1451"/>
      <c r="N36" s="1453"/>
      <c r="O36" s="1425"/>
      <c r="P36" s="1425"/>
      <c r="Q36" s="1425"/>
      <c r="R36" s="1425"/>
      <c r="S36" s="1425"/>
      <c r="T36" s="1425"/>
      <c r="U36" s="1455"/>
      <c r="V36" s="1457"/>
      <c r="W36" s="1459"/>
      <c r="X36" s="1459"/>
      <c r="Y36" s="1459"/>
      <c r="Z36" s="1461"/>
      <c r="AA36" s="1463"/>
      <c r="AB36" s="1433"/>
      <c r="AC36" s="1433"/>
      <c r="AD36" s="1433"/>
      <c r="AE36" s="1433"/>
      <c r="AF36" s="1433"/>
      <c r="AG36" s="1435"/>
      <c r="AH36" s="1437"/>
      <c r="AI36" s="1437"/>
      <c r="AJ36" s="1437"/>
      <c r="AK36" s="1439"/>
      <c r="AL36" s="1439"/>
      <c r="AM36" s="1429"/>
      <c r="AN36" s="1437"/>
      <c r="AO36" s="1431"/>
      <c r="AP36" s="1431"/>
      <c r="AQ36" s="1431"/>
      <c r="AR36" s="1429"/>
      <c r="AS36" s="1429"/>
      <c r="AT36" s="1429"/>
      <c r="AU36" s="1429"/>
      <c r="AV36" s="1431"/>
      <c r="AW36" s="1431"/>
      <c r="AX36" s="1431"/>
      <c r="AY36" s="1431"/>
      <c r="AZ36" s="1429"/>
      <c r="BA36" s="1429"/>
      <c r="BB36" s="1429"/>
      <c r="BC36" s="1429"/>
      <c r="BD36" s="1431"/>
      <c r="BE36" s="1431"/>
      <c r="BF36" s="1431"/>
      <c r="BG36" s="1431"/>
      <c r="BH36" s="1429"/>
      <c r="BI36" s="1429"/>
      <c r="BJ36" s="1429"/>
      <c r="BK36" s="1429"/>
      <c r="BL36" s="1433"/>
      <c r="BM36" s="1431"/>
      <c r="BN36" s="1431"/>
      <c r="BO36" s="1431"/>
      <c r="BP36" s="1425"/>
      <c r="BQ36" s="1427"/>
    </row>
    <row r="37" spans="1:70" ht="15.75" x14ac:dyDescent="0.25">
      <c r="A37" s="373"/>
      <c r="B37" s="327">
        <v>116</v>
      </c>
      <c r="C37" s="1440" t="s">
        <v>76</v>
      </c>
      <c r="D37" s="1440" t="s">
        <v>76</v>
      </c>
      <c r="E37" s="353"/>
      <c r="F37" s="1442"/>
      <c r="G37" s="1444"/>
      <c r="H37" s="334" t="s">
        <v>109</v>
      </c>
      <c r="I37" s="1446" t="s">
        <v>52</v>
      </c>
      <c r="J37" s="390" t="s">
        <v>351</v>
      </c>
      <c r="K37" s="404" t="s">
        <v>188</v>
      </c>
      <c r="L37" s="1448">
        <v>3</v>
      </c>
      <c r="M37" s="1450">
        <f>L37*36</f>
        <v>108</v>
      </c>
      <c r="N37" s="1452"/>
      <c r="O37" s="1424"/>
      <c r="P37" s="1424"/>
      <c r="Q37" s="1424">
        <v>3</v>
      </c>
      <c r="R37" s="1424"/>
      <c r="S37" s="1424"/>
      <c r="T37" s="1424"/>
      <c r="U37" s="1454"/>
      <c r="V37" s="1456"/>
      <c r="W37" s="1458"/>
      <c r="X37" s="1458">
        <v>4</v>
      </c>
      <c r="Y37" s="1458"/>
      <c r="Z37" s="1460"/>
      <c r="AA37" s="1462"/>
      <c r="AB37" s="1432"/>
      <c r="AC37" s="1432"/>
      <c r="AD37" s="1432"/>
      <c r="AE37" s="1432"/>
      <c r="AF37" s="1432"/>
      <c r="AG37" s="1434"/>
      <c r="AH37" s="1436"/>
      <c r="AI37" s="1436"/>
      <c r="AJ37" s="1436"/>
      <c r="AK37" s="1438"/>
      <c r="AL37" s="1438"/>
      <c r="AM37" s="1428"/>
      <c r="AN37" s="1436"/>
      <c r="AO37" s="1430"/>
      <c r="AP37" s="1430"/>
      <c r="AQ37" s="1430"/>
      <c r="AR37" s="1428"/>
      <c r="AS37" s="1428"/>
      <c r="AT37" s="1428"/>
      <c r="AU37" s="1428"/>
      <c r="AV37" s="1430"/>
      <c r="AW37" s="1430"/>
      <c r="AX37" s="1430"/>
      <c r="AY37" s="1430"/>
      <c r="AZ37" s="1428"/>
      <c r="BA37" s="1428"/>
      <c r="BB37" s="1428"/>
      <c r="BC37" s="1428"/>
      <c r="BD37" s="1430"/>
      <c r="BE37" s="1430"/>
      <c r="BF37" s="1430"/>
      <c r="BG37" s="1430"/>
      <c r="BH37" s="1428"/>
      <c r="BI37" s="1428"/>
      <c r="BJ37" s="1428"/>
      <c r="BK37" s="1428"/>
      <c r="BL37" s="1432"/>
      <c r="BM37" s="1430"/>
      <c r="BN37" s="1430"/>
      <c r="BO37" s="1430"/>
      <c r="BP37" s="1424"/>
      <c r="BQ37" s="1426"/>
    </row>
    <row r="38" spans="1:70" ht="15.75" x14ac:dyDescent="0.25">
      <c r="A38" s="373"/>
      <c r="B38" s="330">
        <v>117</v>
      </c>
      <c r="C38" s="1441"/>
      <c r="D38" s="1441"/>
      <c r="E38" s="354"/>
      <c r="F38" s="1443"/>
      <c r="G38" s="1445"/>
      <c r="H38" s="334" t="s">
        <v>109</v>
      </c>
      <c r="I38" s="1447"/>
      <c r="J38" s="390" t="s">
        <v>352</v>
      </c>
      <c r="K38" s="404" t="s">
        <v>189</v>
      </c>
      <c r="L38" s="1449"/>
      <c r="M38" s="1451"/>
      <c r="N38" s="1453"/>
      <c r="O38" s="1425"/>
      <c r="P38" s="1425"/>
      <c r="Q38" s="1425"/>
      <c r="R38" s="1425"/>
      <c r="S38" s="1425"/>
      <c r="T38" s="1425"/>
      <c r="U38" s="1455"/>
      <c r="V38" s="1457"/>
      <c r="W38" s="1459"/>
      <c r="X38" s="1459"/>
      <c r="Y38" s="1459"/>
      <c r="Z38" s="1461"/>
      <c r="AA38" s="1463"/>
      <c r="AB38" s="1433"/>
      <c r="AC38" s="1433"/>
      <c r="AD38" s="1433"/>
      <c r="AE38" s="1433"/>
      <c r="AF38" s="1433"/>
      <c r="AG38" s="1435"/>
      <c r="AH38" s="1437"/>
      <c r="AI38" s="1437"/>
      <c r="AJ38" s="1437"/>
      <c r="AK38" s="1439"/>
      <c r="AL38" s="1439"/>
      <c r="AM38" s="1429"/>
      <c r="AN38" s="1437"/>
      <c r="AO38" s="1431"/>
      <c r="AP38" s="1431"/>
      <c r="AQ38" s="1431"/>
      <c r="AR38" s="1429"/>
      <c r="AS38" s="1429"/>
      <c r="AT38" s="1429"/>
      <c r="AU38" s="1429"/>
      <c r="AV38" s="1431"/>
      <c r="AW38" s="1431"/>
      <c r="AX38" s="1431"/>
      <c r="AY38" s="1431"/>
      <c r="AZ38" s="1429"/>
      <c r="BA38" s="1429"/>
      <c r="BB38" s="1429"/>
      <c r="BC38" s="1429"/>
      <c r="BD38" s="1431"/>
      <c r="BE38" s="1431"/>
      <c r="BF38" s="1431"/>
      <c r="BG38" s="1431"/>
      <c r="BH38" s="1429"/>
      <c r="BI38" s="1429"/>
      <c r="BJ38" s="1429"/>
      <c r="BK38" s="1429"/>
      <c r="BL38" s="1433"/>
      <c r="BM38" s="1431"/>
      <c r="BN38" s="1431"/>
      <c r="BO38" s="1431"/>
      <c r="BP38" s="1425"/>
      <c r="BQ38" s="1427"/>
    </row>
    <row r="39" spans="1:70" ht="15.75" x14ac:dyDescent="0.25">
      <c r="A39" s="17"/>
      <c r="B39" s="18"/>
      <c r="C39" s="18"/>
      <c r="D39" s="18"/>
      <c r="E39" s="18"/>
      <c r="F39" s="18"/>
      <c r="G39" s="18"/>
      <c r="H39" s="18"/>
      <c r="I39" s="97" t="s">
        <v>52</v>
      </c>
      <c r="J39" s="98" t="s">
        <v>231</v>
      </c>
      <c r="K39" s="403" t="s">
        <v>228</v>
      </c>
      <c r="L39" s="416">
        <f>SUM(L40:L41)</f>
        <v>6</v>
      </c>
      <c r="M39" s="454"/>
      <c r="N39" s="450"/>
      <c r="O39" s="24"/>
      <c r="P39" s="24"/>
      <c r="Q39" s="24"/>
      <c r="R39" s="24"/>
      <c r="S39" s="24"/>
      <c r="T39" s="24"/>
      <c r="U39" s="140"/>
      <c r="V39" s="19"/>
      <c r="W39" s="20"/>
      <c r="X39" s="20"/>
      <c r="Y39" s="261"/>
      <c r="Z39" s="21"/>
      <c r="AA39" s="151"/>
      <c r="AB39" s="22"/>
      <c r="AC39" s="22"/>
      <c r="AD39" s="22"/>
      <c r="AE39" s="22"/>
      <c r="AF39" s="22"/>
      <c r="AG39" s="10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18"/>
      <c r="BQ39" s="23"/>
      <c r="BR39" s="23"/>
    </row>
    <row r="40" spans="1:70" ht="15.75" x14ac:dyDescent="0.25">
      <c r="A40" s="373"/>
      <c r="B40" s="306">
        <v>969</v>
      </c>
      <c r="C40" s="321" t="s">
        <v>52</v>
      </c>
      <c r="D40" s="321" t="s">
        <v>52</v>
      </c>
      <c r="E40" s="321"/>
      <c r="F40" s="289" t="s">
        <v>234</v>
      </c>
      <c r="G40" s="306"/>
      <c r="H40" s="306" t="s">
        <v>158</v>
      </c>
      <c r="I40" s="321" t="s">
        <v>52</v>
      </c>
      <c r="J40" s="389" t="s">
        <v>232</v>
      </c>
      <c r="K40" s="404" t="s">
        <v>229</v>
      </c>
      <c r="L40" s="417">
        <v>3</v>
      </c>
      <c r="M40" s="439">
        <f>L40*36</f>
        <v>108</v>
      </c>
      <c r="N40" s="451" t="s">
        <v>47</v>
      </c>
      <c r="O40" s="290">
        <v>3</v>
      </c>
      <c r="P40" s="358">
        <v>3</v>
      </c>
      <c r="Q40" s="358">
        <v>3</v>
      </c>
      <c r="R40" s="12"/>
      <c r="S40" s="12"/>
      <c r="T40" s="12"/>
      <c r="U40" s="139"/>
      <c r="V40" s="96" t="s">
        <v>76</v>
      </c>
      <c r="W40" s="317"/>
      <c r="X40" s="96"/>
      <c r="Y40" s="262"/>
      <c r="Z40" s="318"/>
      <c r="AA40" s="311"/>
      <c r="AB40" s="295"/>
      <c r="AC40" s="295"/>
      <c r="AD40" s="295"/>
      <c r="AE40" s="295"/>
      <c r="AF40" s="295"/>
      <c r="AG40" s="314"/>
      <c r="AH40" s="293"/>
      <c r="AI40" s="293"/>
      <c r="AJ40" s="293"/>
      <c r="AK40" s="294"/>
      <c r="AL40" s="294"/>
      <c r="AM40" s="293"/>
      <c r="AN40" s="293"/>
      <c r="AO40" s="294"/>
      <c r="AP40" s="294"/>
      <c r="AQ40" s="294"/>
      <c r="AR40" s="293"/>
      <c r="AS40" s="293"/>
      <c r="AT40" s="293"/>
      <c r="AU40" s="294"/>
      <c r="AV40" s="294"/>
      <c r="AW40" s="294"/>
      <c r="AX40" s="293"/>
      <c r="AY40" s="293"/>
      <c r="AZ40" s="293"/>
      <c r="BA40" s="294"/>
      <c r="BB40" s="294"/>
      <c r="BC40" s="294"/>
      <c r="BD40" s="295"/>
      <c r="BE40" s="295"/>
      <c r="BF40" s="295"/>
      <c r="BG40" s="294"/>
      <c r="BH40" s="294"/>
      <c r="BI40" s="294"/>
      <c r="BJ40" s="295"/>
      <c r="BK40" s="295"/>
      <c r="BL40" s="295"/>
      <c r="BM40" s="294"/>
      <c r="BN40" s="294"/>
      <c r="BO40" s="294"/>
      <c r="BP40" s="310"/>
      <c r="BQ40" s="312"/>
    </row>
    <row r="41" spans="1:70" ht="15.75" x14ac:dyDescent="0.25">
      <c r="A41" s="373"/>
      <c r="B41" s="306">
        <v>547</v>
      </c>
      <c r="C41" s="321" t="s">
        <v>52</v>
      </c>
      <c r="D41" s="321" t="s">
        <v>52</v>
      </c>
      <c r="E41" s="321"/>
      <c r="F41" s="289" t="s">
        <v>234</v>
      </c>
      <c r="G41" s="306"/>
      <c r="H41" s="306" t="s">
        <v>158</v>
      </c>
      <c r="I41" s="321" t="s">
        <v>52</v>
      </c>
      <c r="J41" s="389" t="s">
        <v>233</v>
      </c>
      <c r="K41" s="404" t="s">
        <v>230</v>
      </c>
      <c r="L41" s="417">
        <v>3</v>
      </c>
      <c r="M41" s="439">
        <f>L41*36</f>
        <v>108</v>
      </c>
      <c r="N41" s="449"/>
      <c r="O41" s="358">
        <v>3</v>
      </c>
      <c r="P41" s="358">
        <v>3</v>
      </c>
      <c r="Q41" s="358">
        <v>3</v>
      </c>
      <c r="R41" s="12"/>
      <c r="S41" s="12"/>
      <c r="T41" s="12"/>
      <c r="U41" s="139"/>
      <c r="V41" s="96" t="s">
        <v>76</v>
      </c>
      <c r="W41" s="317"/>
      <c r="X41" s="317"/>
      <c r="Y41" s="262"/>
      <c r="Z41" s="318"/>
      <c r="AA41" s="311"/>
      <c r="AB41" s="295"/>
      <c r="AC41" s="295"/>
      <c r="AD41" s="295"/>
      <c r="AE41" s="295"/>
      <c r="AF41" s="295"/>
      <c r="AG41" s="314"/>
      <c r="AH41" s="293"/>
      <c r="AI41" s="293"/>
      <c r="AJ41" s="293"/>
      <c r="AK41" s="294"/>
      <c r="AL41" s="294"/>
      <c r="AM41" s="293"/>
      <c r="AN41" s="293"/>
      <c r="AO41" s="294"/>
      <c r="AP41" s="294"/>
      <c r="AQ41" s="294"/>
      <c r="AR41" s="293"/>
      <c r="AS41" s="293"/>
      <c r="AT41" s="293"/>
      <c r="AU41" s="294"/>
      <c r="AV41" s="294"/>
      <c r="AW41" s="294"/>
      <c r="AX41" s="293"/>
      <c r="AY41" s="293"/>
      <c r="AZ41" s="293"/>
      <c r="BA41" s="294"/>
      <c r="BB41" s="294"/>
      <c r="BC41" s="294"/>
      <c r="BD41" s="295"/>
      <c r="BE41" s="295"/>
      <c r="BF41" s="295"/>
      <c r="BG41" s="294"/>
      <c r="BH41" s="294"/>
      <c r="BI41" s="294"/>
      <c r="BJ41" s="295"/>
      <c r="BK41" s="295"/>
      <c r="BL41" s="295"/>
      <c r="BM41" s="294"/>
      <c r="BN41" s="294"/>
      <c r="BO41" s="294"/>
      <c r="BP41" s="310"/>
      <c r="BQ41" s="312"/>
    </row>
    <row r="42" spans="1:70" ht="15.75" x14ac:dyDescent="0.25">
      <c r="A42" s="17"/>
      <c r="B42" s="18"/>
      <c r="C42" s="18"/>
      <c r="D42" s="18"/>
      <c r="E42" s="18"/>
      <c r="F42" s="18"/>
      <c r="G42" s="18"/>
      <c r="H42" s="18"/>
      <c r="I42" s="97" t="s">
        <v>52</v>
      </c>
      <c r="J42" s="98" t="s">
        <v>238</v>
      </c>
      <c r="K42" s="403" t="s">
        <v>235</v>
      </c>
      <c r="L42" s="416">
        <f>SUM(L43:L44)</f>
        <v>6</v>
      </c>
      <c r="M42" s="454"/>
      <c r="N42" s="450"/>
      <c r="O42" s="24"/>
      <c r="P42" s="24"/>
      <c r="Q42" s="24"/>
      <c r="R42" s="24"/>
      <c r="S42" s="24"/>
      <c r="T42" s="24"/>
      <c r="U42" s="140"/>
      <c r="V42" s="19"/>
      <c r="W42" s="20"/>
      <c r="X42" s="20"/>
      <c r="Y42" s="261"/>
      <c r="Z42" s="21"/>
      <c r="AA42" s="151"/>
      <c r="AB42" s="22"/>
      <c r="AC42" s="22"/>
      <c r="AD42" s="22"/>
      <c r="AE42" s="22"/>
      <c r="AF42" s="22"/>
      <c r="AG42" s="10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18"/>
      <c r="BQ42" s="23"/>
      <c r="BR42" s="23"/>
    </row>
    <row r="43" spans="1:70" ht="15.75" x14ac:dyDescent="0.25">
      <c r="A43" s="373"/>
      <c r="B43" s="306">
        <v>232</v>
      </c>
      <c r="C43" s="321" t="s">
        <v>52</v>
      </c>
      <c r="D43" s="96" t="s">
        <v>76</v>
      </c>
      <c r="E43" s="321"/>
      <c r="F43" s="529" t="s">
        <v>164</v>
      </c>
      <c r="G43" s="306"/>
      <c r="H43" s="306" t="s">
        <v>158</v>
      </c>
      <c r="I43" s="321" t="s">
        <v>52</v>
      </c>
      <c r="J43" s="389" t="s">
        <v>239</v>
      </c>
      <c r="K43" s="404" t="s">
        <v>236</v>
      </c>
      <c r="L43" s="417">
        <v>3</v>
      </c>
      <c r="M43" s="439">
        <f>L43*36</f>
        <v>108</v>
      </c>
      <c r="N43" s="451" t="s">
        <v>47</v>
      </c>
      <c r="O43" s="290">
        <v>3</v>
      </c>
      <c r="P43" s="358">
        <v>3</v>
      </c>
      <c r="Q43" s="358">
        <v>3</v>
      </c>
      <c r="R43" s="12"/>
      <c r="S43" s="12"/>
      <c r="T43" s="12"/>
      <c r="U43" s="139"/>
      <c r="V43" s="96" t="s">
        <v>76</v>
      </c>
      <c r="W43" s="317"/>
      <c r="X43" s="96"/>
      <c r="Y43" s="262"/>
      <c r="Z43" s="318"/>
      <c r="AA43" s="311"/>
      <c r="AB43" s="295"/>
      <c r="AC43" s="295"/>
      <c r="AD43" s="295"/>
      <c r="AE43" s="295"/>
      <c r="AF43" s="295"/>
      <c r="AG43" s="314"/>
      <c r="AH43" s="293"/>
      <c r="AI43" s="293"/>
      <c r="AJ43" s="293"/>
      <c r="AK43" s="294"/>
      <c r="AL43" s="294"/>
      <c r="AM43" s="293"/>
      <c r="AN43" s="293"/>
      <c r="AO43" s="294"/>
      <c r="AP43" s="294"/>
      <c r="AQ43" s="294"/>
      <c r="AR43" s="293"/>
      <c r="AS43" s="293"/>
      <c r="AT43" s="293"/>
      <c r="AU43" s="294"/>
      <c r="AV43" s="294"/>
      <c r="AW43" s="294"/>
      <c r="AX43" s="293"/>
      <c r="AY43" s="293"/>
      <c r="AZ43" s="293"/>
      <c r="BA43" s="294"/>
      <c r="BB43" s="294"/>
      <c r="BC43" s="294"/>
      <c r="BD43" s="295"/>
      <c r="BE43" s="295"/>
      <c r="BF43" s="295"/>
      <c r="BG43" s="294"/>
      <c r="BH43" s="294"/>
      <c r="BI43" s="294"/>
      <c r="BJ43" s="295"/>
      <c r="BK43" s="295"/>
      <c r="BL43" s="295"/>
      <c r="BM43" s="294"/>
      <c r="BN43" s="294"/>
      <c r="BO43" s="294"/>
      <c r="BP43" s="310"/>
      <c r="BQ43" s="312"/>
    </row>
    <row r="44" spans="1:70" ht="15.75" x14ac:dyDescent="0.25">
      <c r="A44" s="373"/>
      <c r="B44" s="306">
        <v>252</v>
      </c>
      <c r="C44" s="321" t="s">
        <v>52</v>
      </c>
      <c r="D44" s="96" t="s">
        <v>76</v>
      </c>
      <c r="E44" s="321"/>
      <c r="F44" s="529" t="s">
        <v>164</v>
      </c>
      <c r="G44" s="306"/>
      <c r="H44" s="306" t="s">
        <v>158</v>
      </c>
      <c r="I44" s="321" t="s">
        <v>52</v>
      </c>
      <c r="J44" s="389" t="s">
        <v>240</v>
      </c>
      <c r="K44" s="404" t="s">
        <v>237</v>
      </c>
      <c r="L44" s="417">
        <v>3</v>
      </c>
      <c r="M44" s="439">
        <f>L44*36</f>
        <v>108</v>
      </c>
      <c r="N44" s="449"/>
      <c r="O44" s="358">
        <v>3</v>
      </c>
      <c r="P44" s="358">
        <v>3</v>
      </c>
      <c r="Q44" s="358">
        <v>3</v>
      </c>
      <c r="R44" s="12"/>
      <c r="S44" s="12"/>
      <c r="T44" s="12"/>
      <c r="U44" s="139"/>
      <c r="V44" s="96" t="s">
        <v>76</v>
      </c>
      <c r="W44" s="317"/>
      <c r="X44" s="317"/>
      <c r="Y44" s="262"/>
      <c r="Z44" s="318"/>
      <c r="AA44" s="311"/>
      <c r="AB44" s="295"/>
      <c r="AC44" s="295"/>
      <c r="AD44" s="295"/>
      <c r="AE44" s="295"/>
      <c r="AF44" s="295"/>
      <c r="AG44" s="314"/>
      <c r="AH44" s="293"/>
      <c r="AI44" s="293"/>
      <c r="AJ44" s="293"/>
      <c r="AK44" s="294"/>
      <c r="AL44" s="294"/>
      <c r="AM44" s="293"/>
      <c r="AN44" s="293"/>
      <c r="AO44" s="294"/>
      <c r="AP44" s="294"/>
      <c r="AQ44" s="294"/>
      <c r="AR44" s="293"/>
      <c r="AS44" s="293"/>
      <c r="AT44" s="293"/>
      <c r="AU44" s="294"/>
      <c r="AV44" s="294"/>
      <c r="AW44" s="294"/>
      <c r="AX44" s="293"/>
      <c r="AY44" s="293"/>
      <c r="AZ44" s="293"/>
      <c r="BA44" s="294"/>
      <c r="BB44" s="294"/>
      <c r="BC44" s="294"/>
      <c r="BD44" s="295"/>
      <c r="BE44" s="295"/>
      <c r="BF44" s="295"/>
      <c r="BG44" s="294"/>
      <c r="BH44" s="294"/>
      <c r="BI44" s="294"/>
      <c r="BJ44" s="295"/>
      <c r="BK44" s="295"/>
      <c r="BL44" s="295"/>
      <c r="BM44" s="294"/>
      <c r="BN44" s="294"/>
      <c r="BO44" s="294"/>
      <c r="BP44" s="310"/>
      <c r="BQ44" s="312"/>
    </row>
    <row r="45" spans="1:70" ht="15.75" x14ac:dyDescent="0.25">
      <c r="A45" s="373"/>
      <c r="B45" s="306">
        <v>111</v>
      </c>
      <c r="C45" s="321" t="s">
        <v>52</v>
      </c>
      <c r="D45" s="96" t="s">
        <v>76</v>
      </c>
      <c r="E45" s="321"/>
      <c r="F45" s="529" t="s">
        <v>164</v>
      </c>
      <c r="G45" s="306"/>
      <c r="H45" s="306" t="s">
        <v>158</v>
      </c>
      <c r="I45" s="321" t="s">
        <v>52</v>
      </c>
      <c r="J45" s="389" t="s">
        <v>241</v>
      </c>
      <c r="K45" s="404" t="s">
        <v>320</v>
      </c>
      <c r="L45" s="417">
        <v>3</v>
      </c>
      <c r="M45" s="439">
        <f>L45*36</f>
        <v>108</v>
      </c>
      <c r="N45" s="449"/>
      <c r="O45" s="358"/>
      <c r="P45" s="358"/>
      <c r="Q45" s="358"/>
      <c r="R45" s="12"/>
      <c r="S45" s="12"/>
      <c r="T45" s="12"/>
      <c r="U45" s="139"/>
      <c r="V45" s="96" t="s">
        <v>76</v>
      </c>
      <c r="W45" s="317"/>
      <c r="X45" s="317"/>
      <c r="Y45" s="262"/>
      <c r="Z45" s="318"/>
      <c r="AA45" s="311"/>
      <c r="AB45" s="295"/>
      <c r="AC45" s="295"/>
      <c r="AD45" s="295"/>
      <c r="AE45" s="295"/>
      <c r="AF45" s="295"/>
      <c r="AG45" s="314"/>
      <c r="AH45" s="293"/>
      <c r="AI45" s="293"/>
      <c r="AJ45" s="293"/>
      <c r="AK45" s="294"/>
      <c r="AL45" s="294"/>
      <c r="AM45" s="293"/>
      <c r="AN45" s="293"/>
      <c r="AO45" s="294"/>
      <c r="AP45" s="294"/>
      <c r="AQ45" s="294"/>
      <c r="AR45" s="293"/>
      <c r="AS45" s="293"/>
      <c r="AT45" s="293"/>
      <c r="AU45" s="294"/>
      <c r="AV45" s="294"/>
      <c r="AW45" s="294"/>
      <c r="AX45" s="293"/>
      <c r="AY45" s="293"/>
      <c r="AZ45" s="293"/>
      <c r="BA45" s="294"/>
      <c r="BB45" s="294"/>
      <c r="BC45" s="294"/>
      <c r="BD45" s="295"/>
      <c r="BE45" s="295"/>
      <c r="BF45" s="295"/>
      <c r="BG45" s="294"/>
      <c r="BH45" s="294"/>
      <c r="BI45" s="294"/>
      <c r="BJ45" s="295"/>
      <c r="BK45" s="295"/>
      <c r="BL45" s="295"/>
      <c r="BM45" s="294"/>
      <c r="BN45" s="294"/>
      <c r="BO45" s="294"/>
      <c r="BP45" s="310"/>
      <c r="BQ45" s="312"/>
    </row>
    <row r="46" spans="1:70" ht="15.75" x14ac:dyDescent="0.25">
      <c r="A46" s="168"/>
      <c r="B46" s="45"/>
      <c r="C46" s="45"/>
      <c r="D46" s="45"/>
      <c r="E46" s="45"/>
      <c r="F46" s="178"/>
      <c r="G46" s="178"/>
      <c r="H46" s="178"/>
      <c r="I46" s="178"/>
      <c r="J46" s="391" t="s">
        <v>121</v>
      </c>
      <c r="K46" s="406" t="s">
        <v>24</v>
      </c>
      <c r="L46" s="418">
        <f>SUM(L54+L66+L70+L72+L90+L112+L118+L125+L132+L146+L160+L174+L188)</f>
        <v>6</v>
      </c>
      <c r="M46" s="455"/>
      <c r="N46" s="83"/>
      <c r="O46" s="45"/>
      <c r="P46" s="45"/>
      <c r="Q46" s="45"/>
      <c r="R46" s="45"/>
      <c r="S46" s="45"/>
      <c r="T46" s="45"/>
      <c r="U46" s="84"/>
      <c r="V46" s="168"/>
      <c r="W46" s="45"/>
      <c r="X46" s="45"/>
      <c r="Y46" s="84"/>
      <c r="Z46" s="169"/>
      <c r="AA46" s="83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</row>
    <row r="47" spans="1:70" ht="15.75" x14ac:dyDescent="0.25">
      <c r="A47" s="168"/>
      <c r="B47" s="45"/>
      <c r="C47" s="45"/>
      <c r="D47" s="45"/>
      <c r="E47" s="45"/>
      <c r="F47" s="178"/>
      <c r="G47" s="178"/>
      <c r="H47" s="178"/>
      <c r="I47" s="226" t="s">
        <v>51</v>
      </c>
      <c r="J47" s="392" t="s">
        <v>194</v>
      </c>
      <c r="K47" s="406" t="s">
        <v>120</v>
      </c>
      <c r="L47" s="418"/>
      <c r="M47" s="455"/>
      <c r="N47" s="83"/>
      <c r="O47" s="45"/>
      <c r="P47" s="45"/>
      <c r="Q47" s="45"/>
      <c r="R47" s="45"/>
      <c r="S47" s="45"/>
      <c r="T47" s="45"/>
      <c r="U47" s="84"/>
      <c r="V47" s="168"/>
      <c r="W47" s="45"/>
      <c r="X47" s="45"/>
      <c r="Y47" s="84"/>
      <c r="Z47" s="169"/>
      <c r="AA47" s="83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</row>
    <row r="48" spans="1:70" s="113" customFormat="1" ht="20.25" customHeight="1" x14ac:dyDescent="0.25">
      <c r="A48" s="374"/>
      <c r="B48" s="305">
        <v>1478</v>
      </c>
      <c r="C48" s="321" t="s">
        <v>52</v>
      </c>
      <c r="D48" s="321" t="s">
        <v>52</v>
      </c>
      <c r="E48" s="321"/>
      <c r="F48" s="321" t="s">
        <v>52</v>
      </c>
      <c r="G48" s="321" t="s">
        <v>52</v>
      </c>
      <c r="H48" s="306" t="s">
        <v>158</v>
      </c>
      <c r="I48" s="321" t="s">
        <v>51</v>
      </c>
      <c r="J48" s="389" t="s">
        <v>196</v>
      </c>
      <c r="K48" s="405" t="s">
        <v>37</v>
      </c>
      <c r="L48" s="417">
        <f t="shared" ref="L48:L53" si="1">N48+O48+P48+Q48+R48+S48+T48+U48</f>
        <v>0</v>
      </c>
      <c r="M48" s="439">
        <f t="shared" ref="M48:M55" si="2">L48*36</f>
        <v>0</v>
      </c>
      <c r="N48" s="319"/>
      <c r="O48" s="29"/>
      <c r="P48" s="29"/>
      <c r="Q48" s="29"/>
      <c r="R48" s="68"/>
      <c r="S48" s="68"/>
      <c r="T48" s="68"/>
      <c r="U48" s="144"/>
      <c r="V48" s="67"/>
      <c r="W48" s="66"/>
      <c r="X48" s="66"/>
      <c r="Y48" s="264"/>
      <c r="Z48" s="65"/>
      <c r="AA48" s="155"/>
      <c r="AB48" s="31"/>
      <c r="AC48" s="31"/>
      <c r="AD48" s="31"/>
      <c r="AE48" s="31"/>
      <c r="AF48" s="256"/>
      <c r="AG48" s="42"/>
      <c r="AH48" s="63"/>
      <c r="AI48" s="63"/>
      <c r="AJ48" s="63"/>
      <c r="AK48" s="64"/>
      <c r="AL48" s="64"/>
      <c r="AM48" s="63"/>
      <c r="AN48" s="63"/>
      <c r="AO48" s="64"/>
      <c r="AP48" s="64"/>
      <c r="AQ48" s="64"/>
      <c r="AR48" s="63"/>
      <c r="AS48" s="63"/>
      <c r="AT48" s="63"/>
      <c r="AU48" s="64"/>
      <c r="AV48" s="64"/>
      <c r="AW48" s="64"/>
      <c r="AX48" s="63"/>
      <c r="AY48" s="63"/>
      <c r="AZ48" s="63"/>
      <c r="BA48" s="64"/>
      <c r="BB48" s="64"/>
      <c r="BC48" s="64"/>
      <c r="BD48" s="69"/>
      <c r="BE48" s="69"/>
      <c r="BF48" s="69"/>
      <c r="BG48" s="64"/>
      <c r="BH48" s="64"/>
      <c r="BI48" s="64"/>
      <c r="BJ48" s="69"/>
      <c r="BK48" s="69"/>
      <c r="BL48" s="69"/>
      <c r="BM48" s="64"/>
      <c r="BN48" s="64"/>
      <c r="BO48" s="64"/>
      <c r="BP48" s="114"/>
      <c r="BQ48" s="34"/>
    </row>
    <row r="49" spans="1:70" s="113" customFormat="1" ht="20.25" customHeight="1" x14ac:dyDescent="0.25">
      <c r="A49" s="374"/>
      <c r="B49" s="305">
        <v>1596</v>
      </c>
      <c r="C49" s="321" t="s">
        <v>52</v>
      </c>
      <c r="D49" s="321" t="s">
        <v>52</v>
      </c>
      <c r="E49" s="321"/>
      <c r="F49" s="321" t="s">
        <v>52</v>
      </c>
      <c r="G49" s="321" t="s">
        <v>52</v>
      </c>
      <c r="H49" s="306" t="s">
        <v>158</v>
      </c>
      <c r="I49" s="321" t="s">
        <v>51</v>
      </c>
      <c r="J49" s="389" t="s">
        <v>197</v>
      </c>
      <c r="K49" s="405" t="s">
        <v>37</v>
      </c>
      <c r="L49" s="417">
        <f t="shared" si="1"/>
        <v>0</v>
      </c>
      <c r="M49" s="439">
        <f t="shared" si="2"/>
        <v>0</v>
      </c>
      <c r="N49" s="319"/>
      <c r="O49" s="29"/>
      <c r="P49" s="29"/>
      <c r="Q49" s="29"/>
      <c r="R49" s="68"/>
      <c r="S49" s="68"/>
      <c r="T49" s="68"/>
      <c r="U49" s="144"/>
      <c r="V49" s="67"/>
      <c r="W49" s="66"/>
      <c r="X49" s="66"/>
      <c r="Y49" s="264"/>
      <c r="Z49" s="65"/>
      <c r="AA49" s="155"/>
      <c r="AB49" s="31"/>
      <c r="AC49" s="31"/>
      <c r="AD49" s="31"/>
      <c r="AE49" s="31"/>
      <c r="AF49" s="256"/>
      <c r="AG49" s="42"/>
      <c r="AH49" s="63"/>
      <c r="AI49" s="63"/>
      <c r="AJ49" s="63"/>
      <c r="AK49" s="64"/>
      <c r="AL49" s="64"/>
      <c r="AM49" s="63"/>
      <c r="AN49" s="63"/>
      <c r="AO49" s="64"/>
      <c r="AP49" s="64"/>
      <c r="AQ49" s="64"/>
      <c r="AR49" s="63"/>
      <c r="AS49" s="63"/>
      <c r="AT49" s="63"/>
      <c r="AU49" s="64"/>
      <c r="AV49" s="64"/>
      <c r="AW49" s="64"/>
      <c r="AX49" s="63"/>
      <c r="AY49" s="63"/>
      <c r="AZ49" s="63"/>
      <c r="BA49" s="64"/>
      <c r="BB49" s="64"/>
      <c r="BC49" s="64"/>
      <c r="BD49" s="69"/>
      <c r="BE49" s="69"/>
      <c r="BF49" s="69"/>
      <c r="BG49" s="64"/>
      <c r="BH49" s="64"/>
      <c r="BI49" s="64"/>
      <c r="BJ49" s="69"/>
      <c r="BK49" s="69"/>
      <c r="BL49" s="69"/>
      <c r="BM49" s="64"/>
      <c r="BN49" s="64"/>
      <c r="BO49" s="64"/>
      <c r="BP49" s="114"/>
      <c r="BQ49" s="34"/>
    </row>
    <row r="50" spans="1:70" s="113" customFormat="1" ht="20.25" customHeight="1" x14ac:dyDescent="0.25">
      <c r="A50" s="374"/>
      <c r="B50" s="305">
        <v>1714</v>
      </c>
      <c r="C50" s="321" t="s">
        <v>52</v>
      </c>
      <c r="D50" s="321" t="s">
        <v>52</v>
      </c>
      <c r="E50" s="321"/>
      <c r="F50" s="321" t="s">
        <v>52</v>
      </c>
      <c r="G50" s="321" t="s">
        <v>52</v>
      </c>
      <c r="H50" s="306" t="s">
        <v>158</v>
      </c>
      <c r="I50" s="321" t="s">
        <v>51</v>
      </c>
      <c r="J50" s="389" t="s">
        <v>198</v>
      </c>
      <c r="K50" s="405" t="s">
        <v>37</v>
      </c>
      <c r="L50" s="417">
        <f t="shared" si="1"/>
        <v>0</v>
      </c>
      <c r="M50" s="439">
        <f t="shared" si="2"/>
        <v>0</v>
      </c>
      <c r="N50" s="319"/>
      <c r="O50" s="29"/>
      <c r="P50" s="29"/>
      <c r="Q50" s="29"/>
      <c r="R50" s="68"/>
      <c r="S50" s="68"/>
      <c r="T50" s="68"/>
      <c r="U50" s="144"/>
      <c r="V50" s="67"/>
      <c r="W50" s="66"/>
      <c r="X50" s="66"/>
      <c r="Y50" s="264"/>
      <c r="Z50" s="65"/>
      <c r="AA50" s="155"/>
      <c r="AB50" s="31"/>
      <c r="AC50" s="31"/>
      <c r="AD50" s="31"/>
      <c r="AE50" s="31"/>
      <c r="AF50" s="256"/>
      <c r="AG50" s="42"/>
      <c r="AH50" s="63"/>
      <c r="AI50" s="63"/>
      <c r="AJ50" s="63"/>
      <c r="AK50" s="64"/>
      <c r="AL50" s="64"/>
      <c r="AM50" s="63"/>
      <c r="AN50" s="63"/>
      <c r="AO50" s="64"/>
      <c r="AP50" s="64"/>
      <c r="AQ50" s="64"/>
      <c r="AR50" s="63"/>
      <c r="AS50" s="63"/>
      <c r="AT50" s="63"/>
      <c r="AU50" s="64"/>
      <c r="AV50" s="64"/>
      <c r="AW50" s="64"/>
      <c r="AX50" s="63"/>
      <c r="AY50" s="63"/>
      <c r="AZ50" s="63"/>
      <c r="BA50" s="64"/>
      <c r="BB50" s="64"/>
      <c r="BC50" s="64"/>
      <c r="BD50" s="69"/>
      <c r="BE50" s="69"/>
      <c r="BF50" s="69"/>
      <c r="BG50" s="64"/>
      <c r="BH50" s="64"/>
      <c r="BI50" s="64"/>
      <c r="BJ50" s="69"/>
      <c r="BK50" s="69"/>
      <c r="BL50" s="69"/>
      <c r="BM50" s="64"/>
      <c r="BN50" s="64"/>
      <c r="BO50" s="64"/>
      <c r="BP50" s="114"/>
      <c r="BQ50" s="34"/>
    </row>
    <row r="51" spans="1:70" s="113" customFormat="1" ht="20.25" customHeight="1" x14ac:dyDescent="0.25">
      <c r="A51" s="374"/>
      <c r="B51" s="305">
        <v>1832</v>
      </c>
      <c r="C51" s="321" t="s">
        <v>52</v>
      </c>
      <c r="D51" s="321" t="s">
        <v>52</v>
      </c>
      <c r="E51" s="321"/>
      <c r="F51" s="321" t="s">
        <v>52</v>
      </c>
      <c r="G51" s="321" t="s">
        <v>52</v>
      </c>
      <c r="H51" s="306" t="s">
        <v>158</v>
      </c>
      <c r="I51" s="321" t="s">
        <v>51</v>
      </c>
      <c r="J51" s="389" t="s">
        <v>199</v>
      </c>
      <c r="K51" s="405" t="s">
        <v>37</v>
      </c>
      <c r="L51" s="417">
        <f t="shared" si="1"/>
        <v>0</v>
      </c>
      <c r="M51" s="439">
        <f t="shared" si="2"/>
        <v>0</v>
      </c>
      <c r="N51" s="319"/>
      <c r="O51" s="29"/>
      <c r="P51" s="29"/>
      <c r="Q51" s="29"/>
      <c r="R51" s="68"/>
      <c r="S51" s="68"/>
      <c r="T51" s="68"/>
      <c r="U51" s="144"/>
      <c r="V51" s="67"/>
      <c r="W51" s="66"/>
      <c r="X51" s="66"/>
      <c r="Y51" s="264"/>
      <c r="Z51" s="65"/>
      <c r="AA51" s="155"/>
      <c r="AB51" s="31"/>
      <c r="AC51" s="31"/>
      <c r="AD51" s="31"/>
      <c r="AE51" s="31"/>
      <c r="AF51" s="256"/>
      <c r="AG51" s="42"/>
      <c r="AH51" s="63"/>
      <c r="AI51" s="63"/>
      <c r="AJ51" s="63"/>
      <c r="AK51" s="64"/>
      <c r="AL51" s="64"/>
      <c r="AM51" s="63"/>
      <c r="AN51" s="63"/>
      <c r="AO51" s="64"/>
      <c r="AP51" s="64"/>
      <c r="AQ51" s="64"/>
      <c r="AR51" s="63"/>
      <c r="AS51" s="63"/>
      <c r="AT51" s="63"/>
      <c r="AU51" s="64"/>
      <c r="AV51" s="64"/>
      <c r="AW51" s="64"/>
      <c r="AX51" s="63"/>
      <c r="AY51" s="63"/>
      <c r="AZ51" s="63"/>
      <c r="BA51" s="64"/>
      <c r="BB51" s="64"/>
      <c r="BC51" s="64"/>
      <c r="BD51" s="69"/>
      <c r="BE51" s="69"/>
      <c r="BF51" s="69"/>
      <c r="BG51" s="64"/>
      <c r="BH51" s="64"/>
      <c r="BI51" s="64"/>
      <c r="BJ51" s="69"/>
      <c r="BK51" s="69"/>
      <c r="BL51" s="69"/>
      <c r="BM51" s="64"/>
      <c r="BN51" s="64"/>
      <c r="BO51" s="64"/>
      <c r="BP51" s="114"/>
      <c r="BQ51" s="34"/>
    </row>
    <row r="52" spans="1:70" s="113" customFormat="1" ht="20.25" customHeight="1" x14ac:dyDescent="0.25">
      <c r="A52" s="374"/>
      <c r="B52" s="305">
        <v>1950</v>
      </c>
      <c r="C52" s="321" t="s">
        <v>52</v>
      </c>
      <c r="D52" s="321" t="s">
        <v>52</v>
      </c>
      <c r="E52" s="321"/>
      <c r="F52" s="321" t="s">
        <v>52</v>
      </c>
      <c r="G52" s="321" t="s">
        <v>52</v>
      </c>
      <c r="H52" s="306" t="s">
        <v>158</v>
      </c>
      <c r="I52" s="321" t="s">
        <v>51</v>
      </c>
      <c r="J52" s="389" t="s">
        <v>200</v>
      </c>
      <c r="K52" s="405" t="s">
        <v>37</v>
      </c>
      <c r="L52" s="417">
        <f t="shared" si="1"/>
        <v>0</v>
      </c>
      <c r="M52" s="439">
        <f t="shared" si="2"/>
        <v>0</v>
      </c>
      <c r="N52" s="319"/>
      <c r="O52" s="29"/>
      <c r="P52" s="29"/>
      <c r="Q52" s="29"/>
      <c r="R52" s="68"/>
      <c r="S52" s="68"/>
      <c r="T52" s="68"/>
      <c r="U52" s="144"/>
      <c r="V52" s="67"/>
      <c r="W52" s="66"/>
      <c r="X52" s="66"/>
      <c r="Y52" s="264"/>
      <c r="Z52" s="65"/>
      <c r="AA52" s="155"/>
      <c r="AB52" s="31"/>
      <c r="AC52" s="31"/>
      <c r="AD52" s="31"/>
      <c r="AE52" s="31"/>
      <c r="AF52" s="256"/>
      <c r="AG52" s="42"/>
      <c r="AH52" s="63"/>
      <c r="AI52" s="63"/>
      <c r="AJ52" s="63"/>
      <c r="AK52" s="64"/>
      <c r="AL52" s="64"/>
      <c r="AM52" s="63"/>
      <c r="AN52" s="63"/>
      <c r="AO52" s="64"/>
      <c r="AP52" s="64"/>
      <c r="AQ52" s="64"/>
      <c r="AR52" s="63"/>
      <c r="AS52" s="63"/>
      <c r="AT52" s="63"/>
      <c r="AU52" s="64"/>
      <c r="AV52" s="64"/>
      <c r="AW52" s="64"/>
      <c r="AX52" s="63"/>
      <c r="AY52" s="63"/>
      <c r="AZ52" s="63"/>
      <c r="BA52" s="64"/>
      <c r="BB52" s="64"/>
      <c r="BC52" s="64"/>
      <c r="BD52" s="69"/>
      <c r="BE52" s="69"/>
      <c r="BF52" s="69"/>
      <c r="BG52" s="64"/>
      <c r="BH52" s="64"/>
      <c r="BI52" s="64"/>
      <c r="BJ52" s="69"/>
      <c r="BK52" s="69"/>
      <c r="BL52" s="69"/>
      <c r="BM52" s="64"/>
      <c r="BN52" s="64"/>
      <c r="BO52" s="64"/>
      <c r="BP52" s="114"/>
      <c r="BQ52" s="34"/>
    </row>
    <row r="53" spans="1:70" s="113" customFormat="1" ht="20.25" customHeight="1" x14ac:dyDescent="0.25">
      <c r="A53" s="374"/>
      <c r="B53" s="305">
        <v>2068</v>
      </c>
      <c r="C53" s="321" t="s">
        <v>52</v>
      </c>
      <c r="D53" s="321" t="s">
        <v>52</v>
      </c>
      <c r="E53" s="321"/>
      <c r="F53" s="321" t="s">
        <v>52</v>
      </c>
      <c r="G53" s="321" t="s">
        <v>52</v>
      </c>
      <c r="H53" s="306" t="s">
        <v>158</v>
      </c>
      <c r="I53" s="321" t="s">
        <v>51</v>
      </c>
      <c r="J53" s="389" t="s">
        <v>201</v>
      </c>
      <c r="K53" s="405" t="s">
        <v>37</v>
      </c>
      <c r="L53" s="417">
        <f t="shared" si="1"/>
        <v>0</v>
      </c>
      <c r="M53" s="439">
        <f t="shared" si="2"/>
        <v>0</v>
      </c>
      <c r="N53" s="319"/>
      <c r="O53" s="29"/>
      <c r="P53" s="29"/>
      <c r="Q53" s="29"/>
      <c r="R53" s="68"/>
      <c r="S53" s="68"/>
      <c r="T53" s="68"/>
      <c r="U53" s="144"/>
      <c r="V53" s="67"/>
      <c r="W53" s="66"/>
      <c r="X53" s="66"/>
      <c r="Y53" s="264"/>
      <c r="Z53" s="65"/>
      <c r="AA53" s="155"/>
      <c r="AB53" s="31"/>
      <c r="AC53" s="31"/>
      <c r="AD53" s="31"/>
      <c r="AE53" s="31"/>
      <c r="AF53" s="256"/>
      <c r="AG53" s="42"/>
      <c r="AH53" s="63"/>
      <c r="AI53" s="63"/>
      <c r="AJ53" s="63"/>
      <c r="AK53" s="64"/>
      <c r="AL53" s="64"/>
      <c r="AM53" s="63"/>
      <c r="AN53" s="63"/>
      <c r="AO53" s="64"/>
      <c r="AP53" s="64"/>
      <c r="AQ53" s="64"/>
      <c r="AR53" s="63"/>
      <c r="AS53" s="63"/>
      <c r="AT53" s="63"/>
      <c r="AU53" s="64"/>
      <c r="AV53" s="64"/>
      <c r="AW53" s="64"/>
      <c r="AX53" s="63"/>
      <c r="AY53" s="63"/>
      <c r="AZ53" s="63"/>
      <c r="BA53" s="64"/>
      <c r="BB53" s="64"/>
      <c r="BC53" s="64"/>
      <c r="BD53" s="69"/>
      <c r="BE53" s="69"/>
      <c r="BF53" s="69"/>
      <c r="BG53" s="64"/>
      <c r="BH53" s="64"/>
      <c r="BI53" s="64"/>
      <c r="BJ53" s="69"/>
      <c r="BK53" s="69"/>
      <c r="BL53" s="69"/>
      <c r="BM53" s="64"/>
      <c r="BN53" s="64"/>
      <c r="BO53" s="64"/>
      <c r="BP53" s="114"/>
      <c r="BQ53" s="34"/>
    </row>
    <row r="54" spans="1:70" ht="31.5" x14ac:dyDescent="0.25">
      <c r="A54" s="375"/>
      <c r="B54" s="179"/>
      <c r="C54" s="179"/>
      <c r="D54" s="179"/>
      <c r="E54" s="530">
        <v>6</v>
      </c>
      <c r="F54" s="211"/>
      <c r="G54" s="211">
        <v>2</v>
      </c>
      <c r="H54" s="211"/>
      <c r="I54" s="211"/>
      <c r="J54" s="531" t="s">
        <v>202</v>
      </c>
      <c r="K54" s="407" t="s">
        <v>25</v>
      </c>
      <c r="L54" s="419">
        <v>6</v>
      </c>
      <c r="M54" s="419">
        <f t="shared" si="2"/>
        <v>216</v>
      </c>
      <c r="N54" s="429"/>
      <c r="O54" s="48"/>
      <c r="P54" s="48"/>
      <c r="Q54" s="48"/>
      <c r="R54" s="48"/>
      <c r="S54" s="48"/>
      <c r="T54" s="48"/>
      <c r="U54" s="141"/>
      <c r="V54" s="49"/>
      <c r="W54" s="50"/>
      <c r="X54" s="50"/>
      <c r="Y54" s="265"/>
      <c r="Z54" s="51"/>
      <c r="AA54" s="154"/>
      <c r="AB54" s="52"/>
      <c r="AC54" s="52"/>
      <c r="AD54" s="52"/>
      <c r="AE54" s="52"/>
      <c r="AF54" s="52"/>
      <c r="AG54" s="11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48"/>
      <c r="BQ54" s="53"/>
      <c r="BR54" s="53"/>
    </row>
    <row r="55" spans="1:70" ht="15.75" x14ac:dyDescent="0.25">
      <c r="A55" s="376"/>
      <c r="B55" s="306">
        <v>65</v>
      </c>
      <c r="C55" s="1440" t="s">
        <v>76</v>
      </c>
      <c r="D55" s="1440" t="s">
        <v>76</v>
      </c>
      <c r="E55" s="1541"/>
      <c r="F55" s="1538" t="s">
        <v>321</v>
      </c>
      <c r="G55" s="1541"/>
      <c r="H55" s="1442" t="s">
        <v>109</v>
      </c>
      <c r="I55" s="1442" t="s">
        <v>51</v>
      </c>
      <c r="J55" s="657" t="s">
        <v>363</v>
      </c>
      <c r="K55" s="405" t="s">
        <v>8</v>
      </c>
      <c r="L55" s="1464">
        <v>3</v>
      </c>
      <c r="M55" s="1464">
        <f t="shared" si="2"/>
        <v>108</v>
      </c>
      <c r="N55" s="1465"/>
      <c r="O55" s="1466"/>
      <c r="P55" s="1466"/>
      <c r="Q55" s="1466"/>
      <c r="R55" s="1466">
        <v>3</v>
      </c>
      <c r="S55" s="1466">
        <v>3</v>
      </c>
      <c r="T55" s="1466"/>
      <c r="U55" s="1521"/>
      <c r="V55" s="1528"/>
      <c r="W55" s="1529"/>
      <c r="X55" s="1529">
        <v>56</v>
      </c>
      <c r="Y55" s="1458"/>
      <c r="Z55" s="1468"/>
      <c r="AA55" s="1471"/>
      <c r="AB55" s="1472"/>
      <c r="AC55" s="1530"/>
      <c r="AD55" s="1530"/>
      <c r="AE55" s="1472"/>
      <c r="AF55" s="1432"/>
      <c r="AG55" s="1474"/>
      <c r="AH55" s="1526"/>
      <c r="AI55" s="1526"/>
      <c r="AJ55" s="1526"/>
      <c r="AK55" s="1525"/>
      <c r="AL55" s="1525"/>
      <c r="AM55" s="1525"/>
      <c r="AN55" s="1526"/>
      <c r="AO55" s="1526"/>
      <c r="AP55" s="1526"/>
      <c r="AQ55" s="1526"/>
      <c r="AR55" s="1525"/>
      <c r="AS55" s="1525"/>
      <c r="AT55" s="1525"/>
      <c r="AU55" s="1525"/>
      <c r="AV55" s="1526"/>
      <c r="AW55" s="1526"/>
      <c r="AX55" s="1526"/>
      <c r="AY55" s="1526"/>
      <c r="AZ55" s="1525"/>
      <c r="BA55" s="1525"/>
      <c r="BB55" s="1525"/>
      <c r="BC55" s="1525"/>
      <c r="BD55" s="1526"/>
      <c r="BE55" s="1526"/>
      <c r="BF55" s="1526"/>
      <c r="BG55" s="1526"/>
      <c r="BH55" s="1525"/>
      <c r="BI55" s="1525"/>
      <c r="BJ55" s="1525"/>
      <c r="BK55" s="1525"/>
      <c r="BL55" s="1526"/>
      <c r="BM55" s="1526"/>
      <c r="BN55" s="1526"/>
      <c r="BO55" s="1526"/>
      <c r="BP55" s="1527"/>
      <c r="BQ55" s="1524"/>
    </row>
    <row r="56" spans="1:70" ht="15.75" x14ac:dyDescent="0.25">
      <c r="A56" s="376"/>
      <c r="B56" s="306">
        <v>66</v>
      </c>
      <c r="C56" s="1536"/>
      <c r="D56" s="1536"/>
      <c r="E56" s="1542"/>
      <c r="F56" s="1539"/>
      <c r="G56" s="1542"/>
      <c r="H56" s="1537"/>
      <c r="I56" s="1537"/>
      <c r="J56" s="657" t="s">
        <v>364</v>
      </c>
      <c r="K56" s="405" t="s">
        <v>20</v>
      </c>
      <c r="L56" s="1464"/>
      <c r="M56" s="1464"/>
      <c r="N56" s="1465"/>
      <c r="O56" s="1466"/>
      <c r="P56" s="1466"/>
      <c r="Q56" s="1466"/>
      <c r="R56" s="1466"/>
      <c r="S56" s="1466"/>
      <c r="T56" s="1466"/>
      <c r="U56" s="1521"/>
      <c r="V56" s="1528"/>
      <c r="W56" s="1529"/>
      <c r="X56" s="1529"/>
      <c r="Y56" s="1467"/>
      <c r="Z56" s="1468"/>
      <c r="AA56" s="1471"/>
      <c r="AB56" s="1472"/>
      <c r="AC56" s="1530"/>
      <c r="AD56" s="1530"/>
      <c r="AE56" s="1472"/>
      <c r="AF56" s="1469"/>
      <c r="AG56" s="1474"/>
      <c r="AH56" s="1526"/>
      <c r="AI56" s="1526"/>
      <c r="AJ56" s="1526"/>
      <c r="AK56" s="1525"/>
      <c r="AL56" s="1525"/>
      <c r="AM56" s="1525"/>
      <c r="AN56" s="1526"/>
      <c r="AO56" s="1526"/>
      <c r="AP56" s="1526"/>
      <c r="AQ56" s="1526"/>
      <c r="AR56" s="1525"/>
      <c r="AS56" s="1525"/>
      <c r="AT56" s="1525"/>
      <c r="AU56" s="1525"/>
      <c r="AV56" s="1526"/>
      <c r="AW56" s="1526"/>
      <c r="AX56" s="1526"/>
      <c r="AY56" s="1526"/>
      <c r="AZ56" s="1525"/>
      <c r="BA56" s="1525"/>
      <c r="BB56" s="1525"/>
      <c r="BC56" s="1525"/>
      <c r="BD56" s="1526"/>
      <c r="BE56" s="1526"/>
      <c r="BF56" s="1526"/>
      <c r="BG56" s="1526"/>
      <c r="BH56" s="1525"/>
      <c r="BI56" s="1525"/>
      <c r="BJ56" s="1525"/>
      <c r="BK56" s="1525"/>
      <c r="BL56" s="1526"/>
      <c r="BM56" s="1526"/>
      <c r="BN56" s="1526"/>
      <c r="BO56" s="1526"/>
      <c r="BP56" s="1527"/>
      <c r="BQ56" s="1524"/>
    </row>
    <row r="57" spans="1:70" ht="15.75" x14ac:dyDescent="0.25">
      <c r="A57" s="376"/>
      <c r="B57" s="306">
        <v>67</v>
      </c>
      <c r="C57" s="1536"/>
      <c r="D57" s="1536"/>
      <c r="E57" s="1542"/>
      <c r="F57" s="1539"/>
      <c r="G57" s="1542"/>
      <c r="H57" s="1537"/>
      <c r="I57" s="1537"/>
      <c r="J57" s="657" t="s">
        <v>368</v>
      </c>
      <c r="K57" s="405" t="s">
        <v>21</v>
      </c>
      <c r="L57" s="1464"/>
      <c r="M57" s="1464"/>
      <c r="N57" s="1465"/>
      <c r="O57" s="1466"/>
      <c r="P57" s="1466"/>
      <c r="Q57" s="1466"/>
      <c r="R57" s="1466"/>
      <c r="S57" s="1466"/>
      <c r="T57" s="1466"/>
      <c r="U57" s="1521"/>
      <c r="V57" s="1528"/>
      <c r="W57" s="1529"/>
      <c r="X57" s="1529"/>
      <c r="Y57" s="1467"/>
      <c r="Z57" s="1468"/>
      <c r="AA57" s="1471"/>
      <c r="AB57" s="1472"/>
      <c r="AC57" s="1530"/>
      <c r="AD57" s="1530"/>
      <c r="AE57" s="1472"/>
      <c r="AF57" s="1469"/>
      <c r="AG57" s="1474"/>
      <c r="AH57" s="1526"/>
      <c r="AI57" s="1526"/>
      <c r="AJ57" s="1526"/>
      <c r="AK57" s="1525"/>
      <c r="AL57" s="1525"/>
      <c r="AM57" s="1525"/>
      <c r="AN57" s="1526"/>
      <c r="AO57" s="1526"/>
      <c r="AP57" s="1526"/>
      <c r="AQ57" s="1526"/>
      <c r="AR57" s="1525"/>
      <c r="AS57" s="1525"/>
      <c r="AT57" s="1525"/>
      <c r="AU57" s="1525"/>
      <c r="AV57" s="1526"/>
      <c r="AW57" s="1526"/>
      <c r="AX57" s="1526"/>
      <c r="AY57" s="1526"/>
      <c r="AZ57" s="1525"/>
      <c r="BA57" s="1525"/>
      <c r="BB57" s="1525"/>
      <c r="BC57" s="1525"/>
      <c r="BD57" s="1526"/>
      <c r="BE57" s="1526"/>
      <c r="BF57" s="1526"/>
      <c r="BG57" s="1526"/>
      <c r="BH57" s="1525"/>
      <c r="BI57" s="1525"/>
      <c r="BJ57" s="1525"/>
      <c r="BK57" s="1525"/>
      <c r="BL57" s="1526"/>
      <c r="BM57" s="1526"/>
      <c r="BN57" s="1526"/>
      <c r="BO57" s="1526"/>
      <c r="BP57" s="1527"/>
      <c r="BQ57" s="1524"/>
    </row>
    <row r="58" spans="1:70" ht="15.75" x14ac:dyDescent="0.25">
      <c r="A58" s="376"/>
      <c r="B58" s="306">
        <v>68</v>
      </c>
      <c r="C58" s="1536"/>
      <c r="D58" s="1536"/>
      <c r="E58" s="1542"/>
      <c r="F58" s="1539"/>
      <c r="G58" s="1542"/>
      <c r="H58" s="1537"/>
      <c r="I58" s="1537"/>
      <c r="J58" s="657" t="s">
        <v>369</v>
      </c>
      <c r="K58" s="405" t="s">
        <v>22</v>
      </c>
      <c r="L58" s="1464"/>
      <c r="M58" s="1464"/>
      <c r="N58" s="1465"/>
      <c r="O58" s="1466"/>
      <c r="P58" s="1466"/>
      <c r="Q58" s="1466"/>
      <c r="R58" s="1466"/>
      <c r="S58" s="1466"/>
      <c r="T58" s="1466"/>
      <c r="U58" s="1521"/>
      <c r="V58" s="1528"/>
      <c r="W58" s="1529"/>
      <c r="X58" s="1529"/>
      <c r="Y58" s="1467"/>
      <c r="Z58" s="1468"/>
      <c r="AA58" s="1471"/>
      <c r="AB58" s="1472"/>
      <c r="AC58" s="1530"/>
      <c r="AD58" s="1530"/>
      <c r="AE58" s="1472"/>
      <c r="AF58" s="1469"/>
      <c r="AG58" s="1474"/>
      <c r="AH58" s="1526"/>
      <c r="AI58" s="1526"/>
      <c r="AJ58" s="1526"/>
      <c r="AK58" s="1525"/>
      <c r="AL58" s="1525"/>
      <c r="AM58" s="1525"/>
      <c r="AN58" s="1526"/>
      <c r="AO58" s="1526"/>
      <c r="AP58" s="1526"/>
      <c r="AQ58" s="1526"/>
      <c r="AR58" s="1525"/>
      <c r="AS58" s="1525"/>
      <c r="AT58" s="1525"/>
      <c r="AU58" s="1525"/>
      <c r="AV58" s="1526"/>
      <c r="AW58" s="1526"/>
      <c r="AX58" s="1526"/>
      <c r="AY58" s="1526"/>
      <c r="AZ58" s="1525"/>
      <c r="BA58" s="1525"/>
      <c r="BB58" s="1525"/>
      <c r="BC58" s="1525"/>
      <c r="BD58" s="1526"/>
      <c r="BE58" s="1526"/>
      <c r="BF58" s="1526"/>
      <c r="BG58" s="1526"/>
      <c r="BH58" s="1525"/>
      <c r="BI58" s="1525"/>
      <c r="BJ58" s="1525"/>
      <c r="BK58" s="1525"/>
      <c r="BL58" s="1526"/>
      <c r="BM58" s="1526"/>
      <c r="BN58" s="1526"/>
      <c r="BO58" s="1526"/>
      <c r="BP58" s="1527"/>
      <c r="BQ58" s="1524"/>
    </row>
    <row r="59" spans="1:70" ht="15.75" x14ac:dyDescent="0.25">
      <c r="A59" s="376"/>
      <c r="B59" s="306">
        <v>69</v>
      </c>
      <c r="C59" s="1536"/>
      <c r="D59" s="1536"/>
      <c r="E59" s="1542"/>
      <c r="F59" s="1539"/>
      <c r="G59" s="1542"/>
      <c r="H59" s="1537"/>
      <c r="I59" s="1537"/>
      <c r="J59" s="657" t="s">
        <v>370</v>
      </c>
      <c r="K59" s="405" t="s">
        <v>26</v>
      </c>
      <c r="L59" s="1464"/>
      <c r="M59" s="1464"/>
      <c r="N59" s="1465"/>
      <c r="O59" s="1466"/>
      <c r="P59" s="1466"/>
      <c r="Q59" s="1466"/>
      <c r="R59" s="1466"/>
      <c r="S59" s="1466"/>
      <c r="T59" s="1466"/>
      <c r="U59" s="1521"/>
      <c r="V59" s="1528"/>
      <c r="W59" s="1529"/>
      <c r="X59" s="1529"/>
      <c r="Y59" s="1467"/>
      <c r="Z59" s="1468"/>
      <c r="AA59" s="1471"/>
      <c r="AB59" s="1472"/>
      <c r="AC59" s="1530"/>
      <c r="AD59" s="1530"/>
      <c r="AE59" s="1472"/>
      <c r="AF59" s="1469"/>
      <c r="AG59" s="1474"/>
      <c r="AH59" s="1526"/>
      <c r="AI59" s="1526"/>
      <c r="AJ59" s="1526"/>
      <c r="AK59" s="1525"/>
      <c r="AL59" s="1525"/>
      <c r="AM59" s="1525"/>
      <c r="AN59" s="1526"/>
      <c r="AO59" s="1526"/>
      <c r="AP59" s="1526"/>
      <c r="AQ59" s="1526"/>
      <c r="AR59" s="1525"/>
      <c r="AS59" s="1525"/>
      <c r="AT59" s="1525"/>
      <c r="AU59" s="1525"/>
      <c r="AV59" s="1526"/>
      <c r="AW59" s="1526"/>
      <c r="AX59" s="1526"/>
      <c r="AY59" s="1526"/>
      <c r="AZ59" s="1525"/>
      <c r="BA59" s="1525"/>
      <c r="BB59" s="1525"/>
      <c r="BC59" s="1525"/>
      <c r="BD59" s="1526"/>
      <c r="BE59" s="1526"/>
      <c r="BF59" s="1526"/>
      <c r="BG59" s="1526"/>
      <c r="BH59" s="1525"/>
      <c r="BI59" s="1525"/>
      <c r="BJ59" s="1525"/>
      <c r="BK59" s="1525"/>
      <c r="BL59" s="1526"/>
      <c r="BM59" s="1526"/>
      <c r="BN59" s="1526"/>
      <c r="BO59" s="1526"/>
      <c r="BP59" s="1527"/>
      <c r="BQ59" s="1524"/>
    </row>
    <row r="60" spans="1:70" ht="15.75" x14ac:dyDescent="0.25">
      <c r="A60" s="376"/>
      <c r="B60" s="306">
        <v>70</v>
      </c>
      <c r="C60" s="1536"/>
      <c r="D60" s="1536"/>
      <c r="E60" s="1542"/>
      <c r="F60" s="1539"/>
      <c r="G60" s="1542"/>
      <c r="H60" s="1537"/>
      <c r="I60" s="1537"/>
      <c r="J60" s="657" t="s">
        <v>371</v>
      </c>
      <c r="K60" s="405" t="s">
        <v>27</v>
      </c>
      <c r="L60" s="1464"/>
      <c r="M60" s="1464"/>
      <c r="N60" s="1465"/>
      <c r="O60" s="1466"/>
      <c r="P60" s="1466"/>
      <c r="Q60" s="1466"/>
      <c r="R60" s="1466"/>
      <c r="S60" s="1466"/>
      <c r="T60" s="1466"/>
      <c r="U60" s="1521"/>
      <c r="V60" s="1528"/>
      <c r="W60" s="1529"/>
      <c r="X60" s="1529"/>
      <c r="Y60" s="1467"/>
      <c r="Z60" s="1468"/>
      <c r="AA60" s="1471"/>
      <c r="AB60" s="1472"/>
      <c r="AC60" s="1530"/>
      <c r="AD60" s="1530"/>
      <c r="AE60" s="1472"/>
      <c r="AF60" s="1469"/>
      <c r="AG60" s="1474"/>
      <c r="AH60" s="1526"/>
      <c r="AI60" s="1526"/>
      <c r="AJ60" s="1526"/>
      <c r="AK60" s="1525"/>
      <c r="AL60" s="1525"/>
      <c r="AM60" s="1525"/>
      <c r="AN60" s="1526"/>
      <c r="AO60" s="1526"/>
      <c r="AP60" s="1526"/>
      <c r="AQ60" s="1526"/>
      <c r="AR60" s="1525"/>
      <c r="AS60" s="1525"/>
      <c r="AT60" s="1525"/>
      <c r="AU60" s="1525"/>
      <c r="AV60" s="1526"/>
      <c r="AW60" s="1526"/>
      <c r="AX60" s="1526"/>
      <c r="AY60" s="1526"/>
      <c r="AZ60" s="1525"/>
      <c r="BA60" s="1525"/>
      <c r="BB60" s="1525"/>
      <c r="BC60" s="1525"/>
      <c r="BD60" s="1526"/>
      <c r="BE60" s="1526"/>
      <c r="BF60" s="1526"/>
      <c r="BG60" s="1526"/>
      <c r="BH60" s="1525"/>
      <c r="BI60" s="1525"/>
      <c r="BJ60" s="1525"/>
      <c r="BK60" s="1525"/>
      <c r="BL60" s="1526"/>
      <c r="BM60" s="1526"/>
      <c r="BN60" s="1526"/>
      <c r="BO60" s="1526"/>
      <c r="BP60" s="1527"/>
      <c r="BQ60" s="1524"/>
    </row>
    <row r="61" spans="1:70" ht="15.75" x14ac:dyDescent="0.25">
      <c r="A61" s="376"/>
      <c r="B61" s="306">
        <v>71</v>
      </c>
      <c r="C61" s="1536"/>
      <c r="D61" s="1536"/>
      <c r="E61" s="1542"/>
      <c r="F61" s="1539"/>
      <c r="G61" s="1542"/>
      <c r="H61" s="1537"/>
      <c r="I61" s="1537"/>
      <c r="J61" s="657" t="s">
        <v>372</v>
      </c>
      <c r="K61" s="405" t="s">
        <v>85</v>
      </c>
      <c r="L61" s="1464"/>
      <c r="M61" s="1464"/>
      <c r="N61" s="1465"/>
      <c r="O61" s="1466"/>
      <c r="P61" s="1466"/>
      <c r="Q61" s="1466"/>
      <c r="R61" s="1466"/>
      <c r="S61" s="1466"/>
      <c r="T61" s="1466"/>
      <c r="U61" s="1521"/>
      <c r="V61" s="1528"/>
      <c r="W61" s="1529"/>
      <c r="X61" s="1529"/>
      <c r="Y61" s="1467"/>
      <c r="Z61" s="1468"/>
      <c r="AA61" s="1471"/>
      <c r="AB61" s="1472"/>
      <c r="AC61" s="1530"/>
      <c r="AD61" s="1530"/>
      <c r="AE61" s="1472"/>
      <c r="AF61" s="1469"/>
      <c r="AG61" s="1474"/>
      <c r="AH61" s="1526"/>
      <c r="AI61" s="1526"/>
      <c r="AJ61" s="1526"/>
      <c r="AK61" s="1525"/>
      <c r="AL61" s="1525"/>
      <c r="AM61" s="1525"/>
      <c r="AN61" s="1526"/>
      <c r="AO61" s="1526"/>
      <c r="AP61" s="1526"/>
      <c r="AQ61" s="1526"/>
      <c r="AR61" s="1525"/>
      <c r="AS61" s="1525"/>
      <c r="AT61" s="1525"/>
      <c r="AU61" s="1525"/>
      <c r="AV61" s="1526"/>
      <c r="AW61" s="1526"/>
      <c r="AX61" s="1526"/>
      <c r="AY61" s="1526"/>
      <c r="AZ61" s="1525"/>
      <c r="BA61" s="1525"/>
      <c r="BB61" s="1525"/>
      <c r="BC61" s="1525"/>
      <c r="BD61" s="1526"/>
      <c r="BE61" s="1526"/>
      <c r="BF61" s="1526"/>
      <c r="BG61" s="1526"/>
      <c r="BH61" s="1525"/>
      <c r="BI61" s="1525"/>
      <c r="BJ61" s="1525"/>
      <c r="BK61" s="1525"/>
      <c r="BL61" s="1526"/>
      <c r="BM61" s="1526"/>
      <c r="BN61" s="1526"/>
      <c r="BO61" s="1526"/>
      <c r="BP61" s="1527"/>
      <c r="BQ61" s="1524"/>
    </row>
    <row r="62" spans="1:70" ht="15.75" x14ac:dyDescent="0.25">
      <c r="A62" s="376"/>
      <c r="B62" s="306">
        <v>72</v>
      </c>
      <c r="C62" s="1536"/>
      <c r="D62" s="1536"/>
      <c r="E62" s="1542"/>
      <c r="F62" s="1539"/>
      <c r="G62" s="1542"/>
      <c r="H62" s="1537"/>
      <c r="I62" s="1537"/>
      <c r="J62" s="657" t="s">
        <v>373</v>
      </c>
      <c r="K62" s="405" t="s">
        <v>86</v>
      </c>
      <c r="L62" s="1464"/>
      <c r="M62" s="1464"/>
      <c r="N62" s="1465"/>
      <c r="O62" s="1466"/>
      <c r="P62" s="1466"/>
      <c r="Q62" s="1466"/>
      <c r="R62" s="1466"/>
      <c r="S62" s="1466"/>
      <c r="T62" s="1466"/>
      <c r="U62" s="1521"/>
      <c r="V62" s="1528"/>
      <c r="W62" s="1529"/>
      <c r="X62" s="1529"/>
      <c r="Y62" s="1467"/>
      <c r="Z62" s="1468"/>
      <c r="AA62" s="1471"/>
      <c r="AB62" s="1472"/>
      <c r="AC62" s="1530"/>
      <c r="AD62" s="1530"/>
      <c r="AE62" s="1472"/>
      <c r="AF62" s="1469"/>
      <c r="AG62" s="1474"/>
      <c r="AH62" s="1526"/>
      <c r="AI62" s="1526"/>
      <c r="AJ62" s="1526"/>
      <c r="AK62" s="1525"/>
      <c r="AL62" s="1525"/>
      <c r="AM62" s="1525"/>
      <c r="AN62" s="1526"/>
      <c r="AO62" s="1526"/>
      <c r="AP62" s="1526"/>
      <c r="AQ62" s="1526"/>
      <c r="AR62" s="1525"/>
      <c r="AS62" s="1525"/>
      <c r="AT62" s="1525"/>
      <c r="AU62" s="1525"/>
      <c r="AV62" s="1526"/>
      <c r="AW62" s="1526"/>
      <c r="AX62" s="1526"/>
      <c r="AY62" s="1526"/>
      <c r="AZ62" s="1525"/>
      <c r="BA62" s="1525"/>
      <c r="BB62" s="1525"/>
      <c r="BC62" s="1525"/>
      <c r="BD62" s="1526"/>
      <c r="BE62" s="1526"/>
      <c r="BF62" s="1526"/>
      <c r="BG62" s="1526"/>
      <c r="BH62" s="1525"/>
      <c r="BI62" s="1525"/>
      <c r="BJ62" s="1525"/>
      <c r="BK62" s="1525"/>
      <c r="BL62" s="1526"/>
      <c r="BM62" s="1526"/>
      <c r="BN62" s="1526"/>
      <c r="BO62" s="1526"/>
      <c r="BP62" s="1527"/>
      <c r="BQ62" s="1524"/>
    </row>
    <row r="63" spans="1:70" ht="15.75" x14ac:dyDescent="0.25">
      <c r="A63" s="376"/>
      <c r="B63" s="306">
        <v>73</v>
      </c>
      <c r="C63" s="1536"/>
      <c r="D63" s="1536"/>
      <c r="E63" s="1542"/>
      <c r="F63" s="1539"/>
      <c r="G63" s="1542"/>
      <c r="H63" s="1537"/>
      <c r="I63" s="1537"/>
      <c r="J63" s="657" t="s">
        <v>374</v>
      </c>
      <c r="K63" s="405" t="s">
        <v>87</v>
      </c>
      <c r="L63" s="1464"/>
      <c r="M63" s="1464"/>
      <c r="N63" s="1465"/>
      <c r="O63" s="1466"/>
      <c r="P63" s="1466"/>
      <c r="Q63" s="1466"/>
      <c r="R63" s="1466"/>
      <c r="S63" s="1466"/>
      <c r="T63" s="1466"/>
      <c r="U63" s="1521"/>
      <c r="V63" s="1528"/>
      <c r="W63" s="1529"/>
      <c r="X63" s="1529"/>
      <c r="Y63" s="1467"/>
      <c r="Z63" s="1468"/>
      <c r="AA63" s="1471"/>
      <c r="AB63" s="1472"/>
      <c r="AC63" s="1530"/>
      <c r="AD63" s="1530"/>
      <c r="AE63" s="1472"/>
      <c r="AF63" s="1469"/>
      <c r="AG63" s="1474"/>
      <c r="AH63" s="1526"/>
      <c r="AI63" s="1526"/>
      <c r="AJ63" s="1526"/>
      <c r="AK63" s="1525"/>
      <c r="AL63" s="1525"/>
      <c r="AM63" s="1525"/>
      <c r="AN63" s="1526"/>
      <c r="AO63" s="1526"/>
      <c r="AP63" s="1526"/>
      <c r="AQ63" s="1526"/>
      <c r="AR63" s="1525"/>
      <c r="AS63" s="1525"/>
      <c r="AT63" s="1525"/>
      <c r="AU63" s="1525"/>
      <c r="AV63" s="1526"/>
      <c r="AW63" s="1526"/>
      <c r="AX63" s="1526"/>
      <c r="AY63" s="1526"/>
      <c r="AZ63" s="1525"/>
      <c r="BA63" s="1525"/>
      <c r="BB63" s="1525"/>
      <c r="BC63" s="1525"/>
      <c r="BD63" s="1526"/>
      <c r="BE63" s="1526"/>
      <c r="BF63" s="1526"/>
      <c r="BG63" s="1526"/>
      <c r="BH63" s="1525"/>
      <c r="BI63" s="1525"/>
      <c r="BJ63" s="1525"/>
      <c r="BK63" s="1525"/>
      <c r="BL63" s="1526"/>
      <c r="BM63" s="1526"/>
      <c r="BN63" s="1526"/>
      <c r="BO63" s="1526"/>
      <c r="BP63" s="1527"/>
      <c r="BQ63" s="1524"/>
    </row>
    <row r="64" spans="1:70" ht="15.75" x14ac:dyDescent="0.25">
      <c r="A64" s="376"/>
      <c r="B64" s="306">
        <v>74</v>
      </c>
      <c r="C64" s="1536"/>
      <c r="D64" s="1536"/>
      <c r="E64" s="1542"/>
      <c r="F64" s="1539"/>
      <c r="G64" s="1542"/>
      <c r="H64" s="1537"/>
      <c r="I64" s="1537"/>
      <c r="J64" s="657" t="s">
        <v>375</v>
      </c>
      <c r="K64" s="405" t="s">
        <v>88</v>
      </c>
      <c r="L64" s="1464"/>
      <c r="M64" s="1464"/>
      <c r="N64" s="1465"/>
      <c r="O64" s="1466"/>
      <c r="P64" s="1466"/>
      <c r="Q64" s="1466"/>
      <c r="R64" s="1466"/>
      <c r="S64" s="1466"/>
      <c r="T64" s="1466"/>
      <c r="U64" s="1521"/>
      <c r="V64" s="1528"/>
      <c r="W64" s="1529"/>
      <c r="X64" s="1529"/>
      <c r="Y64" s="1467"/>
      <c r="Z64" s="1468"/>
      <c r="AA64" s="1471"/>
      <c r="AB64" s="1472"/>
      <c r="AC64" s="1530"/>
      <c r="AD64" s="1530"/>
      <c r="AE64" s="1472"/>
      <c r="AF64" s="1469"/>
      <c r="AG64" s="1474"/>
      <c r="AH64" s="1526"/>
      <c r="AI64" s="1526"/>
      <c r="AJ64" s="1526"/>
      <c r="AK64" s="1525"/>
      <c r="AL64" s="1525"/>
      <c r="AM64" s="1525"/>
      <c r="AN64" s="1526"/>
      <c r="AO64" s="1526"/>
      <c r="AP64" s="1526"/>
      <c r="AQ64" s="1526"/>
      <c r="AR64" s="1525"/>
      <c r="AS64" s="1525"/>
      <c r="AT64" s="1525"/>
      <c r="AU64" s="1525"/>
      <c r="AV64" s="1526"/>
      <c r="AW64" s="1526"/>
      <c r="AX64" s="1526"/>
      <c r="AY64" s="1526"/>
      <c r="AZ64" s="1525"/>
      <c r="BA64" s="1525"/>
      <c r="BB64" s="1525"/>
      <c r="BC64" s="1525"/>
      <c r="BD64" s="1526"/>
      <c r="BE64" s="1526"/>
      <c r="BF64" s="1526"/>
      <c r="BG64" s="1526"/>
      <c r="BH64" s="1525"/>
      <c r="BI64" s="1525"/>
      <c r="BJ64" s="1525"/>
      <c r="BK64" s="1525"/>
      <c r="BL64" s="1526"/>
      <c r="BM64" s="1526"/>
      <c r="BN64" s="1526"/>
      <c r="BO64" s="1526"/>
      <c r="BP64" s="1527"/>
      <c r="BQ64" s="1524"/>
    </row>
    <row r="65" spans="1:69" ht="16.5" thickBot="1" x14ac:dyDescent="0.3">
      <c r="A65" s="376"/>
      <c r="B65" s="306">
        <v>75</v>
      </c>
      <c r="C65" s="1441"/>
      <c r="D65" s="1441"/>
      <c r="E65" s="1543"/>
      <c r="F65" s="1540"/>
      <c r="G65" s="1543"/>
      <c r="H65" s="1443"/>
      <c r="I65" s="1443"/>
      <c r="J65" s="657" t="s">
        <v>376</v>
      </c>
      <c r="K65" s="405" t="s">
        <v>89</v>
      </c>
      <c r="L65" s="1464"/>
      <c r="M65" s="1464"/>
      <c r="N65" s="1465"/>
      <c r="O65" s="1466"/>
      <c r="P65" s="1466"/>
      <c r="Q65" s="1466"/>
      <c r="R65" s="1466"/>
      <c r="S65" s="1466"/>
      <c r="T65" s="1466"/>
      <c r="U65" s="1521"/>
      <c r="V65" s="1528"/>
      <c r="W65" s="1529"/>
      <c r="X65" s="1529"/>
      <c r="Y65" s="1459"/>
      <c r="Z65" s="1468"/>
      <c r="AA65" s="1471"/>
      <c r="AB65" s="1472"/>
      <c r="AC65" s="1530"/>
      <c r="AD65" s="1530"/>
      <c r="AE65" s="1472"/>
      <c r="AF65" s="1433"/>
      <c r="AG65" s="1474"/>
      <c r="AH65" s="1526"/>
      <c r="AI65" s="1526"/>
      <c r="AJ65" s="1526"/>
      <c r="AK65" s="1525"/>
      <c r="AL65" s="1525"/>
      <c r="AM65" s="1525"/>
      <c r="AN65" s="1526"/>
      <c r="AO65" s="1526"/>
      <c r="AP65" s="1526"/>
      <c r="AQ65" s="1526"/>
      <c r="AR65" s="1525"/>
      <c r="AS65" s="1525"/>
      <c r="AT65" s="1525"/>
      <c r="AU65" s="1525"/>
      <c r="AV65" s="1526"/>
      <c r="AW65" s="1526"/>
      <c r="AX65" s="1526"/>
      <c r="AY65" s="1526"/>
      <c r="AZ65" s="1525"/>
      <c r="BA65" s="1525"/>
      <c r="BB65" s="1525"/>
      <c r="BC65" s="1525"/>
      <c r="BD65" s="1526"/>
      <c r="BE65" s="1526"/>
      <c r="BF65" s="1526"/>
      <c r="BG65" s="1526"/>
      <c r="BH65" s="1525"/>
      <c r="BI65" s="1525"/>
      <c r="BJ65" s="1525"/>
      <c r="BK65" s="1525"/>
      <c r="BL65" s="1526"/>
      <c r="BM65" s="1526"/>
      <c r="BN65" s="1526"/>
      <c r="BO65" s="1526"/>
      <c r="BP65" s="1527"/>
      <c r="BQ65" s="1524"/>
    </row>
    <row r="66" spans="1:69" ht="16.5" hidden="1" thickBot="1" x14ac:dyDescent="0.3">
      <c r="A66" s="160"/>
      <c r="B66" s="160"/>
      <c r="C66" s="160"/>
      <c r="D66" s="160"/>
      <c r="E66" s="160"/>
      <c r="F66" s="292"/>
      <c r="G66" s="292"/>
      <c r="H66" s="292"/>
      <c r="I66" s="292"/>
      <c r="J66" s="393"/>
      <c r="K66" s="407" t="s">
        <v>7</v>
      </c>
      <c r="L66" s="414">
        <f>SUM(L67:L69)</f>
        <v>0</v>
      </c>
      <c r="M66" s="452">
        <f>L66*36</f>
        <v>0</v>
      </c>
      <c r="N66" s="48"/>
      <c r="O66" s="48"/>
      <c r="P66" s="48"/>
      <c r="Q66" s="48"/>
      <c r="R66" s="48"/>
      <c r="S66" s="48"/>
      <c r="T66" s="48"/>
      <c r="U66" s="141"/>
      <c r="V66" s="49"/>
      <c r="W66" s="50"/>
      <c r="X66" s="50"/>
      <c r="Y66" s="265"/>
      <c r="Z66" s="51"/>
      <c r="AA66" s="154"/>
      <c r="AB66" s="52"/>
      <c r="AC66" s="52"/>
      <c r="AD66" s="52"/>
      <c r="AE66" s="52"/>
      <c r="AF66" s="52"/>
      <c r="AG66" s="11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48"/>
      <c r="BQ66" s="53"/>
    </row>
    <row r="67" spans="1:69" ht="16.5" hidden="1" thickBot="1" x14ac:dyDescent="0.3">
      <c r="F67" s="14"/>
      <c r="G67" s="14"/>
      <c r="H67" s="14"/>
      <c r="I67" s="14"/>
      <c r="J67" s="389"/>
      <c r="K67" s="405" t="s">
        <v>8</v>
      </c>
      <c r="L67" s="399"/>
      <c r="M67" s="41">
        <f>L67*36</f>
        <v>0</v>
      </c>
      <c r="N67" s="3">
        <v>3</v>
      </c>
      <c r="O67" s="3"/>
      <c r="P67" s="3"/>
      <c r="Q67" s="3"/>
      <c r="R67" s="3"/>
      <c r="S67" s="3"/>
      <c r="T67" s="3"/>
      <c r="U67" s="11"/>
      <c r="V67" s="5"/>
      <c r="W67" s="6"/>
      <c r="X67" s="6">
        <v>1</v>
      </c>
      <c r="Y67" s="262"/>
      <c r="Z67" s="7"/>
      <c r="AA67" s="153"/>
      <c r="AB67" s="2"/>
      <c r="AC67" s="2"/>
      <c r="AD67" s="2"/>
      <c r="AE67" s="2"/>
      <c r="AF67" s="256"/>
      <c r="AG67" s="42"/>
      <c r="AH67" s="8"/>
      <c r="AI67" s="8"/>
      <c r="AJ67" s="8"/>
      <c r="AK67" s="9"/>
      <c r="AL67" s="9"/>
      <c r="AM67" s="8"/>
      <c r="AN67" s="8"/>
      <c r="AO67" s="9"/>
      <c r="AP67" s="9"/>
      <c r="AQ67" s="9"/>
      <c r="AR67" s="8"/>
      <c r="AS67" s="8"/>
      <c r="AT67" s="8"/>
      <c r="AU67" s="9"/>
      <c r="AV67" s="9"/>
      <c r="AW67" s="9"/>
      <c r="AX67" s="8"/>
      <c r="AY67" s="8"/>
      <c r="AZ67" s="8"/>
      <c r="BA67" s="9"/>
      <c r="BB67" s="9"/>
      <c r="BC67" s="9"/>
      <c r="BD67" s="2"/>
      <c r="BE67" s="2"/>
      <c r="BF67" s="2"/>
      <c r="BG67" s="9"/>
      <c r="BH67" s="9"/>
      <c r="BI67" s="9"/>
      <c r="BJ67" s="2"/>
      <c r="BK67" s="2"/>
      <c r="BL67" s="2"/>
      <c r="BM67" s="9"/>
      <c r="BN67" s="9"/>
      <c r="BO67" s="9"/>
      <c r="BP67" s="3"/>
      <c r="BQ67" s="10"/>
    </row>
    <row r="68" spans="1:69" ht="16.5" hidden="1" thickBot="1" x14ac:dyDescent="0.3">
      <c r="F68" s="14"/>
      <c r="G68" s="14"/>
      <c r="H68" s="14"/>
      <c r="I68" s="14"/>
      <c r="J68" s="389"/>
      <c r="K68" s="405" t="s">
        <v>20</v>
      </c>
      <c r="L68" s="399"/>
      <c r="M68" s="41">
        <f>L68*36</f>
        <v>0</v>
      </c>
      <c r="N68" s="3"/>
      <c r="O68" s="3">
        <v>3</v>
      </c>
      <c r="P68" s="3"/>
      <c r="Q68" s="3"/>
      <c r="R68" s="3"/>
      <c r="S68" s="3"/>
      <c r="T68" s="3"/>
      <c r="U68" s="11"/>
      <c r="V68" s="5"/>
      <c r="W68" s="6"/>
      <c r="X68" s="6">
        <v>2</v>
      </c>
      <c r="Y68" s="262"/>
      <c r="Z68" s="7"/>
      <c r="AA68" s="153"/>
      <c r="AB68" s="2"/>
      <c r="AC68" s="2"/>
      <c r="AD68" s="2"/>
      <c r="AE68" s="2"/>
      <c r="AF68" s="256"/>
      <c r="AG68" s="42"/>
      <c r="AH68" s="8"/>
      <c r="AI68" s="8"/>
      <c r="AJ68" s="8"/>
      <c r="AK68" s="9"/>
      <c r="AL68" s="9"/>
      <c r="AM68" s="8"/>
      <c r="AN68" s="8"/>
      <c r="AO68" s="9"/>
      <c r="AP68" s="9"/>
      <c r="AQ68" s="9"/>
      <c r="AR68" s="8"/>
      <c r="AS68" s="8"/>
      <c r="AT68" s="8"/>
      <c r="AU68" s="9"/>
      <c r="AV68" s="9"/>
      <c r="AW68" s="9"/>
      <c r="AX68" s="8"/>
      <c r="AY68" s="8"/>
      <c r="AZ68" s="8"/>
      <c r="BA68" s="9"/>
      <c r="BB68" s="9"/>
      <c r="BC68" s="9"/>
      <c r="BD68" s="2"/>
      <c r="BE68" s="2"/>
      <c r="BF68" s="2"/>
      <c r="BG68" s="9"/>
      <c r="BH68" s="9"/>
      <c r="BI68" s="9"/>
      <c r="BJ68" s="2"/>
      <c r="BK68" s="2"/>
      <c r="BL68" s="2"/>
      <c r="BM68" s="9"/>
      <c r="BN68" s="9"/>
      <c r="BO68" s="9"/>
      <c r="BP68" s="3"/>
      <c r="BQ68" s="10"/>
    </row>
    <row r="69" spans="1:69" ht="16.5" hidden="1" thickBot="1" x14ac:dyDescent="0.3">
      <c r="F69" s="14"/>
      <c r="G69" s="14"/>
      <c r="H69" s="14"/>
      <c r="I69" s="14"/>
      <c r="J69" s="389"/>
      <c r="K69" s="405" t="s">
        <v>21</v>
      </c>
      <c r="L69" s="399"/>
      <c r="M69" s="41">
        <f>L69*36</f>
        <v>0</v>
      </c>
      <c r="N69" s="3"/>
      <c r="O69" s="3"/>
      <c r="P69" s="3">
        <v>3</v>
      </c>
      <c r="Q69" s="3"/>
      <c r="R69" s="3"/>
      <c r="S69" s="3"/>
      <c r="T69" s="3"/>
      <c r="U69" s="11"/>
      <c r="V69" s="5"/>
      <c r="W69" s="6"/>
      <c r="X69" s="6">
        <v>3</v>
      </c>
      <c r="Y69" s="262"/>
      <c r="Z69" s="7"/>
      <c r="AA69" s="153"/>
      <c r="AB69" s="2"/>
      <c r="AC69" s="2"/>
      <c r="AD69" s="2"/>
      <c r="AE69" s="2"/>
      <c r="AF69" s="256"/>
      <c r="AG69" s="42"/>
      <c r="AH69" s="8"/>
      <c r="AI69" s="8"/>
      <c r="AJ69" s="8"/>
      <c r="AK69" s="9"/>
      <c r="AL69" s="9"/>
      <c r="AM69" s="8"/>
      <c r="AN69" s="8"/>
      <c r="AO69" s="9"/>
      <c r="AP69" s="9"/>
      <c r="AQ69" s="9"/>
      <c r="AR69" s="8"/>
      <c r="AS69" s="8"/>
      <c r="AT69" s="8"/>
      <c r="AU69" s="9"/>
      <c r="AV69" s="9"/>
      <c r="AW69" s="9"/>
      <c r="AX69" s="8"/>
      <c r="AY69" s="8"/>
      <c r="AZ69" s="8"/>
      <c r="BA69" s="9"/>
      <c r="BB69" s="9"/>
      <c r="BC69" s="9"/>
      <c r="BD69" s="2"/>
      <c r="BE69" s="2"/>
      <c r="BF69" s="2"/>
      <c r="BG69" s="9"/>
      <c r="BH69" s="9"/>
      <c r="BI69" s="9"/>
      <c r="BJ69" s="2"/>
      <c r="BK69" s="2"/>
      <c r="BL69" s="2"/>
      <c r="BM69" s="9"/>
      <c r="BN69" s="9"/>
      <c r="BO69" s="9"/>
      <c r="BP69" s="3"/>
      <c r="BQ69" s="10"/>
    </row>
    <row r="70" spans="1:69" ht="16.5" hidden="1" thickBot="1" x14ac:dyDescent="0.3">
      <c r="F70" s="14"/>
      <c r="G70" s="14"/>
      <c r="H70" s="14"/>
      <c r="I70" s="14"/>
      <c r="J70" s="389"/>
      <c r="K70" s="407" t="s">
        <v>19</v>
      </c>
      <c r="L70" s="400">
        <f>SUM(L71)</f>
        <v>0</v>
      </c>
      <c r="M70" s="112"/>
      <c r="N70" s="54"/>
      <c r="O70" s="54"/>
      <c r="P70" s="54"/>
      <c r="Q70" s="54"/>
      <c r="R70" s="54"/>
      <c r="S70" s="54"/>
      <c r="T70" s="54"/>
      <c r="U70" s="142"/>
      <c r="V70" s="49"/>
      <c r="W70" s="50"/>
      <c r="X70" s="50"/>
      <c r="Y70" s="265"/>
      <c r="Z70" s="51"/>
      <c r="AA70" s="154"/>
      <c r="AB70" s="52"/>
      <c r="AC70" s="52"/>
      <c r="AD70" s="52"/>
      <c r="AE70" s="52"/>
      <c r="AF70" s="52"/>
      <c r="AG70" s="11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48"/>
      <c r="BQ70" s="53"/>
    </row>
    <row r="71" spans="1:69" ht="16.5" hidden="1" thickBot="1" x14ac:dyDescent="0.3">
      <c r="F71" s="14"/>
      <c r="G71" s="14"/>
      <c r="H71" s="14"/>
      <c r="I71" s="14"/>
      <c r="J71" s="389"/>
      <c r="K71" s="405" t="s">
        <v>8</v>
      </c>
      <c r="L71" s="399"/>
      <c r="M71" s="41">
        <f t="shared" ref="M71:M89" si="3">L71*36</f>
        <v>0</v>
      </c>
      <c r="N71" s="12"/>
      <c r="O71" s="12">
        <v>6</v>
      </c>
      <c r="P71" s="12"/>
      <c r="Q71" s="12"/>
      <c r="R71" s="12"/>
      <c r="S71" s="12"/>
      <c r="T71" s="12"/>
      <c r="U71" s="139"/>
      <c r="V71" s="5"/>
      <c r="W71" s="6"/>
      <c r="X71" s="6">
        <v>2</v>
      </c>
      <c r="Y71" s="262"/>
      <c r="Z71" s="7"/>
      <c r="AA71" s="153"/>
      <c r="AB71" s="2"/>
      <c r="AC71" s="2"/>
      <c r="AD71" s="2"/>
      <c r="AE71" s="2"/>
      <c r="AF71" s="256"/>
      <c r="AG71" s="42"/>
      <c r="AH71" s="8"/>
      <c r="AI71" s="8"/>
      <c r="AJ71" s="8"/>
      <c r="AK71" s="8"/>
      <c r="AL71" s="8"/>
      <c r="AM71" s="8"/>
      <c r="AN71" s="8"/>
      <c r="AO71" s="9"/>
      <c r="AP71" s="9"/>
      <c r="AQ71" s="9"/>
      <c r="AR71" s="8"/>
      <c r="AS71" s="8"/>
      <c r="AT71" s="8"/>
      <c r="AU71" s="9"/>
      <c r="AV71" s="9"/>
      <c r="AW71" s="9"/>
      <c r="AX71" s="8"/>
      <c r="AY71" s="8"/>
      <c r="AZ71" s="8"/>
      <c r="BA71" s="9"/>
      <c r="BB71" s="9"/>
      <c r="BC71" s="9"/>
      <c r="BD71" s="2"/>
      <c r="BE71" s="2"/>
      <c r="BF71" s="2"/>
      <c r="BG71" s="9"/>
      <c r="BH71" s="9"/>
      <c r="BI71" s="9"/>
      <c r="BJ71" s="2"/>
      <c r="BK71" s="2"/>
      <c r="BL71" s="2"/>
      <c r="BM71" s="9"/>
      <c r="BN71" s="9"/>
      <c r="BO71" s="9"/>
      <c r="BP71" s="3"/>
      <c r="BQ71" s="10"/>
    </row>
    <row r="72" spans="1:69" ht="32.25" hidden="1" thickBot="1" x14ac:dyDescent="0.3">
      <c r="F72" s="14"/>
      <c r="G72" s="14"/>
      <c r="H72" s="14"/>
      <c r="I72" s="14"/>
      <c r="J72" s="389"/>
      <c r="K72" s="407" t="s">
        <v>10</v>
      </c>
      <c r="L72" s="400">
        <f>SUM(L73:L75)</f>
        <v>0</v>
      </c>
      <c r="M72" s="112">
        <f t="shared" si="3"/>
        <v>0</v>
      </c>
      <c r="N72" s="48"/>
      <c r="O72" s="48"/>
      <c r="P72" s="48"/>
      <c r="Q72" s="48"/>
      <c r="R72" s="48"/>
      <c r="S72" s="48"/>
      <c r="T72" s="48"/>
      <c r="U72" s="141"/>
      <c r="V72" s="49"/>
      <c r="W72" s="50"/>
      <c r="X72" s="50"/>
      <c r="Y72" s="265"/>
      <c r="Z72" s="51"/>
      <c r="AA72" s="154"/>
      <c r="AB72" s="52"/>
      <c r="AC72" s="52"/>
      <c r="AD72" s="52"/>
      <c r="AE72" s="52"/>
      <c r="AF72" s="52"/>
      <c r="AG72" s="11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48"/>
      <c r="BQ72" s="53"/>
    </row>
    <row r="73" spans="1:69" ht="16.5" hidden="1" thickBot="1" x14ac:dyDescent="0.3">
      <c r="F73" s="14"/>
      <c r="G73" s="14"/>
      <c r="H73" s="14"/>
      <c r="I73" s="14"/>
      <c r="J73" s="389"/>
      <c r="K73" s="405" t="s">
        <v>8</v>
      </c>
      <c r="L73" s="399"/>
      <c r="M73" s="41">
        <f t="shared" si="3"/>
        <v>0</v>
      </c>
      <c r="N73" s="3"/>
      <c r="O73" s="3"/>
      <c r="P73" s="3">
        <v>3</v>
      </c>
      <c r="Q73" s="3"/>
      <c r="R73" s="3"/>
      <c r="S73" s="3"/>
      <c r="T73" s="3"/>
      <c r="U73" s="11"/>
      <c r="V73" s="5">
        <v>3</v>
      </c>
      <c r="W73" s="6"/>
      <c r="X73" s="6"/>
      <c r="Y73" s="262"/>
      <c r="Z73" s="7"/>
      <c r="AA73" s="153"/>
      <c r="AB73" s="2"/>
      <c r="AC73" s="2"/>
      <c r="AD73" s="2"/>
      <c r="AE73" s="2"/>
      <c r="AF73" s="256"/>
      <c r="AG73" s="42"/>
      <c r="AH73" s="8"/>
      <c r="AI73" s="8"/>
      <c r="AJ73" s="8"/>
      <c r="AK73" s="9"/>
      <c r="AL73" s="9"/>
      <c r="AM73" s="8"/>
      <c r="AN73" s="8"/>
      <c r="AO73" s="9"/>
      <c r="AP73" s="9"/>
      <c r="AQ73" s="9"/>
      <c r="AR73" s="8"/>
      <c r="AS73" s="8"/>
      <c r="AT73" s="8"/>
      <c r="AU73" s="9"/>
      <c r="AV73" s="9"/>
      <c r="AW73" s="9"/>
      <c r="AX73" s="8"/>
      <c r="AY73" s="8"/>
      <c r="AZ73" s="8"/>
      <c r="BA73" s="9"/>
      <c r="BB73" s="9"/>
      <c r="BC73" s="9"/>
      <c r="BD73" s="2"/>
      <c r="BE73" s="2"/>
      <c r="BF73" s="2"/>
      <c r="BG73" s="9"/>
      <c r="BH73" s="9"/>
      <c r="BI73" s="9"/>
      <c r="BJ73" s="2"/>
      <c r="BK73" s="2"/>
      <c r="BL73" s="2"/>
      <c r="BM73" s="9"/>
      <c r="BN73" s="9"/>
      <c r="BO73" s="9"/>
      <c r="BP73" s="3"/>
      <c r="BQ73" s="10"/>
    </row>
    <row r="74" spans="1:69" ht="16.5" hidden="1" thickBot="1" x14ac:dyDescent="0.3">
      <c r="F74" s="14"/>
      <c r="G74" s="14"/>
      <c r="H74" s="14"/>
      <c r="I74" s="14"/>
      <c r="J74" s="389"/>
      <c r="K74" s="405" t="s">
        <v>20</v>
      </c>
      <c r="L74" s="399"/>
      <c r="M74" s="41">
        <f t="shared" si="3"/>
        <v>0</v>
      </c>
      <c r="N74" s="3"/>
      <c r="O74" s="3"/>
      <c r="P74" s="3"/>
      <c r="Q74" s="3"/>
      <c r="R74" s="3"/>
      <c r="S74" s="3"/>
      <c r="T74" s="3"/>
      <c r="U74" s="11"/>
      <c r="V74" s="5"/>
      <c r="W74" s="6"/>
      <c r="X74" s="6"/>
      <c r="Y74" s="262"/>
      <c r="Z74" s="7"/>
      <c r="AA74" s="153"/>
      <c r="AB74" s="2"/>
      <c r="AC74" s="2"/>
      <c r="AD74" s="2"/>
      <c r="AE74" s="2"/>
      <c r="AF74" s="256"/>
      <c r="AG74" s="42"/>
      <c r="AH74" s="8"/>
      <c r="AI74" s="8"/>
      <c r="AJ74" s="8"/>
      <c r="AK74" s="9"/>
      <c r="AL74" s="9"/>
      <c r="AM74" s="8"/>
      <c r="AN74" s="8"/>
      <c r="AO74" s="9"/>
      <c r="AP74" s="9"/>
      <c r="AQ74" s="9"/>
      <c r="AR74" s="8"/>
      <c r="AS74" s="8"/>
      <c r="AT74" s="8"/>
      <c r="AU74" s="9"/>
      <c r="AV74" s="9"/>
      <c r="AW74" s="9"/>
      <c r="AX74" s="8"/>
      <c r="AY74" s="8"/>
      <c r="AZ74" s="8"/>
      <c r="BA74" s="9"/>
      <c r="BB74" s="9"/>
      <c r="BC74" s="9"/>
      <c r="BD74" s="2"/>
      <c r="BE74" s="2"/>
      <c r="BF74" s="2"/>
      <c r="BG74" s="9"/>
      <c r="BH74" s="9"/>
      <c r="BI74" s="9"/>
      <c r="BJ74" s="2"/>
      <c r="BK74" s="2"/>
      <c r="BL74" s="2"/>
      <c r="BM74" s="9"/>
      <c r="BN74" s="9"/>
      <c r="BO74" s="9"/>
      <c r="BP74" s="3"/>
      <c r="BQ74" s="10"/>
    </row>
    <row r="75" spans="1:69" ht="16.5" hidden="1" thickBot="1" x14ac:dyDescent="0.3">
      <c r="F75" s="14"/>
      <c r="G75" s="14"/>
      <c r="H75" s="14"/>
      <c r="I75" s="14"/>
      <c r="J75" s="389"/>
      <c r="K75" s="405" t="s">
        <v>20</v>
      </c>
      <c r="L75" s="399"/>
      <c r="M75" s="41">
        <f t="shared" si="3"/>
        <v>0</v>
      </c>
      <c r="N75" s="12"/>
      <c r="O75" s="12"/>
      <c r="P75" s="12"/>
      <c r="Q75" s="12"/>
      <c r="R75" s="12"/>
      <c r="S75" s="12"/>
      <c r="T75" s="12"/>
      <c r="U75" s="139"/>
      <c r="V75" s="5"/>
      <c r="W75" s="6"/>
      <c r="X75" s="6"/>
      <c r="Y75" s="262"/>
      <c r="Z75" s="7"/>
      <c r="AA75" s="153"/>
      <c r="AB75" s="2"/>
      <c r="AC75" s="2"/>
      <c r="AD75" s="2"/>
      <c r="AE75" s="2"/>
      <c r="AF75" s="256"/>
      <c r="AG75" s="42"/>
      <c r="AH75" s="8"/>
      <c r="AI75" s="8"/>
      <c r="AJ75" s="8"/>
      <c r="AK75" s="9"/>
      <c r="AL75" s="9"/>
      <c r="AM75" s="9"/>
      <c r="AN75" s="9"/>
      <c r="AO75" s="9"/>
      <c r="AP75" s="9"/>
      <c r="AQ75" s="9"/>
      <c r="AR75" s="8"/>
      <c r="AS75" s="8"/>
      <c r="AT75" s="8"/>
      <c r="AU75" s="9"/>
      <c r="AV75" s="9"/>
      <c r="AW75" s="9"/>
      <c r="AX75" s="8"/>
      <c r="AY75" s="8"/>
      <c r="AZ75" s="8"/>
      <c r="BA75" s="9"/>
      <c r="BB75" s="9"/>
      <c r="BC75" s="9"/>
      <c r="BD75" s="2"/>
      <c r="BE75" s="2"/>
      <c r="BF75" s="2"/>
      <c r="BG75" s="9"/>
      <c r="BH75" s="9"/>
      <c r="BI75" s="9"/>
      <c r="BJ75" s="2"/>
      <c r="BK75" s="2"/>
      <c r="BL75" s="2"/>
      <c r="BM75" s="9"/>
      <c r="BN75" s="9"/>
      <c r="BO75" s="9"/>
      <c r="BP75" s="3"/>
      <c r="BQ75" s="10"/>
    </row>
    <row r="76" spans="1:69" ht="16.5" hidden="1" thickBot="1" x14ac:dyDescent="0.3">
      <c r="F76" s="14"/>
      <c r="G76" s="14"/>
      <c r="H76" s="14"/>
      <c r="I76" s="14"/>
      <c r="J76" s="389"/>
      <c r="K76" s="405"/>
      <c r="L76" s="399"/>
      <c r="M76" s="41"/>
      <c r="N76" s="12"/>
      <c r="O76" s="12"/>
      <c r="P76" s="12"/>
      <c r="Q76" s="12"/>
      <c r="R76" s="12"/>
      <c r="S76" s="12"/>
      <c r="T76" s="12"/>
      <c r="U76" s="139"/>
      <c r="V76" s="5"/>
      <c r="W76" s="6"/>
      <c r="X76" s="6"/>
      <c r="Y76" s="262"/>
      <c r="Z76" s="7"/>
      <c r="AA76" s="153"/>
      <c r="AB76" s="2"/>
      <c r="AC76" s="2"/>
      <c r="AD76" s="2"/>
      <c r="AE76" s="2"/>
      <c r="AF76" s="256"/>
      <c r="AG76" s="42"/>
      <c r="AH76" s="8"/>
      <c r="AI76" s="8"/>
      <c r="AJ76" s="8"/>
      <c r="AK76" s="9"/>
      <c r="AL76" s="9"/>
      <c r="AM76" s="9"/>
      <c r="AN76" s="9"/>
      <c r="AO76" s="9"/>
      <c r="AP76" s="9"/>
      <c r="AQ76" s="9"/>
      <c r="AR76" s="8"/>
      <c r="AS76" s="8"/>
      <c r="AT76" s="8"/>
      <c r="AU76" s="9"/>
      <c r="AV76" s="9"/>
      <c r="AW76" s="9"/>
      <c r="AX76" s="8"/>
      <c r="AY76" s="8"/>
      <c r="AZ76" s="8"/>
      <c r="BA76" s="9"/>
      <c r="BB76" s="9"/>
      <c r="BC76" s="9"/>
      <c r="BD76" s="2"/>
      <c r="BE76" s="2"/>
      <c r="BF76" s="2"/>
      <c r="BG76" s="9"/>
      <c r="BH76" s="9"/>
      <c r="BI76" s="9"/>
      <c r="BJ76" s="2"/>
      <c r="BK76" s="2"/>
      <c r="BL76" s="2"/>
      <c r="BM76" s="9"/>
      <c r="BN76" s="9"/>
      <c r="BO76" s="9"/>
      <c r="BP76" s="3"/>
      <c r="BQ76" s="10"/>
    </row>
    <row r="77" spans="1:69" ht="16.5" hidden="1" thickBot="1" x14ac:dyDescent="0.3">
      <c r="F77" s="14"/>
      <c r="G77" s="14"/>
      <c r="H77" s="14"/>
      <c r="I77" s="14"/>
      <c r="J77" s="389"/>
      <c r="K77" s="405"/>
      <c r="L77" s="399"/>
      <c r="M77" s="41"/>
      <c r="N77" s="12"/>
      <c r="O77" s="12"/>
      <c r="P77" s="12"/>
      <c r="Q77" s="12"/>
      <c r="R77" s="12"/>
      <c r="S77" s="12"/>
      <c r="T77" s="12"/>
      <c r="U77" s="139"/>
      <c r="V77" s="5"/>
      <c r="W77" s="6"/>
      <c r="X77" s="6"/>
      <c r="Y77" s="262"/>
      <c r="Z77" s="7"/>
      <c r="AA77" s="153"/>
      <c r="AB77" s="2"/>
      <c r="AC77" s="2"/>
      <c r="AD77" s="2"/>
      <c r="AE77" s="2"/>
      <c r="AF77" s="256"/>
      <c r="AG77" s="42"/>
      <c r="AH77" s="8"/>
      <c r="AI77" s="8"/>
      <c r="AJ77" s="8"/>
      <c r="AK77" s="9"/>
      <c r="AL77" s="9"/>
      <c r="AM77" s="9"/>
      <c r="AN77" s="9"/>
      <c r="AO77" s="9"/>
      <c r="AP77" s="9"/>
      <c r="AQ77" s="9"/>
      <c r="AR77" s="8"/>
      <c r="AS77" s="8"/>
      <c r="AT77" s="8"/>
      <c r="AU77" s="9"/>
      <c r="AV77" s="9"/>
      <c r="AW77" s="9"/>
      <c r="AX77" s="8"/>
      <c r="AY77" s="8"/>
      <c r="AZ77" s="8"/>
      <c r="BA77" s="9"/>
      <c r="BB77" s="9"/>
      <c r="BC77" s="9"/>
      <c r="BD77" s="2"/>
      <c r="BE77" s="2"/>
      <c r="BF77" s="2"/>
      <c r="BG77" s="9"/>
      <c r="BH77" s="9"/>
      <c r="BI77" s="9"/>
      <c r="BJ77" s="2"/>
      <c r="BK77" s="2"/>
      <c r="BL77" s="2"/>
      <c r="BM77" s="9"/>
      <c r="BN77" s="9"/>
      <c r="BO77" s="9"/>
      <c r="BP77" s="3"/>
      <c r="BQ77" s="10"/>
    </row>
    <row r="78" spans="1:69" ht="16.5" hidden="1" thickBot="1" x14ac:dyDescent="0.3">
      <c r="F78" s="14"/>
      <c r="G78" s="14"/>
      <c r="H78" s="14"/>
      <c r="I78" s="14"/>
      <c r="J78" s="389"/>
      <c r="K78" s="405"/>
      <c r="L78" s="399"/>
      <c r="M78" s="41"/>
      <c r="N78" s="12"/>
      <c r="O78" s="12"/>
      <c r="P78" s="12"/>
      <c r="Q78" s="12"/>
      <c r="R78" s="12"/>
      <c r="S78" s="12"/>
      <c r="T78" s="12"/>
      <c r="U78" s="139"/>
      <c r="V78" s="5"/>
      <c r="W78" s="6"/>
      <c r="X78" s="6"/>
      <c r="Y78" s="262"/>
      <c r="Z78" s="7"/>
      <c r="AA78" s="153"/>
      <c r="AB78" s="2"/>
      <c r="AC78" s="2"/>
      <c r="AD78" s="2"/>
      <c r="AE78" s="2"/>
      <c r="AF78" s="256"/>
      <c r="AG78" s="42"/>
      <c r="AH78" s="8"/>
      <c r="AI78" s="8"/>
      <c r="AJ78" s="8"/>
      <c r="AK78" s="9"/>
      <c r="AL78" s="9"/>
      <c r="AM78" s="9"/>
      <c r="AN78" s="9"/>
      <c r="AO78" s="9"/>
      <c r="AP78" s="9"/>
      <c r="AQ78" s="9"/>
      <c r="AR78" s="8"/>
      <c r="AS78" s="8"/>
      <c r="AT78" s="8"/>
      <c r="AU78" s="9"/>
      <c r="AV78" s="9"/>
      <c r="AW78" s="9"/>
      <c r="AX78" s="8"/>
      <c r="AY78" s="8"/>
      <c r="AZ78" s="8"/>
      <c r="BA78" s="9"/>
      <c r="BB78" s="9"/>
      <c r="BC78" s="9"/>
      <c r="BD78" s="2"/>
      <c r="BE78" s="2"/>
      <c r="BF78" s="2"/>
      <c r="BG78" s="9"/>
      <c r="BH78" s="9"/>
      <c r="BI78" s="9"/>
      <c r="BJ78" s="2"/>
      <c r="BK78" s="2"/>
      <c r="BL78" s="2"/>
      <c r="BM78" s="9"/>
      <c r="BN78" s="9"/>
      <c r="BO78" s="9"/>
      <c r="BP78" s="3"/>
      <c r="BQ78" s="10"/>
    </row>
    <row r="79" spans="1:69" ht="16.5" hidden="1" thickBot="1" x14ac:dyDescent="0.3">
      <c r="F79" s="14"/>
      <c r="G79" s="14"/>
      <c r="H79" s="14"/>
      <c r="I79" s="14"/>
      <c r="J79" s="389"/>
      <c r="K79" s="405"/>
      <c r="L79" s="399"/>
      <c r="M79" s="41"/>
      <c r="N79" s="12"/>
      <c r="O79" s="12"/>
      <c r="P79" s="12"/>
      <c r="Q79" s="12"/>
      <c r="R79" s="12"/>
      <c r="S79" s="12"/>
      <c r="T79" s="12"/>
      <c r="U79" s="139"/>
      <c r="V79" s="5"/>
      <c r="W79" s="6"/>
      <c r="X79" s="6"/>
      <c r="Y79" s="262"/>
      <c r="Z79" s="7"/>
      <c r="AA79" s="153"/>
      <c r="AB79" s="2"/>
      <c r="AC79" s="2"/>
      <c r="AD79" s="2"/>
      <c r="AE79" s="2"/>
      <c r="AF79" s="256"/>
      <c r="AG79" s="42"/>
      <c r="AH79" s="8"/>
      <c r="AI79" s="8"/>
      <c r="AJ79" s="8"/>
      <c r="AK79" s="9"/>
      <c r="AL79" s="9"/>
      <c r="AM79" s="9"/>
      <c r="AN79" s="9"/>
      <c r="AO79" s="9"/>
      <c r="AP79" s="9"/>
      <c r="AQ79" s="9"/>
      <c r="AR79" s="8"/>
      <c r="AS79" s="8"/>
      <c r="AT79" s="8"/>
      <c r="AU79" s="9"/>
      <c r="AV79" s="9"/>
      <c r="AW79" s="9"/>
      <c r="AX79" s="8"/>
      <c r="AY79" s="8"/>
      <c r="AZ79" s="8"/>
      <c r="BA79" s="9"/>
      <c r="BB79" s="9"/>
      <c r="BC79" s="9"/>
      <c r="BD79" s="2"/>
      <c r="BE79" s="2"/>
      <c r="BF79" s="2"/>
      <c r="BG79" s="9"/>
      <c r="BH79" s="9"/>
      <c r="BI79" s="9"/>
      <c r="BJ79" s="2"/>
      <c r="BK79" s="2"/>
      <c r="BL79" s="2"/>
      <c r="BM79" s="9"/>
      <c r="BN79" s="9"/>
      <c r="BO79" s="9"/>
      <c r="BP79" s="3"/>
      <c r="BQ79" s="10"/>
    </row>
    <row r="80" spans="1:69" ht="16.5" hidden="1" thickBot="1" x14ac:dyDescent="0.3">
      <c r="F80" s="14"/>
      <c r="G80" s="14"/>
      <c r="H80" s="14"/>
      <c r="I80" s="14"/>
      <c r="J80" s="389"/>
      <c r="K80" s="405"/>
      <c r="L80" s="399"/>
      <c r="M80" s="304"/>
      <c r="N80" s="12"/>
      <c r="O80" s="12"/>
      <c r="P80" s="12"/>
      <c r="Q80" s="12"/>
      <c r="R80" s="12"/>
      <c r="S80" s="12"/>
      <c r="T80" s="12"/>
      <c r="U80" s="139"/>
      <c r="V80" s="5"/>
      <c r="W80" s="6"/>
      <c r="X80" s="6"/>
      <c r="Y80" s="262"/>
      <c r="Z80" s="7"/>
      <c r="AA80" s="153"/>
      <c r="AB80" s="2"/>
      <c r="AC80" s="2"/>
      <c r="AD80" s="2"/>
      <c r="AE80" s="2"/>
      <c r="AF80" s="256"/>
      <c r="AG80" s="42"/>
      <c r="AH80" s="8"/>
      <c r="AI80" s="8"/>
      <c r="AJ80" s="8"/>
      <c r="AK80" s="9"/>
      <c r="AL80" s="9"/>
      <c r="AM80" s="9"/>
      <c r="AN80" s="9"/>
      <c r="AO80" s="9"/>
      <c r="AP80" s="9"/>
      <c r="AQ80" s="9"/>
      <c r="AR80" s="8"/>
      <c r="AS80" s="8"/>
      <c r="AT80" s="8"/>
      <c r="AU80" s="9"/>
      <c r="AV80" s="9"/>
      <c r="AW80" s="9"/>
      <c r="AX80" s="8"/>
      <c r="AY80" s="8"/>
      <c r="AZ80" s="8"/>
      <c r="BA80" s="9"/>
      <c r="BB80" s="9"/>
      <c r="BC80" s="9"/>
      <c r="BD80" s="2"/>
      <c r="BE80" s="2"/>
      <c r="BF80" s="2"/>
      <c r="BG80" s="9"/>
      <c r="BH80" s="9"/>
      <c r="BI80" s="9"/>
      <c r="BJ80" s="2"/>
      <c r="BK80" s="2"/>
      <c r="BL80" s="2"/>
      <c r="BM80" s="9"/>
      <c r="BN80" s="9"/>
      <c r="BO80" s="9"/>
      <c r="BP80" s="3"/>
      <c r="BQ80" s="10"/>
    </row>
    <row r="81" spans="1:70" ht="16.5" hidden="1" customHeight="1" x14ac:dyDescent="0.25">
      <c r="F81" s="14"/>
      <c r="G81" s="14"/>
      <c r="H81" s="14"/>
      <c r="I81" s="14"/>
      <c r="J81" s="389"/>
      <c r="K81" s="405"/>
      <c r="L81" s="420">
        <f>SUM(L82:L102)</f>
        <v>0</v>
      </c>
      <c r="M81" s="438"/>
      <c r="N81" s="429"/>
      <c r="O81" s="48"/>
      <c r="P81" s="48"/>
      <c r="Q81" s="48"/>
      <c r="R81" s="48"/>
      <c r="S81" s="48"/>
      <c r="T81" s="48"/>
      <c r="U81" s="141"/>
      <c r="V81" s="49"/>
      <c r="W81" s="50"/>
      <c r="X81" s="50"/>
      <c r="Y81" s="265"/>
      <c r="Z81" s="51"/>
      <c r="AA81" s="154"/>
      <c r="AB81" s="52"/>
      <c r="AC81" s="52"/>
      <c r="AD81" s="52"/>
      <c r="AE81" s="52"/>
      <c r="AF81" s="52"/>
      <c r="AG81" s="11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48"/>
      <c r="BQ81" s="53"/>
    </row>
    <row r="82" spans="1:70" s="113" customFormat="1" ht="20.25" hidden="1" customHeight="1" x14ac:dyDescent="0.25">
      <c r="A82" s="56"/>
      <c r="B82" s="56"/>
      <c r="C82" s="56"/>
      <c r="D82" s="257"/>
      <c r="E82" s="281"/>
      <c r="F82" s="14"/>
      <c r="G82" s="14"/>
      <c r="H82" s="14"/>
      <c r="I82" s="14"/>
      <c r="J82" s="389"/>
      <c r="K82" s="405" t="s">
        <v>37</v>
      </c>
      <c r="L82" s="421">
        <f t="shared" ref="L82:L89" si="4">N82+O82+P82+Q82+R82+S82+T82+U82</f>
        <v>0</v>
      </c>
      <c r="M82" s="439">
        <f t="shared" si="3"/>
        <v>0</v>
      </c>
      <c r="N82" s="430"/>
      <c r="O82" s="56"/>
      <c r="P82" s="56"/>
      <c r="Q82" s="56"/>
      <c r="R82" s="56"/>
      <c r="S82" s="56"/>
      <c r="T82" s="56"/>
      <c r="U82" s="143"/>
      <c r="V82" s="57"/>
      <c r="W82" s="58"/>
      <c r="X82" s="58"/>
      <c r="Y82" s="264"/>
      <c r="Z82" s="59"/>
      <c r="AA82" s="153"/>
      <c r="AB82" s="2"/>
      <c r="AC82" s="2"/>
      <c r="AD82" s="2"/>
      <c r="AE82" s="2"/>
      <c r="AF82" s="256"/>
      <c r="AG82" s="42"/>
      <c r="AH82" s="60"/>
      <c r="AI82" s="60"/>
      <c r="AJ82" s="60"/>
      <c r="AK82" s="61"/>
      <c r="AL82" s="61"/>
      <c r="AM82" s="60"/>
      <c r="AN82" s="60"/>
      <c r="AO82" s="61"/>
      <c r="AP82" s="61"/>
      <c r="AQ82" s="61"/>
      <c r="AR82" s="60"/>
      <c r="AS82" s="60"/>
      <c r="AT82" s="60"/>
      <c r="AU82" s="61"/>
      <c r="AV82" s="61"/>
      <c r="AW82" s="61"/>
      <c r="AX82" s="60"/>
      <c r="AY82" s="60"/>
      <c r="AZ82" s="60"/>
      <c r="BA82" s="61"/>
      <c r="BB82" s="61"/>
      <c r="BC82" s="61"/>
      <c r="BD82" s="62"/>
      <c r="BE82" s="62"/>
      <c r="BF82" s="62"/>
      <c r="BG82" s="61"/>
      <c r="BH82" s="61"/>
      <c r="BI82" s="61"/>
      <c r="BJ82" s="62"/>
      <c r="BK82" s="62"/>
      <c r="BL82" s="62"/>
      <c r="BM82" s="61"/>
      <c r="BN82" s="61"/>
      <c r="BO82" s="61"/>
      <c r="BP82" s="82"/>
      <c r="BQ82" s="10"/>
    </row>
    <row r="83" spans="1:70" s="113" customFormat="1" ht="20.25" hidden="1" customHeight="1" x14ac:dyDescent="0.25">
      <c r="A83" s="56"/>
      <c r="B83" s="56"/>
      <c r="C83" s="56"/>
      <c r="D83" s="257"/>
      <c r="E83" s="281"/>
      <c r="F83" s="14"/>
      <c r="G83" s="14"/>
      <c r="H83" s="14"/>
      <c r="I83" s="14"/>
      <c r="J83" s="389"/>
      <c r="K83" s="405" t="s">
        <v>37</v>
      </c>
      <c r="L83" s="421">
        <f t="shared" si="4"/>
        <v>0</v>
      </c>
      <c r="M83" s="439">
        <f t="shared" si="3"/>
        <v>0</v>
      </c>
      <c r="N83" s="430"/>
      <c r="O83" s="56"/>
      <c r="P83" s="56"/>
      <c r="Q83" s="56"/>
      <c r="R83" s="56"/>
      <c r="S83" s="56"/>
      <c r="T83" s="56"/>
      <c r="U83" s="143"/>
      <c r="V83" s="57"/>
      <c r="W83" s="58"/>
      <c r="X83" s="58"/>
      <c r="Y83" s="264"/>
      <c r="Z83" s="59"/>
      <c r="AA83" s="153"/>
      <c r="AB83" s="2"/>
      <c r="AC83" s="2"/>
      <c r="AD83" s="2"/>
      <c r="AE83" s="2"/>
      <c r="AF83" s="256"/>
      <c r="AG83" s="42"/>
      <c r="AH83" s="60"/>
      <c r="AI83" s="60"/>
      <c r="AJ83" s="60"/>
      <c r="AK83" s="61"/>
      <c r="AL83" s="61"/>
      <c r="AM83" s="60"/>
      <c r="AN83" s="60"/>
      <c r="AO83" s="61"/>
      <c r="AP83" s="61"/>
      <c r="AQ83" s="61"/>
      <c r="AR83" s="60"/>
      <c r="AS83" s="60"/>
      <c r="AT83" s="60"/>
      <c r="AU83" s="61"/>
      <c r="AV83" s="61"/>
      <c r="AW83" s="61"/>
      <c r="AX83" s="60"/>
      <c r="AY83" s="60"/>
      <c r="AZ83" s="60"/>
      <c r="BA83" s="61"/>
      <c r="BB83" s="61"/>
      <c r="BC83" s="61"/>
      <c r="BD83" s="62"/>
      <c r="BE83" s="62"/>
      <c r="BF83" s="62"/>
      <c r="BG83" s="61"/>
      <c r="BH83" s="61"/>
      <c r="BI83" s="61"/>
      <c r="BJ83" s="62"/>
      <c r="BK83" s="62"/>
      <c r="BL83" s="62"/>
      <c r="BM83" s="61"/>
      <c r="BN83" s="61"/>
      <c r="BO83" s="61"/>
      <c r="BP83" s="82"/>
      <c r="BQ83" s="10"/>
    </row>
    <row r="84" spans="1:70" s="113" customFormat="1" ht="19.5" hidden="1" customHeight="1" x14ac:dyDescent="0.25">
      <c r="A84" s="56"/>
      <c r="B84" s="56"/>
      <c r="C84" s="56"/>
      <c r="D84" s="257"/>
      <c r="E84" s="281"/>
      <c r="F84" s="14"/>
      <c r="G84" s="14"/>
      <c r="H84" s="14"/>
      <c r="I84" s="14"/>
      <c r="J84" s="389"/>
      <c r="K84" s="405" t="s">
        <v>37</v>
      </c>
      <c r="L84" s="421">
        <f t="shared" si="4"/>
        <v>0</v>
      </c>
      <c r="M84" s="439">
        <f t="shared" si="3"/>
        <v>0</v>
      </c>
      <c r="N84" s="430"/>
      <c r="O84" s="56"/>
      <c r="P84" s="56"/>
      <c r="Q84" s="56"/>
      <c r="R84" s="56"/>
      <c r="S84" s="56"/>
      <c r="T84" s="56"/>
      <c r="U84" s="143"/>
      <c r="V84" s="57"/>
      <c r="W84" s="58"/>
      <c r="X84" s="58"/>
      <c r="Y84" s="264"/>
      <c r="Z84" s="59"/>
      <c r="AA84" s="153"/>
      <c r="AB84" s="2"/>
      <c r="AC84" s="2"/>
      <c r="AD84" s="2"/>
      <c r="AE84" s="2"/>
      <c r="AF84" s="256"/>
      <c r="AG84" s="42"/>
      <c r="AH84" s="60"/>
      <c r="AI84" s="60"/>
      <c r="AJ84" s="60"/>
      <c r="AK84" s="61"/>
      <c r="AL84" s="61"/>
      <c r="AM84" s="60"/>
      <c r="AN84" s="60"/>
      <c r="AO84" s="61"/>
      <c r="AP84" s="61"/>
      <c r="AQ84" s="61"/>
      <c r="AR84" s="60"/>
      <c r="AS84" s="60"/>
      <c r="AT84" s="60"/>
      <c r="AU84" s="61"/>
      <c r="AV84" s="61"/>
      <c r="AW84" s="61"/>
      <c r="AX84" s="60"/>
      <c r="AY84" s="60"/>
      <c r="AZ84" s="60"/>
      <c r="BA84" s="61"/>
      <c r="BB84" s="61"/>
      <c r="BC84" s="61"/>
      <c r="BD84" s="62"/>
      <c r="BE84" s="62"/>
      <c r="BF84" s="62"/>
      <c r="BG84" s="61"/>
      <c r="BH84" s="61"/>
      <c r="BI84" s="61"/>
      <c r="BJ84" s="62"/>
      <c r="BK84" s="62"/>
      <c r="BL84" s="62"/>
      <c r="BM84" s="61"/>
      <c r="BN84" s="61"/>
      <c r="BO84" s="61"/>
      <c r="BP84" s="82"/>
      <c r="BQ84" s="10"/>
    </row>
    <row r="85" spans="1:70" s="113" customFormat="1" ht="20.25" hidden="1" customHeight="1" x14ac:dyDescent="0.25">
      <c r="A85" s="56"/>
      <c r="B85" s="56"/>
      <c r="C85" s="56"/>
      <c r="D85" s="257"/>
      <c r="E85" s="281"/>
      <c r="F85" s="14"/>
      <c r="G85" s="14"/>
      <c r="H85" s="14"/>
      <c r="I85" s="14"/>
      <c r="J85" s="389"/>
      <c r="K85" s="405" t="s">
        <v>37</v>
      </c>
      <c r="L85" s="421">
        <f t="shared" si="4"/>
        <v>0</v>
      </c>
      <c r="M85" s="439">
        <f t="shared" si="3"/>
        <v>0</v>
      </c>
      <c r="N85" s="319"/>
      <c r="O85" s="3"/>
      <c r="P85" s="3"/>
      <c r="Q85" s="3"/>
      <c r="R85" s="56"/>
      <c r="S85" s="56"/>
      <c r="T85" s="56"/>
      <c r="U85" s="143"/>
      <c r="V85" s="57"/>
      <c r="W85" s="58"/>
      <c r="X85" s="58"/>
      <c r="Y85" s="264"/>
      <c r="Z85" s="59"/>
      <c r="AA85" s="153"/>
      <c r="AB85" s="2"/>
      <c r="AC85" s="2"/>
      <c r="AD85" s="2"/>
      <c r="AE85" s="2"/>
      <c r="AF85" s="256"/>
      <c r="AG85" s="42"/>
      <c r="AH85" s="60"/>
      <c r="AI85" s="60"/>
      <c r="AJ85" s="60"/>
      <c r="AK85" s="61"/>
      <c r="AL85" s="61"/>
      <c r="AM85" s="60"/>
      <c r="AN85" s="60"/>
      <c r="AO85" s="61"/>
      <c r="AP85" s="61"/>
      <c r="AQ85" s="61"/>
      <c r="AR85" s="60"/>
      <c r="AS85" s="60"/>
      <c r="AT85" s="60"/>
      <c r="AU85" s="61"/>
      <c r="AV85" s="61"/>
      <c r="AW85" s="61"/>
      <c r="AX85" s="60"/>
      <c r="AY85" s="60"/>
      <c r="AZ85" s="60"/>
      <c r="BA85" s="61"/>
      <c r="BB85" s="61"/>
      <c r="BC85" s="61"/>
      <c r="BD85" s="62"/>
      <c r="BE85" s="62"/>
      <c r="BF85" s="62"/>
      <c r="BG85" s="61"/>
      <c r="BH85" s="61"/>
      <c r="BI85" s="61"/>
      <c r="BJ85" s="62"/>
      <c r="BK85" s="62"/>
      <c r="BL85" s="62"/>
      <c r="BM85" s="61"/>
      <c r="BN85" s="61"/>
      <c r="BO85" s="61"/>
      <c r="BP85" s="82"/>
      <c r="BQ85" s="10"/>
    </row>
    <row r="86" spans="1:70" s="113" customFormat="1" ht="20.25" hidden="1" customHeight="1" x14ac:dyDescent="0.25">
      <c r="A86" s="56"/>
      <c r="B86" s="56"/>
      <c r="C86" s="56"/>
      <c r="D86" s="257"/>
      <c r="E86" s="281"/>
      <c r="F86" s="14"/>
      <c r="G86" s="14"/>
      <c r="H86" s="14"/>
      <c r="I86" s="14"/>
      <c r="J86" s="389"/>
      <c r="K86" s="405" t="s">
        <v>37</v>
      </c>
      <c r="L86" s="421">
        <f t="shared" si="4"/>
        <v>0</v>
      </c>
      <c r="M86" s="439">
        <f t="shared" si="3"/>
        <v>0</v>
      </c>
      <c r="N86" s="430"/>
      <c r="O86" s="56"/>
      <c r="P86" s="56"/>
      <c r="Q86" s="56"/>
      <c r="R86" s="56"/>
      <c r="S86" s="56"/>
      <c r="T86" s="56"/>
      <c r="U86" s="143"/>
      <c r="V86" s="57"/>
      <c r="W86" s="58"/>
      <c r="X86" s="58"/>
      <c r="Y86" s="264"/>
      <c r="Z86" s="59"/>
      <c r="AA86" s="153"/>
      <c r="AB86" s="2"/>
      <c r="AC86" s="2"/>
      <c r="AD86" s="2"/>
      <c r="AE86" s="2"/>
      <c r="AF86" s="256"/>
      <c r="AG86" s="42"/>
      <c r="AH86" s="60"/>
      <c r="AI86" s="60"/>
      <c r="AJ86" s="60"/>
      <c r="AK86" s="61"/>
      <c r="AL86" s="61"/>
      <c r="AM86" s="60"/>
      <c r="AN86" s="60"/>
      <c r="AO86" s="61"/>
      <c r="AP86" s="61"/>
      <c r="AQ86" s="61"/>
      <c r="AR86" s="60"/>
      <c r="AS86" s="60"/>
      <c r="AT86" s="60"/>
      <c r="AU86" s="61"/>
      <c r="AV86" s="61"/>
      <c r="AW86" s="61"/>
      <c r="AX86" s="60"/>
      <c r="AY86" s="60"/>
      <c r="AZ86" s="60"/>
      <c r="BA86" s="61"/>
      <c r="BB86" s="61"/>
      <c r="BC86" s="61"/>
      <c r="BD86" s="62"/>
      <c r="BE86" s="62"/>
      <c r="BF86" s="62"/>
      <c r="BG86" s="61"/>
      <c r="BH86" s="61"/>
      <c r="BI86" s="61"/>
      <c r="BJ86" s="62"/>
      <c r="BK86" s="62"/>
      <c r="BL86" s="62"/>
      <c r="BM86" s="61"/>
      <c r="BN86" s="61"/>
      <c r="BO86" s="61"/>
      <c r="BP86" s="82"/>
      <c r="BQ86" s="10"/>
    </row>
    <row r="87" spans="1:70" s="113" customFormat="1" ht="20.25" hidden="1" customHeight="1" x14ac:dyDescent="0.25">
      <c r="A87" s="56"/>
      <c r="B87" s="56"/>
      <c r="C87" s="56"/>
      <c r="D87" s="257"/>
      <c r="E87" s="281"/>
      <c r="F87" s="1511"/>
      <c r="G87" s="1511"/>
      <c r="H87" s="1511"/>
      <c r="I87" s="14"/>
      <c r="J87" s="389"/>
      <c r="K87" s="405" t="s">
        <v>37</v>
      </c>
      <c r="L87" s="1499">
        <f t="shared" si="4"/>
        <v>0</v>
      </c>
      <c r="M87" s="1464">
        <f t="shared" si="3"/>
        <v>0</v>
      </c>
      <c r="N87" s="1482"/>
      <c r="O87" s="1483"/>
      <c r="P87" s="1483"/>
      <c r="Q87" s="1483"/>
      <c r="R87" s="1483"/>
      <c r="S87" s="1483"/>
      <c r="T87" s="1483"/>
      <c r="U87" s="1494"/>
      <c r="V87" s="1493"/>
      <c r="W87" s="1481"/>
      <c r="X87" s="1481"/>
      <c r="Y87" s="264"/>
      <c r="Z87" s="1535"/>
      <c r="AA87" s="1471"/>
      <c r="AB87" s="1472"/>
      <c r="AC87" s="1472"/>
      <c r="AD87" s="1472"/>
      <c r="AE87" s="1472"/>
      <c r="AF87" s="256"/>
      <c r="AG87" s="1474"/>
      <c r="AH87" s="1534"/>
      <c r="AI87" s="1534"/>
      <c r="AJ87" s="1534"/>
      <c r="AK87" s="1532"/>
      <c r="AL87" s="1532"/>
      <c r="AM87" s="1534"/>
      <c r="AN87" s="1534"/>
      <c r="AO87" s="1532"/>
      <c r="AP87" s="1532"/>
      <c r="AQ87" s="1532"/>
      <c r="AR87" s="1534"/>
      <c r="AS87" s="1534"/>
      <c r="AT87" s="1534"/>
      <c r="AU87" s="1532"/>
      <c r="AV87" s="1532"/>
      <c r="AW87" s="1532"/>
      <c r="AX87" s="1534"/>
      <c r="AY87" s="1534"/>
      <c r="AZ87" s="1534"/>
      <c r="BA87" s="1532"/>
      <c r="BB87" s="1532"/>
      <c r="BC87" s="1532"/>
      <c r="BD87" s="1533"/>
      <c r="BE87" s="1533"/>
      <c r="BF87" s="1533"/>
      <c r="BG87" s="1532"/>
      <c r="BH87" s="1532"/>
      <c r="BI87" s="1532"/>
      <c r="BJ87" s="1533"/>
      <c r="BK87" s="1533"/>
      <c r="BL87" s="1533"/>
      <c r="BM87" s="1532"/>
      <c r="BN87" s="1532"/>
      <c r="BO87" s="1532"/>
      <c r="BP87" s="1531"/>
      <c r="BQ87" s="1524"/>
    </row>
    <row r="88" spans="1:70" s="113" customFormat="1" ht="20.25" hidden="1" customHeight="1" x14ac:dyDescent="0.25">
      <c r="A88" s="56"/>
      <c r="B88" s="56"/>
      <c r="C88" s="56"/>
      <c r="D88" s="257"/>
      <c r="E88" s="281"/>
      <c r="F88" s="1511"/>
      <c r="G88" s="1511"/>
      <c r="H88" s="1511"/>
      <c r="I88" s="14"/>
      <c r="J88" s="389"/>
      <c r="K88" s="405" t="s">
        <v>37</v>
      </c>
      <c r="L88" s="1499">
        <f t="shared" si="4"/>
        <v>0</v>
      </c>
      <c r="M88" s="1464">
        <f t="shared" si="3"/>
        <v>0</v>
      </c>
      <c r="N88" s="1465"/>
      <c r="O88" s="1466"/>
      <c r="P88" s="1466"/>
      <c r="Q88" s="1466"/>
      <c r="R88" s="1483"/>
      <c r="S88" s="1483"/>
      <c r="T88" s="1483"/>
      <c r="U88" s="1494"/>
      <c r="V88" s="1493"/>
      <c r="W88" s="1481"/>
      <c r="X88" s="1481"/>
      <c r="Y88" s="264"/>
      <c r="Z88" s="1535"/>
      <c r="AA88" s="1471"/>
      <c r="AB88" s="1472"/>
      <c r="AC88" s="1472"/>
      <c r="AD88" s="1472"/>
      <c r="AE88" s="1472"/>
      <c r="AF88" s="256"/>
      <c r="AG88" s="1474"/>
      <c r="AH88" s="1534"/>
      <c r="AI88" s="1534"/>
      <c r="AJ88" s="1534"/>
      <c r="AK88" s="1532"/>
      <c r="AL88" s="1532"/>
      <c r="AM88" s="1534"/>
      <c r="AN88" s="1534"/>
      <c r="AO88" s="1532"/>
      <c r="AP88" s="1532"/>
      <c r="AQ88" s="1532"/>
      <c r="AR88" s="1534"/>
      <c r="AS88" s="1534"/>
      <c r="AT88" s="1534"/>
      <c r="AU88" s="1532"/>
      <c r="AV88" s="1532"/>
      <c r="AW88" s="1532"/>
      <c r="AX88" s="1534"/>
      <c r="AY88" s="1534"/>
      <c r="AZ88" s="1534"/>
      <c r="BA88" s="1532"/>
      <c r="BB88" s="1532"/>
      <c r="BC88" s="1532"/>
      <c r="BD88" s="1533"/>
      <c r="BE88" s="1533"/>
      <c r="BF88" s="1533"/>
      <c r="BG88" s="1532"/>
      <c r="BH88" s="1532"/>
      <c r="BI88" s="1532"/>
      <c r="BJ88" s="1533"/>
      <c r="BK88" s="1533"/>
      <c r="BL88" s="1533"/>
      <c r="BM88" s="1532"/>
      <c r="BN88" s="1532"/>
      <c r="BO88" s="1532"/>
      <c r="BP88" s="1531"/>
      <c r="BQ88" s="1524"/>
    </row>
    <row r="89" spans="1:70" s="113" customFormat="1" ht="20.25" hidden="1" customHeight="1" x14ac:dyDescent="0.25">
      <c r="A89" s="300"/>
      <c r="B89" s="300"/>
      <c r="C89" s="300"/>
      <c r="D89" s="300"/>
      <c r="E89" s="300"/>
      <c r="F89" s="379"/>
      <c r="G89" s="379"/>
      <c r="H89" s="379"/>
      <c r="I89" s="291"/>
      <c r="J89" s="394"/>
      <c r="K89" s="405" t="s">
        <v>37</v>
      </c>
      <c r="L89" s="422">
        <f t="shared" si="4"/>
        <v>0</v>
      </c>
      <c r="M89" s="441">
        <f t="shared" si="3"/>
        <v>0</v>
      </c>
      <c r="N89" s="431"/>
      <c r="O89" s="71"/>
      <c r="P89" s="71"/>
      <c r="Q89" s="71"/>
      <c r="R89" s="71"/>
      <c r="S89" s="71"/>
      <c r="T89" s="71"/>
      <c r="U89" s="71"/>
      <c r="V89" s="185"/>
      <c r="W89" s="185"/>
      <c r="X89" s="185"/>
      <c r="Y89" s="185"/>
      <c r="Z89" s="185"/>
      <c r="AA89" s="184"/>
      <c r="AB89" s="219"/>
      <c r="AC89" s="219"/>
      <c r="AD89" s="219"/>
      <c r="AE89" s="219"/>
      <c r="AF89" s="219"/>
      <c r="AG89" s="213"/>
      <c r="AH89" s="219"/>
      <c r="AI89" s="229"/>
      <c r="AJ89" s="229"/>
      <c r="AK89" s="228"/>
      <c r="AL89" s="228"/>
      <c r="AM89" s="229"/>
      <c r="AN89" s="229"/>
      <c r="AO89" s="228"/>
      <c r="AP89" s="228"/>
      <c r="AQ89" s="228"/>
      <c r="AR89" s="229"/>
      <c r="AS89" s="229"/>
      <c r="AT89" s="229"/>
      <c r="AU89" s="228"/>
      <c r="AV89" s="228"/>
      <c r="AW89" s="228"/>
      <c r="AX89" s="229"/>
      <c r="AY89" s="229"/>
      <c r="AZ89" s="229"/>
      <c r="BA89" s="228"/>
      <c r="BB89" s="228"/>
      <c r="BC89" s="228"/>
      <c r="BD89" s="227"/>
      <c r="BE89" s="227"/>
      <c r="BF89" s="227"/>
      <c r="BG89" s="228"/>
      <c r="BH89" s="228"/>
      <c r="BI89" s="228"/>
      <c r="BJ89" s="227"/>
      <c r="BK89" s="227"/>
      <c r="BL89" s="227"/>
      <c r="BM89" s="228"/>
      <c r="BN89" s="228"/>
      <c r="BO89" s="228"/>
      <c r="BP89" s="231"/>
      <c r="BQ89" s="230"/>
    </row>
    <row r="90" spans="1:70" ht="33" customHeight="1" x14ac:dyDescent="0.25">
      <c r="A90" s="612"/>
      <c r="B90" s="595"/>
      <c r="C90" s="595"/>
      <c r="D90" s="595"/>
      <c r="E90" s="595"/>
      <c r="F90" s="596"/>
      <c r="G90" s="597"/>
      <c r="H90" s="596"/>
      <c r="I90" s="598"/>
      <c r="J90" s="599" t="s">
        <v>203</v>
      </c>
      <c r="K90" s="600" t="s">
        <v>43</v>
      </c>
      <c r="L90" s="601">
        <f>SUM(L97:L111)</f>
        <v>0</v>
      </c>
      <c r="M90" s="602"/>
      <c r="N90" s="603"/>
      <c r="O90" s="604"/>
      <c r="P90" s="604"/>
      <c r="Q90" s="604"/>
      <c r="R90" s="604"/>
      <c r="S90" s="604"/>
      <c r="T90" s="604"/>
      <c r="U90" s="604"/>
      <c r="V90" s="605"/>
      <c r="W90" s="605"/>
      <c r="X90" s="605"/>
      <c r="Y90" s="605"/>
      <c r="Z90" s="605"/>
      <c r="AA90" s="606"/>
      <c r="AB90" s="607"/>
      <c r="AC90" s="607"/>
      <c r="AD90" s="607"/>
      <c r="AE90" s="607"/>
      <c r="AF90" s="607"/>
      <c r="AG90" s="608"/>
      <c r="AH90" s="609"/>
      <c r="AI90" s="609"/>
      <c r="AJ90" s="609"/>
      <c r="AK90" s="609"/>
      <c r="AL90" s="609"/>
      <c r="AM90" s="609"/>
      <c r="AN90" s="609"/>
      <c r="AO90" s="609"/>
      <c r="AP90" s="609"/>
      <c r="AQ90" s="609"/>
      <c r="AR90" s="609"/>
      <c r="AS90" s="609"/>
      <c r="AT90" s="609"/>
      <c r="AU90" s="609"/>
      <c r="AV90" s="609"/>
      <c r="AW90" s="609"/>
      <c r="AX90" s="609"/>
      <c r="AY90" s="609"/>
      <c r="AZ90" s="609"/>
      <c r="BA90" s="609"/>
      <c r="BB90" s="609"/>
      <c r="BC90" s="609"/>
      <c r="BD90" s="609"/>
      <c r="BE90" s="609"/>
      <c r="BF90" s="609"/>
      <c r="BG90" s="609"/>
      <c r="BH90" s="609"/>
      <c r="BI90" s="609"/>
      <c r="BJ90" s="609"/>
      <c r="BK90" s="609"/>
      <c r="BL90" s="609"/>
      <c r="BM90" s="609"/>
      <c r="BN90" s="609"/>
      <c r="BO90" s="609"/>
      <c r="BP90" s="610"/>
      <c r="BQ90" s="611"/>
      <c r="BR90" s="611"/>
    </row>
    <row r="91" spans="1:70" ht="16.5" customHeight="1" x14ac:dyDescent="0.25">
      <c r="A91" s="376"/>
      <c r="B91" s="1490"/>
      <c r="C91" s="1544" t="s">
        <v>76</v>
      </c>
      <c r="D91" s="1544" t="s">
        <v>76</v>
      </c>
      <c r="E91" s="297"/>
      <c r="F91" s="1490"/>
      <c r="G91" s="1490"/>
      <c r="H91" s="1490"/>
      <c r="I91" s="1490"/>
      <c r="J91" s="395" t="s">
        <v>365</v>
      </c>
      <c r="K91" s="409"/>
      <c r="L91" s="1500"/>
      <c r="M91" s="1450"/>
      <c r="N91" s="1547"/>
      <c r="O91" s="1495"/>
      <c r="P91" s="1495"/>
      <c r="Q91" s="1495"/>
      <c r="R91" s="1495"/>
      <c r="S91" s="1495"/>
      <c r="T91" s="1495"/>
      <c r="U91" s="1495"/>
      <c r="V91" s="1475"/>
      <c r="W91" s="1475"/>
      <c r="X91" s="1475"/>
      <c r="Y91" s="1475"/>
      <c r="Z91" s="1475"/>
      <c r="AA91" s="1434"/>
      <c r="AB91" s="1472"/>
      <c r="AC91" s="1472"/>
      <c r="AD91" s="1472"/>
      <c r="AE91" s="1472"/>
      <c r="AF91" s="258"/>
      <c r="AG91" s="1434"/>
      <c r="AH91" s="1526"/>
      <c r="AI91" s="1526"/>
      <c r="AJ91" s="1526"/>
      <c r="AK91" s="1525"/>
      <c r="AL91" s="1525"/>
      <c r="AM91" s="1526"/>
      <c r="AN91" s="1526"/>
      <c r="AO91" s="1525"/>
      <c r="AP91" s="1525"/>
      <c r="AQ91" s="1525"/>
      <c r="AR91" s="1526"/>
      <c r="AS91" s="1526"/>
      <c r="AT91" s="1526"/>
      <c r="AU91" s="1525"/>
      <c r="AV91" s="1525"/>
      <c r="AW91" s="1525"/>
      <c r="AX91" s="1526"/>
      <c r="AY91" s="1526"/>
      <c r="AZ91" s="1526"/>
      <c r="BA91" s="1525"/>
      <c r="BB91" s="1525"/>
      <c r="BC91" s="1525"/>
      <c r="BD91" s="1526"/>
      <c r="BE91" s="1526"/>
      <c r="BF91" s="1526"/>
      <c r="BG91" s="1525"/>
      <c r="BH91" s="1525"/>
      <c r="BI91" s="1525"/>
      <c r="BJ91" s="1526"/>
      <c r="BK91" s="1526"/>
      <c r="BL91" s="1526"/>
      <c r="BM91" s="1525"/>
      <c r="BN91" s="1525"/>
      <c r="BO91" s="1525"/>
      <c r="BP91" s="1442"/>
      <c r="BQ91" s="1553"/>
    </row>
    <row r="92" spans="1:70" ht="16.5" customHeight="1" x14ac:dyDescent="0.25">
      <c r="A92" s="376"/>
      <c r="B92" s="1491"/>
      <c r="C92" s="1545"/>
      <c r="D92" s="1545"/>
      <c r="E92" s="298"/>
      <c r="F92" s="1491"/>
      <c r="G92" s="1491"/>
      <c r="H92" s="1491"/>
      <c r="I92" s="1491"/>
      <c r="J92" s="395" t="s">
        <v>366</v>
      </c>
      <c r="K92" s="409"/>
      <c r="L92" s="1501"/>
      <c r="M92" s="1506"/>
      <c r="N92" s="1548"/>
      <c r="O92" s="1496"/>
      <c r="P92" s="1496"/>
      <c r="Q92" s="1496"/>
      <c r="R92" s="1496"/>
      <c r="S92" s="1496"/>
      <c r="T92" s="1496"/>
      <c r="U92" s="1496"/>
      <c r="V92" s="1476"/>
      <c r="W92" s="1476"/>
      <c r="X92" s="1476"/>
      <c r="Y92" s="1476"/>
      <c r="Z92" s="1476"/>
      <c r="AA92" s="1473"/>
      <c r="AB92" s="1472"/>
      <c r="AC92" s="1472"/>
      <c r="AD92" s="1472"/>
      <c r="AE92" s="1472"/>
      <c r="AF92" s="278"/>
      <c r="AG92" s="1473"/>
      <c r="AH92" s="1526"/>
      <c r="AI92" s="1526"/>
      <c r="AJ92" s="1526"/>
      <c r="AK92" s="1525"/>
      <c r="AL92" s="1525"/>
      <c r="AM92" s="1526"/>
      <c r="AN92" s="1526"/>
      <c r="AO92" s="1525"/>
      <c r="AP92" s="1525"/>
      <c r="AQ92" s="1525"/>
      <c r="AR92" s="1526"/>
      <c r="AS92" s="1526"/>
      <c r="AT92" s="1526"/>
      <c r="AU92" s="1525"/>
      <c r="AV92" s="1525"/>
      <c r="AW92" s="1525"/>
      <c r="AX92" s="1526"/>
      <c r="AY92" s="1526"/>
      <c r="AZ92" s="1526"/>
      <c r="BA92" s="1525"/>
      <c r="BB92" s="1525"/>
      <c r="BC92" s="1525"/>
      <c r="BD92" s="1526"/>
      <c r="BE92" s="1526"/>
      <c r="BF92" s="1526"/>
      <c r="BG92" s="1525"/>
      <c r="BH92" s="1525"/>
      <c r="BI92" s="1525"/>
      <c r="BJ92" s="1526"/>
      <c r="BK92" s="1526"/>
      <c r="BL92" s="1526"/>
      <c r="BM92" s="1525"/>
      <c r="BN92" s="1525"/>
      <c r="BO92" s="1525"/>
      <c r="BP92" s="1537"/>
      <c r="BQ92" s="1554"/>
    </row>
    <row r="93" spans="1:70" ht="16.5" customHeight="1" x14ac:dyDescent="0.25">
      <c r="A93" s="376"/>
      <c r="B93" s="1491"/>
      <c r="C93" s="1545"/>
      <c r="D93" s="1545"/>
      <c r="E93" s="298"/>
      <c r="F93" s="1491"/>
      <c r="G93" s="1491"/>
      <c r="H93" s="1491"/>
      <c r="I93" s="1491"/>
      <c r="J93" s="395" t="s">
        <v>367</v>
      </c>
      <c r="K93" s="409"/>
      <c r="L93" s="1501"/>
      <c r="M93" s="1506"/>
      <c r="N93" s="1548"/>
      <c r="O93" s="1496"/>
      <c r="P93" s="1496"/>
      <c r="Q93" s="1496"/>
      <c r="R93" s="1496"/>
      <c r="S93" s="1496"/>
      <c r="T93" s="1496"/>
      <c r="U93" s="1496"/>
      <c r="V93" s="1476"/>
      <c r="W93" s="1476"/>
      <c r="X93" s="1476"/>
      <c r="Y93" s="1476"/>
      <c r="Z93" s="1476"/>
      <c r="AA93" s="1473"/>
      <c r="AB93" s="1472"/>
      <c r="AC93" s="1472"/>
      <c r="AD93" s="1472"/>
      <c r="AE93" s="1472"/>
      <c r="AF93" s="278"/>
      <c r="AG93" s="1473"/>
      <c r="AH93" s="1526"/>
      <c r="AI93" s="1526"/>
      <c r="AJ93" s="1526"/>
      <c r="AK93" s="1525"/>
      <c r="AL93" s="1525"/>
      <c r="AM93" s="1526"/>
      <c r="AN93" s="1526"/>
      <c r="AO93" s="1525"/>
      <c r="AP93" s="1525"/>
      <c r="AQ93" s="1525"/>
      <c r="AR93" s="1526"/>
      <c r="AS93" s="1526"/>
      <c r="AT93" s="1526"/>
      <c r="AU93" s="1525"/>
      <c r="AV93" s="1525"/>
      <c r="AW93" s="1525"/>
      <c r="AX93" s="1526"/>
      <c r="AY93" s="1526"/>
      <c r="AZ93" s="1526"/>
      <c r="BA93" s="1525"/>
      <c r="BB93" s="1525"/>
      <c r="BC93" s="1525"/>
      <c r="BD93" s="1526"/>
      <c r="BE93" s="1526"/>
      <c r="BF93" s="1526"/>
      <c r="BG93" s="1525"/>
      <c r="BH93" s="1525"/>
      <c r="BI93" s="1525"/>
      <c r="BJ93" s="1526"/>
      <c r="BK93" s="1526"/>
      <c r="BL93" s="1526"/>
      <c r="BM93" s="1525"/>
      <c r="BN93" s="1525"/>
      <c r="BO93" s="1525"/>
      <c r="BP93" s="1537"/>
      <c r="BQ93" s="1554"/>
    </row>
    <row r="94" spans="1:70" ht="16.5" customHeight="1" x14ac:dyDescent="0.25">
      <c r="A94" s="376"/>
      <c r="B94" s="1491"/>
      <c r="C94" s="1545"/>
      <c r="D94" s="1545"/>
      <c r="E94" s="298"/>
      <c r="F94" s="1491"/>
      <c r="G94" s="1491"/>
      <c r="H94" s="1491"/>
      <c r="I94" s="1491"/>
      <c r="J94" s="395" t="s">
        <v>377</v>
      </c>
      <c r="K94" s="409"/>
      <c r="L94" s="1501"/>
      <c r="M94" s="1506"/>
      <c r="N94" s="1548"/>
      <c r="O94" s="1496"/>
      <c r="P94" s="1496"/>
      <c r="Q94" s="1496"/>
      <c r="R94" s="1496"/>
      <c r="S94" s="1496"/>
      <c r="T94" s="1496"/>
      <c r="U94" s="1496"/>
      <c r="V94" s="1476"/>
      <c r="W94" s="1476"/>
      <c r="X94" s="1476"/>
      <c r="Y94" s="1476"/>
      <c r="Z94" s="1476"/>
      <c r="AA94" s="1473"/>
      <c r="AB94" s="1472"/>
      <c r="AC94" s="1472"/>
      <c r="AD94" s="1472"/>
      <c r="AE94" s="1472"/>
      <c r="AF94" s="278"/>
      <c r="AG94" s="1473"/>
      <c r="AH94" s="1526"/>
      <c r="AI94" s="1526"/>
      <c r="AJ94" s="1526"/>
      <c r="AK94" s="1525"/>
      <c r="AL94" s="1525"/>
      <c r="AM94" s="1526"/>
      <c r="AN94" s="1526"/>
      <c r="AO94" s="1525"/>
      <c r="AP94" s="1525"/>
      <c r="AQ94" s="1525"/>
      <c r="AR94" s="1526"/>
      <c r="AS94" s="1526"/>
      <c r="AT94" s="1526"/>
      <c r="AU94" s="1525"/>
      <c r="AV94" s="1525"/>
      <c r="AW94" s="1525"/>
      <c r="AX94" s="1526"/>
      <c r="AY94" s="1526"/>
      <c r="AZ94" s="1526"/>
      <c r="BA94" s="1525"/>
      <c r="BB94" s="1525"/>
      <c r="BC94" s="1525"/>
      <c r="BD94" s="1526"/>
      <c r="BE94" s="1526"/>
      <c r="BF94" s="1526"/>
      <c r="BG94" s="1525"/>
      <c r="BH94" s="1525"/>
      <c r="BI94" s="1525"/>
      <c r="BJ94" s="1526"/>
      <c r="BK94" s="1526"/>
      <c r="BL94" s="1526"/>
      <c r="BM94" s="1525"/>
      <c r="BN94" s="1525"/>
      <c r="BO94" s="1525"/>
      <c r="BP94" s="1537"/>
      <c r="BQ94" s="1554"/>
    </row>
    <row r="95" spans="1:70" ht="16.5" customHeight="1" x14ac:dyDescent="0.25">
      <c r="A95" s="376"/>
      <c r="B95" s="1492"/>
      <c r="C95" s="1546"/>
      <c r="D95" s="1546"/>
      <c r="E95" s="299"/>
      <c r="F95" s="1492"/>
      <c r="G95" s="1492"/>
      <c r="H95" s="1492"/>
      <c r="I95" s="1492"/>
      <c r="J95" s="395" t="s">
        <v>378</v>
      </c>
      <c r="K95" s="409"/>
      <c r="L95" s="1502"/>
      <c r="M95" s="1451"/>
      <c r="N95" s="1549"/>
      <c r="O95" s="1497"/>
      <c r="P95" s="1497"/>
      <c r="Q95" s="1497"/>
      <c r="R95" s="1497"/>
      <c r="S95" s="1497"/>
      <c r="T95" s="1497"/>
      <c r="U95" s="1497"/>
      <c r="V95" s="1477"/>
      <c r="W95" s="1477"/>
      <c r="X95" s="1477"/>
      <c r="Y95" s="1477"/>
      <c r="Z95" s="1476"/>
      <c r="AA95" s="1435"/>
      <c r="AB95" s="1472"/>
      <c r="AC95" s="1472"/>
      <c r="AD95" s="1472"/>
      <c r="AE95" s="1472"/>
      <c r="AF95" s="259"/>
      <c r="AG95" s="1435"/>
      <c r="AH95" s="1526"/>
      <c r="AI95" s="1526"/>
      <c r="AJ95" s="1526"/>
      <c r="AK95" s="1525"/>
      <c r="AL95" s="1525"/>
      <c r="AM95" s="1526"/>
      <c r="AN95" s="1526"/>
      <c r="AO95" s="1525"/>
      <c r="AP95" s="1525"/>
      <c r="AQ95" s="1525"/>
      <c r="AR95" s="1526"/>
      <c r="AS95" s="1526"/>
      <c r="AT95" s="1526"/>
      <c r="AU95" s="1525"/>
      <c r="AV95" s="1525"/>
      <c r="AW95" s="1525"/>
      <c r="AX95" s="1526"/>
      <c r="AY95" s="1526"/>
      <c r="AZ95" s="1526"/>
      <c r="BA95" s="1525"/>
      <c r="BB95" s="1525"/>
      <c r="BC95" s="1525"/>
      <c r="BD95" s="1526"/>
      <c r="BE95" s="1526"/>
      <c r="BF95" s="1526"/>
      <c r="BG95" s="1525"/>
      <c r="BH95" s="1525"/>
      <c r="BI95" s="1525"/>
      <c r="BJ95" s="1526"/>
      <c r="BK95" s="1526"/>
      <c r="BL95" s="1526"/>
      <c r="BM95" s="1525"/>
      <c r="BN95" s="1525"/>
      <c r="BO95" s="1525"/>
      <c r="BP95" s="1443"/>
      <c r="BQ95" s="1555"/>
    </row>
    <row r="96" spans="1:70" ht="16.5" customHeight="1" x14ac:dyDescent="0.25">
      <c r="A96" s="613"/>
      <c r="B96" s="614"/>
      <c r="C96" s="614"/>
      <c r="D96" s="614"/>
      <c r="E96" s="614"/>
      <c r="F96" s="610"/>
      <c r="G96" s="610"/>
      <c r="H96" s="610"/>
      <c r="I96" s="615"/>
      <c r="J96" s="616" t="s">
        <v>205</v>
      </c>
      <c r="K96" s="600" t="s">
        <v>57</v>
      </c>
      <c r="L96" s="617"/>
      <c r="M96" s="602"/>
      <c r="N96" s="603"/>
      <c r="O96" s="604"/>
      <c r="P96" s="604"/>
      <c r="Q96" s="604"/>
      <c r="R96" s="604"/>
      <c r="S96" s="604"/>
      <c r="T96" s="604"/>
      <c r="U96" s="604"/>
      <c r="V96" s="605"/>
      <c r="W96" s="605"/>
      <c r="X96" s="605"/>
      <c r="Y96" s="605"/>
      <c r="Z96" s="605"/>
      <c r="AA96" s="618"/>
      <c r="AB96" s="609"/>
      <c r="AC96" s="609"/>
      <c r="AD96" s="609"/>
      <c r="AE96" s="609"/>
      <c r="AF96" s="609"/>
      <c r="AG96" s="608"/>
      <c r="AH96" s="609"/>
      <c r="AI96" s="609"/>
      <c r="AJ96" s="609"/>
      <c r="AK96" s="609"/>
      <c r="AL96" s="609"/>
      <c r="AM96" s="609"/>
      <c r="AN96" s="609"/>
      <c r="AO96" s="609"/>
      <c r="AP96" s="609"/>
      <c r="AQ96" s="609"/>
      <c r="AR96" s="609"/>
      <c r="AS96" s="609"/>
      <c r="AT96" s="609"/>
      <c r="AU96" s="609"/>
      <c r="AV96" s="609"/>
      <c r="AW96" s="609"/>
      <c r="AX96" s="609"/>
      <c r="AY96" s="609"/>
      <c r="AZ96" s="609"/>
      <c r="BA96" s="609"/>
      <c r="BB96" s="609"/>
      <c r="BC96" s="609"/>
      <c r="BD96" s="609"/>
      <c r="BE96" s="609"/>
      <c r="BF96" s="609"/>
      <c r="BG96" s="609"/>
      <c r="BH96" s="609"/>
      <c r="BI96" s="609"/>
      <c r="BJ96" s="609"/>
      <c r="BK96" s="609"/>
      <c r="BL96" s="609"/>
      <c r="BM96" s="609"/>
      <c r="BN96" s="609"/>
      <c r="BO96" s="609"/>
      <c r="BP96" s="610"/>
      <c r="BQ96" s="611"/>
      <c r="BR96" s="611"/>
    </row>
    <row r="97" spans="1:70" s="113" customFormat="1" ht="20.25" customHeight="1" x14ac:dyDescent="0.25">
      <c r="A97" s="374"/>
      <c r="B97" s="1490"/>
      <c r="C97" s="1544" t="s">
        <v>76</v>
      </c>
      <c r="D97" s="1544" t="s">
        <v>76</v>
      </c>
      <c r="E97" s="297"/>
      <c r="F97" s="1442"/>
      <c r="G97" s="1442"/>
      <c r="H97" s="1442"/>
      <c r="I97" s="1442"/>
      <c r="J97" s="389" t="s">
        <v>206</v>
      </c>
      <c r="K97" s="409" t="s">
        <v>37</v>
      </c>
      <c r="L97" s="1498">
        <f>N97+O97+P97+Q97+R97+S97+T97+U97</f>
        <v>0</v>
      </c>
      <c r="M97" s="1464">
        <f>L97*36</f>
        <v>0</v>
      </c>
      <c r="N97" s="1482"/>
      <c r="O97" s="1483"/>
      <c r="P97" s="1483"/>
      <c r="Q97" s="1483"/>
      <c r="R97" s="1483"/>
      <c r="S97" s="1483"/>
      <c r="T97" s="1483"/>
      <c r="U97" s="1494"/>
      <c r="V97" s="1493"/>
      <c r="W97" s="1481"/>
      <c r="X97" s="1481"/>
      <c r="Y97" s="1475"/>
      <c r="Z97" s="1535"/>
      <c r="AA97" s="1471"/>
      <c r="AB97" s="1472"/>
      <c r="AC97" s="1472"/>
      <c r="AD97" s="1472"/>
      <c r="AE97" s="1472"/>
      <c r="AF97" s="258"/>
      <c r="AG97" s="1434"/>
      <c r="AH97" s="1534"/>
      <c r="AI97" s="1534"/>
      <c r="AJ97" s="1534"/>
      <c r="AK97" s="1532"/>
      <c r="AL97" s="1532"/>
      <c r="AM97" s="1534"/>
      <c r="AN97" s="1534"/>
      <c r="AO97" s="1532"/>
      <c r="AP97" s="1532"/>
      <c r="AQ97" s="1532"/>
      <c r="AR97" s="1534"/>
      <c r="AS97" s="1534"/>
      <c r="AT97" s="1534"/>
      <c r="AU97" s="1532"/>
      <c r="AV97" s="1532"/>
      <c r="AW97" s="1532"/>
      <c r="AX97" s="1534"/>
      <c r="AY97" s="1534"/>
      <c r="AZ97" s="1534"/>
      <c r="BA97" s="1532"/>
      <c r="BB97" s="1532"/>
      <c r="BC97" s="1532"/>
      <c r="BD97" s="1533"/>
      <c r="BE97" s="1533"/>
      <c r="BF97" s="1533"/>
      <c r="BG97" s="1532"/>
      <c r="BH97" s="1532"/>
      <c r="BI97" s="1532"/>
      <c r="BJ97" s="1533"/>
      <c r="BK97" s="1533"/>
      <c r="BL97" s="1533"/>
      <c r="BM97" s="1532"/>
      <c r="BN97" s="1532"/>
      <c r="BO97" s="1532"/>
      <c r="BP97" s="1531"/>
      <c r="BQ97" s="1524"/>
    </row>
    <row r="98" spans="1:70" s="113" customFormat="1" ht="20.25" customHeight="1" x14ac:dyDescent="0.25">
      <c r="A98" s="374"/>
      <c r="B98" s="1492"/>
      <c r="C98" s="1546"/>
      <c r="D98" s="1546"/>
      <c r="E98" s="299"/>
      <c r="F98" s="1443"/>
      <c r="G98" s="1443"/>
      <c r="H98" s="1443"/>
      <c r="I98" s="1443"/>
      <c r="J98" s="389" t="s">
        <v>207</v>
      </c>
      <c r="K98" s="409" t="s">
        <v>37</v>
      </c>
      <c r="L98" s="1498"/>
      <c r="M98" s="1464"/>
      <c r="N98" s="1482"/>
      <c r="O98" s="1483"/>
      <c r="P98" s="1483"/>
      <c r="Q98" s="1483"/>
      <c r="R98" s="1483"/>
      <c r="S98" s="1483"/>
      <c r="T98" s="1483"/>
      <c r="U98" s="1494"/>
      <c r="V98" s="1493"/>
      <c r="W98" s="1481"/>
      <c r="X98" s="1481"/>
      <c r="Y98" s="1477"/>
      <c r="Z98" s="1535"/>
      <c r="AA98" s="1471"/>
      <c r="AB98" s="1472"/>
      <c r="AC98" s="1472"/>
      <c r="AD98" s="1472"/>
      <c r="AE98" s="1472"/>
      <c r="AF98" s="259"/>
      <c r="AG98" s="1435"/>
      <c r="AH98" s="1534"/>
      <c r="AI98" s="1534"/>
      <c r="AJ98" s="1534"/>
      <c r="AK98" s="1532"/>
      <c r="AL98" s="1532"/>
      <c r="AM98" s="1534"/>
      <c r="AN98" s="1534"/>
      <c r="AO98" s="1532"/>
      <c r="AP98" s="1532"/>
      <c r="AQ98" s="1532"/>
      <c r="AR98" s="1534"/>
      <c r="AS98" s="1534"/>
      <c r="AT98" s="1534"/>
      <c r="AU98" s="1532"/>
      <c r="AV98" s="1532"/>
      <c r="AW98" s="1532"/>
      <c r="AX98" s="1534"/>
      <c r="AY98" s="1534"/>
      <c r="AZ98" s="1534"/>
      <c r="BA98" s="1532"/>
      <c r="BB98" s="1532"/>
      <c r="BC98" s="1532"/>
      <c r="BD98" s="1533"/>
      <c r="BE98" s="1533"/>
      <c r="BF98" s="1533"/>
      <c r="BG98" s="1532"/>
      <c r="BH98" s="1532"/>
      <c r="BI98" s="1532"/>
      <c r="BJ98" s="1533"/>
      <c r="BK98" s="1533"/>
      <c r="BL98" s="1533"/>
      <c r="BM98" s="1532"/>
      <c r="BN98" s="1532"/>
      <c r="BO98" s="1532"/>
      <c r="BP98" s="1531"/>
      <c r="BQ98" s="1524"/>
    </row>
    <row r="99" spans="1:70" s="113" customFormat="1" ht="20.25" customHeight="1" x14ac:dyDescent="0.25">
      <c r="A99" s="374"/>
      <c r="B99" s="1490"/>
      <c r="C99" s="1544" t="s">
        <v>76</v>
      </c>
      <c r="D99" s="1544" t="s">
        <v>76</v>
      </c>
      <c r="E99" s="297"/>
      <c r="F99" s="1442"/>
      <c r="G99" s="1442"/>
      <c r="H99" s="1442"/>
      <c r="I99" s="1442"/>
      <c r="J99" s="389" t="s">
        <v>209</v>
      </c>
      <c r="K99" s="405" t="s">
        <v>37</v>
      </c>
      <c r="L99" s="1507">
        <f>N99+O99+P99+Q99+R99+S99+T99+U99</f>
        <v>0</v>
      </c>
      <c r="M99" s="1450">
        <f>L99*36</f>
        <v>0</v>
      </c>
      <c r="N99" s="1503"/>
      <c r="O99" s="1490"/>
      <c r="P99" s="1490"/>
      <c r="Q99" s="1490"/>
      <c r="R99" s="1490"/>
      <c r="S99" s="1490"/>
      <c r="T99" s="1490"/>
      <c r="U99" s="1487"/>
      <c r="V99" s="1478"/>
      <c r="W99" s="1475"/>
      <c r="X99" s="1475"/>
      <c r="Y99" s="1475"/>
      <c r="Z99" s="1484"/>
      <c r="AA99" s="1462"/>
      <c r="AB99" s="1432"/>
      <c r="AC99" s="1432"/>
      <c r="AD99" s="1432"/>
      <c r="AE99" s="1432"/>
      <c r="AF99" s="1432"/>
      <c r="AG99" s="1434"/>
      <c r="AH99" s="60"/>
      <c r="AI99" s="63"/>
      <c r="AJ99" s="63"/>
      <c r="AK99" s="64"/>
      <c r="AL99" s="64"/>
      <c r="AM99" s="63"/>
      <c r="AN99" s="63"/>
      <c r="AO99" s="64"/>
      <c r="AP99" s="64"/>
      <c r="AQ99" s="64"/>
      <c r="AR99" s="63"/>
      <c r="AS99" s="63"/>
      <c r="AT99" s="63"/>
      <c r="AU99" s="64"/>
      <c r="AV99" s="64"/>
      <c r="AW99" s="64"/>
      <c r="AX99" s="63"/>
      <c r="AY99" s="63"/>
      <c r="AZ99" s="63"/>
      <c r="BA99" s="64"/>
      <c r="BB99" s="64"/>
      <c r="BC99" s="64"/>
      <c r="BD99" s="69"/>
      <c r="BE99" s="69"/>
      <c r="BF99" s="69"/>
      <c r="BG99" s="64"/>
      <c r="BH99" s="64"/>
      <c r="BI99" s="64"/>
      <c r="BJ99" s="69"/>
      <c r="BK99" s="69"/>
      <c r="BL99" s="69"/>
      <c r="BM99" s="64"/>
      <c r="BN99" s="64"/>
      <c r="BO99" s="64"/>
      <c r="BP99" s="114"/>
      <c r="BQ99" s="34"/>
    </row>
    <row r="100" spans="1:70" s="113" customFormat="1" ht="20.25" customHeight="1" x14ac:dyDescent="0.25">
      <c r="A100" s="374"/>
      <c r="B100" s="1491"/>
      <c r="C100" s="1545"/>
      <c r="D100" s="1545"/>
      <c r="E100" s="298"/>
      <c r="F100" s="1537"/>
      <c r="G100" s="1537"/>
      <c r="H100" s="1537"/>
      <c r="I100" s="1537"/>
      <c r="J100" s="389" t="s">
        <v>208</v>
      </c>
      <c r="K100" s="405" t="s">
        <v>37</v>
      </c>
      <c r="L100" s="1508"/>
      <c r="M100" s="1506"/>
      <c r="N100" s="1504"/>
      <c r="O100" s="1491"/>
      <c r="P100" s="1491"/>
      <c r="Q100" s="1491"/>
      <c r="R100" s="1491"/>
      <c r="S100" s="1491"/>
      <c r="T100" s="1491"/>
      <c r="U100" s="1488"/>
      <c r="V100" s="1479"/>
      <c r="W100" s="1476"/>
      <c r="X100" s="1476"/>
      <c r="Y100" s="1476"/>
      <c r="Z100" s="1485"/>
      <c r="AA100" s="1470"/>
      <c r="AB100" s="1469"/>
      <c r="AC100" s="1469"/>
      <c r="AD100" s="1469"/>
      <c r="AE100" s="1469"/>
      <c r="AF100" s="1469"/>
      <c r="AG100" s="1473"/>
      <c r="AH100" s="60"/>
      <c r="AI100" s="63"/>
      <c r="AJ100" s="63"/>
      <c r="AK100" s="64"/>
      <c r="AL100" s="64"/>
      <c r="AM100" s="63"/>
      <c r="AN100" s="63"/>
      <c r="AO100" s="64"/>
      <c r="AP100" s="64"/>
      <c r="AQ100" s="64"/>
      <c r="AR100" s="63"/>
      <c r="AS100" s="63"/>
      <c r="AT100" s="63"/>
      <c r="AU100" s="64"/>
      <c r="AV100" s="64"/>
      <c r="AW100" s="64"/>
      <c r="AX100" s="63"/>
      <c r="AY100" s="63"/>
      <c r="AZ100" s="63"/>
      <c r="BA100" s="64"/>
      <c r="BB100" s="64"/>
      <c r="BC100" s="64"/>
      <c r="BD100" s="69"/>
      <c r="BE100" s="69"/>
      <c r="BF100" s="69"/>
      <c r="BG100" s="64"/>
      <c r="BH100" s="64"/>
      <c r="BI100" s="64"/>
      <c r="BJ100" s="69"/>
      <c r="BK100" s="69"/>
      <c r="BL100" s="69"/>
      <c r="BM100" s="64"/>
      <c r="BN100" s="64"/>
      <c r="BO100" s="64"/>
      <c r="BP100" s="114"/>
      <c r="BQ100" s="34"/>
    </row>
    <row r="101" spans="1:70" s="113" customFormat="1" ht="20.25" customHeight="1" x14ac:dyDescent="0.25">
      <c r="A101" s="374"/>
      <c r="B101" s="1492"/>
      <c r="C101" s="1546"/>
      <c r="D101" s="1546"/>
      <c r="E101" s="299"/>
      <c r="F101" s="1443"/>
      <c r="G101" s="1443"/>
      <c r="H101" s="1443"/>
      <c r="I101" s="1443"/>
      <c r="J101" s="389" t="s">
        <v>210</v>
      </c>
      <c r="K101" s="405" t="s">
        <v>37</v>
      </c>
      <c r="L101" s="1509"/>
      <c r="M101" s="1451"/>
      <c r="N101" s="1505"/>
      <c r="O101" s="1492"/>
      <c r="P101" s="1492"/>
      <c r="Q101" s="1492"/>
      <c r="R101" s="1492"/>
      <c r="S101" s="1492"/>
      <c r="T101" s="1492"/>
      <c r="U101" s="1489"/>
      <c r="V101" s="1480"/>
      <c r="W101" s="1477"/>
      <c r="X101" s="1477"/>
      <c r="Y101" s="1477"/>
      <c r="Z101" s="1486"/>
      <c r="AA101" s="1463"/>
      <c r="AB101" s="1433"/>
      <c r="AC101" s="1433"/>
      <c r="AD101" s="1433"/>
      <c r="AE101" s="1433"/>
      <c r="AF101" s="1433"/>
      <c r="AG101" s="1435"/>
      <c r="AH101" s="60"/>
      <c r="AI101" s="60"/>
      <c r="AJ101" s="63"/>
      <c r="AK101" s="64"/>
      <c r="AL101" s="64"/>
      <c r="AM101" s="63"/>
      <c r="AN101" s="63"/>
      <c r="AO101" s="64"/>
      <c r="AP101" s="64"/>
      <c r="AQ101" s="64"/>
      <c r="AR101" s="63"/>
      <c r="AS101" s="63"/>
      <c r="AT101" s="63"/>
      <c r="AU101" s="64"/>
      <c r="AV101" s="64"/>
      <c r="AW101" s="64"/>
      <c r="AX101" s="63"/>
      <c r="AY101" s="63"/>
      <c r="AZ101" s="63"/>
      <c r="BA101" s="64"/>
      <c r="BB101" s="64"/>
      <c r="BC101" s="64"/>
      <c r="BD101" s="69"/>
      <c r="BE101" s="69"/>
      <c r="BF101" s="69"/>
      <c r="BG101" s="64"/>
      <c r="BH101" s="64"/>
      <c r="BI101" s="64"/>
      <c r="BJ101" s="69"/>
      <c r="BK101" s="69"/>
      <c r="BL101" s="69"/>
      <c r="BM101" s="64"/>
      <c r="BN101" s="64"/>
      <c r="BO101" s="64"/>
      <c r="BP101" s="114"/>
      <c r="BQ101" s="34"/>
    </row>
    <row r="102" spans="1:70" s="113" customFormat="1" ht="20.25" customHeight="1" x14ac:dyDescent="0.25">
      <c r="A102" s="374"/>
      <c r="B102" s="1490"/>
      <c r="C102" s="1544" t="s">
        <v>76</v>
      </c>
      <c r="D102" s="1544" t="s">
        <v>76</v>
      </c>
      <c r="E102" s="297"/>
      <c r="F102" s="1442"/>
      <c r="G102" s="1442"/>
      <c r="H102" s="1442"/>
      <c r="I102" s="1442"/>
      <c r="J102" s="389" t="s">
        <v>211</v>
      </c>
      <c r="K102" s="405" t="s">
        <v>37</v>
      </c>
      <c r="L102" s="1507">
        <f>N102+O102+P102+Q102+R102+S102+T102+U102</f>
        <v>0</v>
      </c>
      <c r="M102" s="1450">
        <f>L102*36</f>
        <v>0</v>
      </c>
      <c r="N102" s="1503"/>
      <c r="O102" s="1490"/>
      <c r="P102" s="1490"/>
      <c r="Q102" s="1490"/>
      <c r="R102" s="1490"/>
      <c r="S102" s="1490"/>
      <c r="T102" s="1490"/>
      <c r="U102" s="1487"/>
      <c r="V102" s="1478"/>
      <c r="W102" s="1475"/>
      <c r="X102" s="1475"/>
      <c r="Y102" s="1475"/>
      <c r="Z102" s="1484"/>
      <c r="AA102" s="1462"/>
      <c r="AB102" s="1432"/>
      <c r="AC102" s="1432"/>
      <c r="AD102" s="1432"/>
      <c r="AE102" s="1432"/>
      <c r="AF102" s="1432"/>
      <c r="AG102" s="1434"/>
      <c r="AH102" s="60"/>
      <c r="AI102" s="60"/>
      <c r="AJ102" s="63"/>
      <c r="AK102" s="64"/>
      <c r="AL102" s="64"/>
      <c r="AM102" s="63"/>
      <c r="AN102" s="63"/>
      <c r="AO102" s="64"/>
      <c r="AP102" s="64"/>
      <c r="AQ102" s="64"/>
      <c r="AR102" s="63"/>
      <c r="AS102" s="63"/>
      <c r="AT102" s="63"/>
      <c r="AU102" s="64"/>
      <c r="AV102" s="64"/>
      <c r="AW102" s="64"/>
      <c r="AX102" s="63"/>
      <c r="AY102" s="63"/>
      <c r="AZ102" s="63"/>
      <c r="BA102" s="64"/>
      <c r="BB102" s="64"/>
      <c r="BC102" s="64"/>
      <c r="BD102" s="69"/>
      <c r="BE102" s="69"/>
      <c r="BF102" s="69"/>
      <c r="BG102" s="64"/>
      <c r="BH102" s="64"/>
      <c r="BI102" s="64"/>
      <c r="BJ102" s="69"/>
      <c r="BK102" s="69"/>
      <c r="BL102" s="69"/>
      <c r="BM102" s="64"/>
      <c r="BN102" s="64"/>
      <c r="BO102" s="64"/>
      <c r="BP102" s="114"/>
      <c r="BQ102" s="34"/>
    </row>
    <row r="103" spans="1:70" s="113" customFormat="1" ht="20.25" customHeight="1" x14ac:dyDescent="0.25">
      <c r="A103" s="374"/>
      <c r="B103" s="1491"/>
      <c r="C103" s="1545"/>
      <c r="D103" s="1545"/>
      <c r="E103" s="298"/>
      <c r="F103" s="1537"/>
      <c r="G103" s="1537"/>
      <c r="H103" s="1537"/>
      <c r="I103" s="1537"/>
      <c r="J103" s="389" t="s">
        <v>212</v>
      </c>
      <c r="K103" s="405" t="s">
        <v>37</v>
      </c>
      <c r="L103" s="1508"/>
      <c r="M103" s="1506"/>
      <c r="N103" s="1504"/>
      <c r="O103" s="1491"/>
      <c r="P103" s="1491"/>
      <c r="Q103" s="1491"/>
      <c r="R103" s="1491"/>
      <c r="S103" s="1491"/>
      <c r="T103" s="1491"/>
      <c r="U103" s="1488"/>
      <c r="V103" s="1479"/>
      <c r="W103" s="1476"/>
      <c r="X103" s="1476"/>
      <c r="Y103" s="1476"/>
      <c r="Z103" s="1485"/>
      <c r="AA103" s="1470"/>
      <c r="AB103" s="1469"/>
      <c r="AC103" s="1469"/>
      <c r="AD103" s="1469"/>
      <c r="AE103" s="1469"/>
      <c r="AF103" s="1469"/>
      <c r="AG103" s="1473"/>
      <c r="AH103" s="60"/>
      <c r="AI103" s="60"/>
      <c r="AJ103" s="60"/>
      <c r="AK103" s="64"/>
      <c r="AL103" s="64"/>
      <c r="AM103" s="63"/>
      <c r="AN103" s="63"/>
      <c r="AO103" s="64"/>
      <c r="AP103" s="64"/>
      <c r="AQ103" s="64"/>
      <c r="AR103" s="63"/>
      <c r="AS103" s="63"/>
      <c r="AT103" s="63"/>
      <c r="AU103" s="64"/>
      <c r="AV103" s="64"/>
      <c r="AW103" s="64"/>
      <c r="AX103" s="63"/>
      <c r="AY103" s="63"/>
      <c r="AZ103" s="63"/>
      <c r="BA103" s="64"/>
      <c r="BB103" s="64"/>
      <c r="BC103" s="64"/>
      <c r="BD103" s="69"/>
      <c r="BE103" s="69"/>
      <c r="BF103" s="69"/>
      <c r="BG103" s="64"/>
      <c r="BH103" s="64"/>
      <c r="BI103" s="64"/>
      <c r="BJ103" s="69"/>
      <c r="BK103" s="69"/>
      <c r="BL103" s="69"/>
      <c r="BM103" s="64"/>
      <c r="BN103" s="64"/>
      <c r="BO103" s="64"/>
      <c r="BP103" s="114"/>
      <c r="BQ103" s="34"/>
    </row>
    <row r="104" spans="1:70" s="113" customFormat="1" ht="20.25" customHeight="1" x14ac:dyDescent="0.25">
      <c r="A104" s="374"/>
      <c r="B104" s="1491"/>
      <c r="C104" s="1545"/>
      <c r="D104" s="1545"/>
      <c r="E104" s="298"/>
      <c r="F104" s="1537"/>
      <c r="G104" s="1537"/>
      <c r="H104" s="1537"/>
      <c r="I104" s="1537"/>
      <c r="J104" s="389" t="s">
        <v>213</v>
      </c>
      <c r="K104" s="405" t="s">
        <v>37</v>
      </c>
      <c r="L104" s="1508"/>
      <c r="M104" s="1506"/>
      <c r="N104" s="1504"/>
      <c r="O104" s="1491"/>
      <c r="P104" s="1491"/>
      <c r="Q104" s="1491"/>
      <c r="R104" s="1491"/>
      <c r="S104" s="1491"/>
      <c r="T104" s="1491"/>
      <c r="U104" s="1488"/>
      <c r="V104" s="1479"/>
      <c r="W104" s="1476"/>
      <c r="X104" s="1476"/>
      <c r="Y104" s="1476"/>
      <c r="Z104" s="1485"/>
      <c r="AA104" s="1470"/>
      <c r="AB104" s="1469"/>
      <c r="AC104" s="1469"/>
      <c r="AD104" s="1469"/>
      <c r="AE104" s="1469"/>
      <c r="AF104" s="1469"/>
      <c r="AG104" s="1473"/>
      <c r="AH104" s="60"/>
      <c r="AI104" s="60"/>
      <c r="AJ104" s="60"/>
      <c r="AK104" s="61"/>
      <c r="AL104" s="61"/>
      <c r="AM104" s="60"/>
      <c r="AN104" s="60"/>
      <c r="AO104" s="61"/>
      <c r="AP104" s="61"/>
      <c r="AQ104" s="61"/>
      <c r="AR104" s="60"/>
      <c r="AS104" s="60"/>
      <c r="AT104" s="60"/>
      <c r="AU104" s="61"/>
      <c r="AV104" s="61"/>
      <c r="AW104" s="61"/>
      <c r="AX104" s="60"/>
      <c r="AY104" s="60"/>
      <c r="AZ104" s="60"/>
      <c r="BA104" s="61"/>
      <c r="BB104" s="61"/>
      <c r="BC104" s="61"/>
      <c r="BD104" s="62"/>
      <c r="BE104" s="62"/>
      <c r="BF104" s="62"/>
      <c r="BG104" s="61"/>
      <c r="BH104" s="61"/>
      <c r="BI104" s="61"/>
      <c r="BJ104" s="62"/>
      <c r="BK104" s="62"/>
      <c r="BL104" s="62"/>
      <c r="BM104" s="61"/>
      <c r="BN104" s="61"/>
      <c r="BO104" s="61"/>
      <c r="BP104" s="82"/>
      <c r="BQ104" s="10"/>
    </row>
    <row r="105" spans="1:70" s="113" customFormat="1" ht="20.25" customHeight="1" x14ac:dyDescent="0.25">
      <c r="A105" s="374"/>
      <c r="B105" s="1491"/>
      <c r="C105" s="1545"/>
      <c r="D105" s="1545"/>
      <c r="E105" s="298"/>
      <c r="F105" s="1537"/>
      <c r="G105" s="1537"/>
      <c r="H105" s="1537"/>
      <c r="I105" s="1537"/>
      <c r="J105" s="389" t="s">
        <v>214</v>
      </c>
      <c r="K105" s="405" t="s">
        <v>37</v>
      </c>
      <c r="L105" s="1508"/>
      <c r="M105" s="1506"/>
      <c r="N105" s="1504"/>
      <c r="O105" s="1491"/>
      <c r="P105" s="1491"/>
      <c r="Q105" s="1491"/>
      <c r="R105" s="1491"/>
      <c r="S105" s="1491"/>
      <c r="T105" s="1491"/>
      <c r="U105" s="1488"/>
      <c r="V105" s="1479"/>
      <c r="W105" s="1476"/>
      <c r="X105" s="1476"/>
      <c r="Y105" s="1476"/>
      <c r="Z105" s="1485"/>
      <c r="AA105" s="1470"/>
      <c r="AB105" s="1469"/>
      <c r="AC105" s="1469"/>
      <c r="AD105" s="1469"/>
      <c r="AE105" s="1469"/>
      <c r="AF105" s="1469"/>
      <c r="AG105" s="1473"/>
      <c r="AH105" s="60"/>
      <c r="AI105" s="60"/>
      <c r="AJ105" s="60"/>
      <c r="AK105" s="61"/>
      <c r="AL105" s="61"/>
      <c r="AM105" s="60"/>
      <c r="AN105" s="60"/>
      <c r="AO105" s="61"/>
      <c r="AP105" s="61"/>
      <c r="AQ105" s="61"/>
      <c r="AR105" s="60"/>
      <c r="AS105" s="60"/>
      <c r="AT105" s="60"/>
      <c r="AU105" s="61"/>
      <c r="AV105" s="61"/>
      <c r="AW105" s="61"/>
      <c r="AX105" s="60"/>
      <c r="AY105" s="60"/>
      <c r="AZ105" s="60"/>
      <c r="BA105" s="61"/>
      <c r="BB105" s="61"/>
      <c r="BC105" s="61"/>
      <c r="BD105" s="62"/>
      <c r="BE105" s="62"/>
      <c r="BF105" s="62"/>
      <c r="BG105" s="61"/>
      <c r="BH105" s="61"/>
      <c r="BI105" s="61"/>
      <c r="BJ105" s="62"/>
      <c r="BK105" s="62"/>
      <c r="BL105" s="62"/>
      <c r="BM105" s="61"/>
      <c r="BN105" s="61"/>
      <c r="BO105" s="61"/>
      <c r="BP105" s="82"/>
      <c r="BQ105" s="10"/>
    </row>
    <row r="106" spans="1:70" s="113" customFormat="1" ht="19.5" customHeight="1" x14ac:dyDescent="0.25">
      <c r="A106" s="374"/>
      <c r="B106" s="1492"/>
      <c r="C106" s="1546"/>
      <c r="D106" s="1546"/>
      <c r="E106" s="299"/>
      <c r="F106" s="1443"/>
      <c r="G106" s="1443"/>
      <c r="H106" s="1443"/>
      <c r="I106" s="1443"/>
      <c r="J106" s="389" t="s">
        <v>215</v>
      </c>
      <c r="K106" s="405" t="s">
        <v>37</v>
      </c>
      <c r="L106" s="1509"/>
      <c r="M106" s="1451"/>
      <c r="N106" s="1505"/>
      <c r="O106" s="1492"/>
      <c r="P106" s="1492"/>
      <c r="Q106" s="1492"/>
      <c r="R106" s="1492"/>
      <c r="S106" s="1492"/>
      <c r="T106" s="1492"/>
      <c r="U106" s="1489"/>
      <c r="V106" s="1480"/>
      <c r="W106" s="1477"/>
      <c r="X106" s="1477"/>
      <c r="Y106" s="1477"/>
      <c r="Z106" s="1486"/>
      <c r="AA106" s="1463"/>
      <c r="AB106" s="1433"/>
      <c r="AC106" s="1433"/>
      <c r="AD106" s="1433"/>
      <c r="AE106" s="1433"/>
      <c r="AF106" s="1433"/>
      <c r="AG106" s="1435"/>
      <c r="AH106" s="60"/>
      <c r="AI106" s="60"/>
      <c r="AJ106" s="60"/>
      <c r="AK106" s="61"/>
      <c r="AL106" s="61"/>
      <c r="AM106" s="60"/>
      <c r="AN106" s="60"/>
      <c r="AO106" s="61"/>
      <c r="AP106" s="61"/>
      <c r="AQ106" s="61"/>
      <c r="AR106" s="60"/>
      <c r="AS106" s="60"/>
      <c r="AT106" s="60"/>
      <c r="AU106" s="61"/>
      <c r="AV106" s="61"/>
      <c r="AW106" s="61"/>
      <c r="AX106" s="60"/>
      <c r="AY106" s="60"/>
      <c r="AZ106" s="60"/>
      <c r="BA106" s="61"/>
      <c r="BB106" s="61"/>
      <c r="BC106" s="61"/>
      <c r="BD106" s="62"/>
      <c r="BE106" s="62"/>
      <c r="BF106" s="62"/>
      <c r="BG106" s="61"/>
      <c r="BH106" s="61"/>
      <c r="BI106" s="61"/>
      <c r="BJ106" s="62"/>
      <c r="BK106" s="62"/>
      <c r="BL106" s="62"/>
      <c r="BM106" s="61"/>
      <c r="BN106" s="61"/>
      <c r="BO106" s="61"/>
      <c r="BP106" s="82"/>
      <c r="BQ106" s="10"/>
    </row>
    <row r="107" spans="1:70" s="113" customFormat="1" ht="20.25" hidden="1" customHeight="1" x14ac:dyDescent="0.25">
      <c r="A107" s="374"/>
      <c r="B107" s="305"/>
      <c r="C107" s="305"/>
      <c r="D107" s="305"/>
      <c r="E107" s="305"/>
      <c r="F107" s="306"/>
      <c r="G107" s="306"/>
      <c r="H107" s="306"/>
      <c r="I107" s="306"/>
      <c r="J107" s="389"/>
      <c r="K107" s="405" t="s">
        <v>37</v>
      </c>
      <c r="L107" s="424">
        <f>N107+O107+P107+Q107+R107+S107+T107+U107</f>
        <v>0</v>
      </c>
      <c r="M107" s="439">
        <f t="shared" ref="M107:M117" si="5">L107*36</f>
        <v>0</v>
      </c>
      <c r="N107" s="319"/>
      <c r="O107" s="3"/>
      <c r="P107" s="3"/>
      <c r="Q107" s="3"/>
      <c r="R107" s="56"/>
      <c r="S107" s="56"/>
      <c r="T107" s="56"/>
      <c r="U107" s="143"/>
      <c r="V107" s="57"/>
      <c r="W107" s="58"/>
      <c r="X107" s="58"/>
      <c r="Y107" s="264"/>
      <c r="Z107" s="59"/>
      <c r="AA107" s="153"/>
      <c r="AB107" s="2"/>
      <c r="AC107" s="2"/>
      <c r="AD107" s="2"/>
      <c r="AE107" s="2"/>
      <c r="AF107" s="256"/>
      <c r="AG107" s="42"/>
      <c r="AH107" s="60"/>
      <c r="AI107" s="60"/>
      <c r="AJ107" s="60"/>
      <c r="AK107" s="61"/>
      <c r="AL107" s="61"/>
      <c r="AM107" s="60"/>
      <c r="AN107" s="60"/>
      <c r="AO107" s="61"/>
      <c r="AP107" s="61"/>
      <c r="AQ107" s="61"/>
      <c r="AR107" s="60"/>
      <c r="AS107" s="60"/>
      <c r="AT107" s="60"/>
      <c r="AU107" s="61"/>
      <c r="AV107" s="61"/>
      <c r="AW107" s="61"/>
      <c r="AX107" s="60"/>
      <c r="AY107" s="60"/>
      <c r="AZ107" s="60"/>
      <c r="BA107" s="61"/>
      <c r="BB107" s="61"/>
      <c r="BC107" s="61"/>
      <c r="BD107" s="62"/>
      <c r="BE107" s="62"/>
      <c r="BF107" s="62"/>
      <c r="BG107" s="61"/>
      <c r="BH107" s="61"/>
      <c r="BI107" s="61"/>
      <c r="BJ107" s="62"/>
      <c r="BK107" s="62"/>
      <c r="BL107" s="62"/>
      <c r="BM107" s="61"/>
      <c r="BN107" s="61"/>
      <c r="BO107" s="61"/>
      <c r="BP107" s="82"/>
      <c r="BQ107" s="10"/>
    </row>
    <row r="108" spans="1:70" s="113" customFormat="1" ht="20.25" hidden="1" customHeight="1" x14ac:dyDescent="0.25">
      <c r="A108" s="374"/>
      <c r="B108" s="305"/>
      <c r="C108" s="305"/>
      <c r="D108" s="305"/>
      <c r="E108" s="305"/>
      <c r="F108" s="306"/>
      <c r="G108" s="306"/>
      <c r="H108" s="306"/>
      <c r="I108" s="306"/>
      <c r="J108" s="389"/>
      <c r="K108" s="405" t="s">
        <v>37</v>
      </c>
      <c r="L108" s="424">
        <f>N108+O108+P108+Q108+R108+S108+T108+U108</f>
        <v>0</v>
      </c>
      <c r="M108" s="439">
        <f t="shared" si="5"/>
        <v>0</v>
      </c>
      <c r="N108" s="430"/>
      <c r="O108" s="56"/>
      <c r="P108" s="56"/>
      <c r="Q108" s="56"/>
      <c r="R108" s="56"/>
      <c r="S108" s="56"/>
      <c r="T108" s="56"/>
      <c r="U108" s="143"/>
      <c r="V108" s="57"/>
      <c r="W108" s="58"/>
      <c r="X108" s="58"/>
      <c r="Y108" s="264"/>
      <c r="Z108" s="59"/>
      <c r="AA108" s="153"/>
      <c r="AB108" s="2"/>
      <c r="AC108" s="2"/>
      <c r="AD108" s="2"/>
      <c r="AE108" s="2"/>
      <c r="AF108" s="256"/>
      <c r="AG108" s="42"/>
      <c r="AH108" s="60"/>
      <c r="AI108" s="60"/>
      <c r="AJ108" s="60"/>
      <c r="AK108" s="61"/>
      <c r="AL108" s="61"/>
      <c r="AM108" s="60"/>
      <c r="AN108" s="60"/>
      <c r="AO108" s="61"/>
      <c r="AP108" s="61"/>
      <c r="AQ108" s="61"/>
      <c r="AR108" s="60"/>
      <c r="AS108" s="60"/>
      <c r="AT108" s="60"/>
      <c r="AU108" s="61"/>
      <c r="AV108" s="61"/>
      <c r="AW108" s="61"/>
      <c r="AX108" s="60"/>
      <c r="AY108" s="60"/>
      <c r="AZ108" s="60"/>
      <c r="BA108" s="61"/>
      <c r="BB108" s="61"/>
      <c r="BC108" s="61"/>
      <c r="BD108" s="62"/>
      <c r="BE108" s="62"/>
      <c r="BF108" s="62"/>
      <c r="BG108" s="61"/>
      <c r="BH108" s="61"/>
      <c r="BI108" s="61"/>
      <c r="BJ108" s="62"/>
      <c r="BK108" s="62"/>
      <c r="BL108" s="62"/>
      <c r="BM108" s="61"/>
      <c r="BN108" s="61"/>
      <c r="BO108" s="61"/>
      <c r="BP108" s="82"/>
      <c r="BQ108" s="10"/>
    </row>
    <row r="109" spans="1:70" s="113" customFormat="1" ht="20.25" hidden="1" customHeight="1" x14ac:dyDescent="0.25">
      <c r="A109" s="374"/>
      <c r="B109" s="305"/>
      <c r="C109" s="305"/>
      <c r="D109" s="305"/>
      <c r="E109" s="305"/>
      <c r="F109" s="306"/>
      <c r="G109" s="306"/>
      <c r="H109" s="306"/>
      <c r="I109" s="306"/>
      <c r="J109" s="389"/>
      <c r="K109" s="405" t="s">
        <v>37</v>
      </c>
      <c r="L109" s="424">
        <f>N109+O109+P109+Q109+R109+S109+T109+U109</f>
        <v>0</v>
      </c>
      <c r="M109" s="439">
        <f>L109*36</f>
        <v>0</v>
      </c>
      <c r="N109" s="430"/>
      <c r="O109" s="56"/>
      <c r="P109" s="56"/>
      <c r="Q109" s="56"/>
      <c r="R109" s="56"/>
      <c r="S109" s="56"/>
      <c r="T109" s="56"/>
      <c r="U109" s="143"/>
      <c r="V109" s="57"/>
      <c r="W109" s="58"/>
      <c r="X109" s="58"/>
      <c r="Y109" s="264"/>
      <c r="Z109" s="59"/>
      <c r="AA109" s="153"/>
      <c r="AB109" s="2"/>
      <c r="AC109" s="2"/>
      <c r="AD109" s="2"/>
      <c r="AE109" s="2"/>
      <c r="AF109" s="256"/>
      <c r="AG109" s="42"/>
      <c r="AH109" s="60"/>
      <c r="AI109" s="60"/>
      <c r="AJ109" s="60"/>
      <c r="AK109" s="61"/>
      <c r="AL109" s="61"/>
      <c r="AM109" s="60"/>
      <c r="AN109" s="60"/>
      <c r="AO109" s="61"/>
      <c r="AP109" s="61"/>
      <c r="AQ109" s="61"/>
      <c r="AR109" s="60"/>
      <c r="AS109" s="60"/>
      <c r="AT109" s="60"/>
      <c r="AU109" s="61"/>
      <c r="AV109" s="61"/>
      <c r="AW109" s="61"/>
      <c r="AX109" s="60"/>
      <c r="AY109" s="60"/>
      <c r="AZ109" s="60"/>
      <c r="BA109" s="61"/>
      <c r="BB109" s="61"/>
      <c r="BC109" s="61"/>
      <c r="BD109" s="62"/>
      <c r="BE109" s="62"/>
      <c r="BF109" s="62"/>
      <c r="BG109" s="61"/>
      <c r="BH109" s="61"/>
      <c r="BI109" s="61"/>
      <c r="BJ109" s="62"/>
      <c r="BK109" s="62"/>
      <c r="BL109" s="62"/>
      <c r="BM109" s="61"/>
      <c r="BN109" s="61"/>
      <c r="BO109" s="61"/>
      <c r="BP109" s="82"/>
      <c r="BQ109" s="10"/>
    </row>
    <row r="110" spans="1:70" s="113" customFormat="1" ht="20.25" hidden="1" customHeight="1" x14ac:dyDescent="0.25">
      <c r="A110" s="374"/>
      <c r="B110" s="305"/>
      <c r="C110" s="305"/>
      <c r="D110" s="305"/>
      <c r="E110" s="305"/>
      <c r="F110" s="306"/>
      <c r="G110" s="306"/>
      <c r="H110" s="306"/>
      <c r="I110" s="306"/>
      <c r="J110" s="389"/>
      <c r="K110" s="405" t="s">
        <v>37</v>
      </c>
      <c r="L110" s="424">
        <f>N110+O110+P110+Q110+R110+S110+T110+U110</f>
        <v>0</v>
      </c>
      <c r="M110" s="439">
        <f t="shared" si="5"/>
        <v>0</v>
      </c>
      <c r="N110" s="319"/>
      <c r="O110" s="3"/>
      <c r="P110" s="3"/>
      <c r="Q110" s="3"/>
      <c r="R110" s="56"/>
      <c r="S110" s="56"/>
      <c r="T110" s="56"/>
      <c r="U110" s="143"/>
      <c r="V110" s="57"/>
      <c r="W110" s="58"/>
      <c r="X110" s="58"/>
      <c r="Y110" s="264"/>
      <c r="Z110" s="59"/>
      <c r="AA110" s="153"/>
      <c r="AB110" s="2"/>
      <c r="AC110" s="2"/>
      <c r="AD110" s="2"/>
      <c r="AE110" s="2"/>
      <c r="AF110" s="256"/>
      <c r="AG110" s="42"/>
      <c r="AH110" s="60"/>
      <c r="AI110" s="60"/>
      <c r="AJ110" s="60"/>
      <c r="AK110" s="61"/>
      <c r="AL110" s="61"/>
      <c r="AM110" s="60"/>
      <c r="AN110" s="60"/>
      <c r="AO110" s="61"/>
      <c r="AP110" s="61"/>
      <c r="AQ110" s="61"/>
      <c r="AR110" s="60"/>
      <c r="AS110" s="60"/>
      <c r="AT110" s="60"/>
      <c r="AU110" s="61"/>
      <c r="AV110" s="61"/>
      <c r="AW110" s="61"/>
      <c r="AX110" s="60"/>
      <c r="AY110" s="60"/>
      <c r="AZ110" s="60"/>
      <c r="BA110" s="61"/>
      <c r="BB110" s="61"/>
      <c r="BC110" s="61"/>
      <c r="BD110" s="62"/>
      <c r="BE110" s="62"/>
      <c r="BF110" s="62"/>
      <c r="BG110" s="61"/>
      <c r="BH110" s="61"/>
      <c r="BI110" s="61"/>
      <c r="BJ110" s="62"/>
      <c r="BK110" s="62"/>
      <c r="BL110" s="62"/>
      <c r="BM110" s="61"/>
      <c r="BN110" s="61"/>
      <c r="BO110" s="61"/>
      <c r="BP110" s="82"/>
      <c r="BQ110" s="10"/>
    </row>
    <row r="111" spans="1:70" s="113" customFormat="1" ht="20.25" hidden="1" customHeight="1" x14ac:dyDescent="0.25">
      <c r="A111" s="374"/>
      <c r="B111" s="305"/>
      <c r="C111" s="305"/>
      <c r="D111" s="305"/>
      <c r="E111" s="305"/>
      <c r="F111" s="306"/>
      <c r="G111" s="306"/>
      <c r="H111" s="306"/>
      <c r="I111" s="306"/>
      <c r="J111" s="389"/>
      <c r="K111" s="405" t="s">
        <v>37</v>
      </c>
      <c r="L111" s="424">
        <f>N111+O111+P111+Q111+R111+S111+T111+U111</f>
        <v>0</v>
      </c>
      <c r="M111" s="439">
        <f t="shared" si="5"/>
        <v>0</v>
      </c>
      <c r="N111" s="430"/>
      <c r="O111" s="56"/>
      <c r="P111" s="56"/>
      <c r="Q111" s="56"/>
      <c r="R111" s="56"/>
      <c r="S111" s="56"/>
      <c r="T111" s="56"/>
      <c r="U111" s="143"/>
      <c r="V111" s="57"/>
      <c r="W111" s="58"/>
      <c r="X111" s="58"/>
      <c r="Y111" s="264"/>
      <c r="Z111" s="59"/>
      <c r="AA111" s="153"/>
      <c r="AB111" s="2"/>
      <c r="AC111" s="2"/>
      <c r="AD111" s="2"/>
      <c r="AE111" s="2"/>
      <c r="AF111" s="256"/>
      <c r="AG111" s="42"/>
      <c r="AH111" s="60"/>
      <c r="AI111" s="60"/>
      <c r="AJ111" s="60"/>
      <c r="AK111" s="61"/>
      <c r="AL111" s="61"/>
      <c r="AM111" s="60"/>
      <c r="AN111" s="60"/>
      <c r="AO111" s="61"/>
      <c r="AP111" s="61"/>
      <c r="AQ111" s="61"/>
      <c r="AR111" s="60"/>
      <c r="AS111" s="60"/>
      <c r="AT111" s="60"/>
      <c r="AU111" s="61"/>
      <c r="AV111" s="61"/>
      <c r="AW111" s="61"/>
      <c r="AX111" s="60"/>
      <c r="AY111" s="60"/>
      <c r="AZ111" s="60"/>
      <c r="BA111" s="61"/>
      <c r="BB111" s="61"/>
      <c r="BC111" s="61"/>
      <c r="BD111" s="62"/>
      <c r="BE111" s="62"/>
      <c r="BF111" s="62"/>
      <c r="BG111" s="61"/>
      <c r="BH111" s="61"/>
      <c r="BI111" s="61"/>
      <c r="BJ111" s="62"/>
      <c r="BK111" s="62"/>
      <c r="BL111" s="62"/>
      <c r="BM111" s="61"/>
      <c r="BN111" s="61"/>
      <c r="BO111" s="61"/>
      <c r="BP111" s="82"/>
      <c r="BQ111" s="10"/>
    </row>
    <row r="112" spans="1:70" s="113" customFormat="1" ht="20.25" customHeight="1" x14ac:dyDescent="0.25">
      <c r="A112" s="381"/>
      <c r="B112" s="75"/>
      <c r="C112" s="75"/>
      <c r="D112" s="75"/>
      <c r="E112" s="75"/>
      <c r="F112" s="74"/>
      <c r="G112" s="74"/>
      <c r="H112" s="74"/>
      <c r="I112" s="74"/>
      <c r="J112" s="396" t="s">
        <v>216</v>
      </c>
      <c r="K112" s="410" t="s">
        <v>42</v>
      </c>
      <c r="L112" s="423">
        <f>SUM(L113:L117)</f>
        <v>0</v>
      </c>
      <c r="M112" s="442"/>
      <c r="N112" s="432"/>
      <c r="O112" s="74"/>
      <c r="P112" s="74"/>
      <c r="Q112" s="74"/>
      <c r="R112" s="75"/>
      <c r="S112" s="75"/>
      <c r="T112" s="75"/>
      <c r="U112" s="145"/>
      <c r="V112" s="76"/>
      <c r="W112" s="77"/>
      <c r="X112" s="77"/>
      <c r="Y112" s="266"/>
      <c r="Z112" s="78"/>
      <c r="AA112" s="156"/>
      <c r="AB112" s="79"/>
      <c r="AC112" s="79"/>
      <c r="AD112" s="79"/>
      <c r="AE112" s="79"/>
      <c r="AF112" s="79"/>
      <c r="AG112" s="116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75"/>
      <c r="BQ112" s="81"/>
      <c r="BR112" s="81"/>
    </row>
    <row r="113" spans="1:70" s="113" customFormat="1" ht="20.25" customHeight="1" x14ac:dyDescent="0.25">
      <c r="A113" s="374"/>
      <c r="B113" s="305"/>
      <c r="C113" s="305"/>
      <c r="D113" s="305"/>
      <c r="E113" s="305"/>
      <c r="F113" s="306"/>
      <c r="G113" s="306"/>
      <c r="H113" s="306"/>
      <c r="I113" s="306"/>
      <c r="J113" s="389" t="s">
        <v>217</v>
      </c>
      <c r="K113" s="405" t="s">
        <v>37</v>
      </c>
      <c r="L113" s="424">
        <f>N113+O113+P113+Q113+R113+S113+T113+U113</f>
        <v>0</v>
      </c>
      <c r="M113" s="439">
        <f>L113*36</f>
        <v>0</v>
      </c>
      <c r="N113" s="319"/>
      <c r="O113" s="3"/>
      <c r="P113" s="3"/>
      <c r="Q113" s="3"/>
      <c r="R113" s="56"/>
      <c r="S113" s="56"/>
      <c r="T113" s="56"/>
      <c r="U113" s="143"/>
      <c r="V113" s="57"/>
      <c r="W113" s="58"/>
      <c r="X113" s="58"/>
      <c r="Y113" s="264"/>
      <c r="Z113" s="59"/>
      <c r="AA113" s="153"/>
      <c r="AB113" s="2"/>
      <c r="AC113" s="2"/>
      <c r="AD113" s="2"/>
      <c r="AE113" s="2"/>
      <c r="AF113" s="256"/>
      <c r="AG113" s="42"/>
      <c r="AH113" s="60"/>
      <c r="AI113" s="60"/>
      <c r="AJ113" s="60"/>
      <c r="AK113" s="61"/>
      <c r="AL113" s="61"/>
      <c r="AM113" s="60"/>
      <c r="AN113" s="60"/>
      <c r="AO113" s="61"/>
      <c r="AP113" s="61"/>
      <c r="AQ113" s="61"/>
      <c r="AR113" s="60"/>
      <c r="AS113" s="60"/>
      <c r="AT113" s="60"/>
      <c r="AU113" s="61"/>
      <c r="AV113" s="61"/>
      <c r="AW113" s="61"/>
      <c r="AX113" s="60"/>
      <c r="AY113" s="60"/>
      <c r="AZ113" s="60"/>
      <c r="BA113" s="61"/>
      <c r="BB113" s="61"/>
      <c r="BC113" s="61"/>
      <c r="BD113" s="62"/>
      <c r="BE113" s="62"/>
      <c r="BF113" s="62"/>
      <c r="BG113" s="61"/>
      <c r="BH113" s="61"/>
      <c r="BI113" s="61"/>
      <c r="BJ113" s="62"/>
      <c r="BK113" s="62"/>
      <c r="BL113" s="62"/>
      <c r="BM113" s="61"/>
      <c r="BN113" s="61"/>
      <c r="BO113" s="61"/>
      <c r="BP113" s="82"/>
      <c r="BQ113" s="10"/>
    </row>
    <row r="114" spans="1:70" s="113" customFormat="1" ht="20.25" customHeight="1" x14ac:dyDescent="0.25">
      <c r="A114" s="374"/>
      <c r="B114" s="305"/>
      <c r="C114" s="305"/>
      <c r="D114" s="305"/>
      <c r="E114" s="305"/>
      <c r="F114" s="306"/>
      <c r="G114" s="306"/>
      <c r="H114" s="306"/>
      <c r="I114" s="306"/>
      <c r="J114" s="389" t="s">
        <v>218</v>
      </c>
      <c r="K114" s="405" t="s">
        <v>37</v>
      </c>
      <c r="L114" s="424">
        <f>N114+O114+P114+Q114+R114+S114+T114+U114</f>
        <v>0</v>
      </c>
      <c r="M114" s="439">
        <f>L114*36</f>
        <v>0</v>
      </c>
      <c r="N114" s="319"/>
      <c r="O114" s="3"/>
      <c r="P114" s="3"/>
      <c r="Q114" s="3"/>
      <c r="R114" s="56"/>
      <c r="S114" s="56"/>
      <c r="T114" s="56"/>
      <c r="U114" s="143"/>
      <c r="V114" s="57"/>
      <c r="W114" s="58"/>
      <c r="X114" s="58"/>
      <c r="Y114" s="264"/>
      <c r="Z114" s="59"/>
      <c r="AA114" s="153"/>
      <c r="AB114" s="2"/>
      <c r="AC114" s="2"/>
      <c r="AD114" s="2"/>
      <c r="AE114" s="2"/>
      <c r="AF114" s="256"/>
      <c r="AG114" s="42"/>
      <c r="AH114" s="60"/>
      <c r="AI114" s="60"/>
      <c r="AJ114" s="60"/>
      <c r="AK114" s="61"/>
      <c r="AL114" s="61"/>
      <c r="AM114" s="60"/>
      <c r="AN114" s="60"/>
      <c r="AO114" s="61"/>
      <c r="AP114" s="61"/>
      <c r="AQ114" s="61"/>
      <c r="AR114" s="60"/>
      <c r="AS114" s="60"/>
      <c r="AT114" s="60"/>
      <c r="AU114" s="61"/>
      <c r="AV114" s="61"/>
      <c r="AW114" s="61"/>
      <c r="AX114" s="60"/>
      <c r="AY114" s="60"/>
      <c r="AZ114" s="60"/>
      <c r="BA114" s="61"/>
      <c r="BB114" s="61"/>
      <c r="BC114" s="61"/>
      <c r="BD114" s="62"/>
      <c r="BE114" s="62"/>
      <c r="BF114" s="62"/>
      <c r="BG114" s="61"/>
      <c r="BH114" s="61"/>
      <c r="BI114" s="61"/>
      <c r="BJ114" s="62"/>
      <c r="BK114" s="62"/>
      <c r="BL114" s="62"/>
      <c r="BM114" s="61"/>
      <c r="BN114" s="61"/>
      <c r="BO114" s="61"/>
      <c r="BP114" s="82"/>
      <c r="BQ114" s="10"/>
    </row>
    <row r="115" spans="1:70" s="113" customFormat="1" ht="20.25" customHeight="1" x14ac:dyDescent="0.25">
      <c r="A115" s="374"/>
      <c r="B115" s="305"/>
      <c r="C115" s="305"/>
      <c r="D115" s="305"/>
      <c r="E115" s="305"/>
      <c r="F115" s="306"/>
      <c r="G115" s="306"/>
      <c r="H115" s="306"/>
      <c r="I115" s="306"/>
      <c r="J115" s="389" t="s">
        <v>219</v>
      </c>
      <c r="K115" s="405" t="s">
        <v>37</v>
      </c>
      <c r="L115" s="424">
        <f>N115+O115+P115+Q115+R115+S115+T115+U115</f>
        <v>0</v>
      </c>
      <c r="M115" s="439">
        <f>L115*36</f>
        <v>0</v>
      </c>
      <c r="N115" s="319"/>
      <c r="O115" s="3"/>
      <c r="P115" s="3"/>
      <c r="Q115" s="3"/>
      <c r="R115" s="56"/>
      <c r="S115" s="56"/>
      <c r="T115" s="56"/>
      <c r="U115" s="143"/>
      <c r="V115" s="57"/>
      <c r="W115" s="58"/>
      <c r="X115" s="58"/>
      <c r="Y115" s="264"/>
      <c r="Z115" s="59"/>
      <c r="AA115" s="153"/>
      <c r="AB115" s="2"/>
      <c r="AC115" s="2"/>
      <c r="AD115" s="2"/>
      <c r="AE115" s="2"/>
      <c r="AF115" s="256"/>
      <c r="AG115" s="42"/>
      <c r="AH115" s="60"/>
      <c r="AI115" s="60"/>
      <c r="AJ115" s="60"/>
      <c r="AK115" s="61"/>
      <c r="AL115" s="61"/>
      <c r="AM115" s="60"/>
      <c r="AN115" s="60"/>
      <c r="AO115" s="61"/>
      <c r="AP115" s="61"/>
      <c r="AQ115" s="61"/>
      <c r="AR115" s="60"/>
      <c r="AS115" s="60"/>
      <c r="AT115" s="60"/>
      <c r="AU115" s="61"/>
      <c r="AV115" s="61"/>
      <c r="AW115" s="61"/>
      <c r="AX115" s="60"/>
      <c r="AY115" s="60"/>
      <c r="AZ115" s="60"/>
      <c r="BA115" s="61"/>
      <c r="BB115" s="61"/>
      <c r="BC115" s="61"/>
      <c r="BD115" s="62"/>
      <c r="BE115" s="62"/>
      <c r="BF115" s="62"/>
      <c r="BG115" s="61"/>
      <c r="BH115" s="61"/>
      <c r="BI115" s="61"/>
      <c r="BJ115" s="62"/>
      <c r="BK115" s="62"/>
      <c r="BL115" s="62"/>
      <c r="BM115" s="61"/>
      <c r="BN115" s="61"/>
      <c r="BO115" s="61"/>
      <c r="BP115" s="82"/>
      <c r="BQ115" s="10"/>
    </row>
    <row r="116" spans="1:70" s="113" customFormat="1" ht="20.25" customHeight="1" x14ac:dyDescent="0.25">
      <c r="A116" s="374"/>
      <c r="B116" s="305"/>
      <c r="C116" s="305"/>
      <c r="D116" s="305"/>
      <c r="E116" s="305"/>
      <c r="F116" s="306"/>
      <c r="G116" s="306"/>
      <c r="H116" s="306"/>
      <c r="I116" s="306"/>
      <c r="J116" s="389" t="s">
        <v>220</v>
      </c>
      <c r="K116" s="405" t="s">
        <v>37</v>
      </c>
      <c r="L116" s="424">
        <f>N116+O116+P116+Q116+R116+S116+T116+U116</f>
        <v>0</v>
      </c>
      <c r="M116" s="439">
        <f>L116*36</f>
        <v>0</v>
      </c>
      <c r="N116" s="319"/>
      <c r="O116" s="3"/>
      <c r="P116" s="3"/>
      <c r="Q116" s="3"/>
      <c r="R116" s="56"/>
      <c r="S116" s="56"/>
      <c r="T116" s="56"/>
      <c r="U116" s="143"/>
      <c r="V116" s="57"/>
      <c r="W116" s="58"/>
      <c r="X116" s="58"/>
      <c r="Y116" s="264"/>
      <c r="Z116" s="59"/>
      <c r="AA116" s="153"/>
      <c r="AB116" s="2"/>
      <c r="AC116" s="2"/>
      <c r="AD116" s="2"/>
      <c r="AE116" s="2"/>
      <c r="AF116" s="256"/>
      <c r="AG116" s="42"/>
      <c r="AH116" s="60"/>
      <c r="AI116" s="60"/>
      <c r="AJ116" s="60"/>
      <c r="AK116" s="61"/>
      <c r="AL116" s="61"/>
      <c r="AM116" s="60"/>
      <c r="AN116" s="60"/>
      <c r="AO116" s="61"/>
      <c r="AP116" s="61"/>
      <c r="AQ116" s="61"/>
      <c r="AR116" s="60"/>
      <c r="AS116" s="60"/>
      <c r="AT116" s="60"/>
      <c r="AU116" s="61"/>
      <c r="AV116" s="61"/>
      <c r="AW116" s="61"/>
      <c r="AX116" s="60"/>
      <c r="AY116" s="60"/>
      <c r="AZ116" s="60"/>
      <c r="BA116" s="61"/>
      <c r="BB116" s="61"/>
      <c r="BC116" s="61"/>
      <c r="BD116" s="62"/>
      <c r="BE116" s="62"/>
      <c r="BF116" s="62"/>
      <c r="BG116" s="61"/>
      <c r="BH116" s="61"/>
      <c r="BI116" s="61"/>
      <c r="BJ116" s="62"/>
      <c r="BK116" s="62"/>
      <c r="BL116" s="62"/>
      <c r="BM116" s="61"/>
      <c r="BN116" s="61"/>
      <c r="BO116" s="61"/>
      <c r="BP116" s="82"/>
      <c r="BQ116" s="10"/>
    </row>
    <row r="117" spans="1:70" s="113" customFormat="1" ht="20.25" customHeight="1" x14ac:dyDescent="0.25">
      <c r="A117" s="374"/>
      <c r="B117" s="305"/>
      <c r="C117" s="305"/>
      <c r="D117" s="305"/>
      <c r="E117" s="305"/>
      <c r="F117" s="306"/>
      <c r="G117" s="306"/>
      <c r="H117" s="306"/>
      <c r="I117" s="306"/>
      <c r="J117" s="389" t="s">
        <v>221</v>
      </c>
      <c r="K117" s="405" t="s">
        <v>37</v>
      </c>
      <c r="L117" s="424">
        <f>N117+O117+P117+Q117+R117+S117+T117+U117</f>
        <v>0</v>
      </c>
      <c r="M117" s="439">
        <f t="shared" si="5"/>
        <v>0</v>
      </c>
      <c r="N117" s="319"/>
      <c r="O117" s="3"/>
      <c r="P117" s="3"/>
      <c r="Q117" s="3"/>
      <c r="R117" s="56"/>
      <c r="S117" s="56"/>
      <c r="T117" s="56"/>
      <c r="U117" s="143"/>
      <c r="V117" s="57"/>
      <c r="W117" s="58"/>
      <c r="X117" s="58"/>
      <c r="Y117" s="264"/>
      <c r="Z117" s="59"/>
      <c r="AA117" s="153"/>
      <c r="AB117" s="2"/>
      <c r="AC117" s="2"/>
      <c r="AD117" s="2"/>
      <c r="AE117" s="2"/>
      <c r="AF117" s="256"/>
      <c r="AG117" s="42"/>
      <c r="AH117" s="60"/>
      <c r="AI117" s="60"/>
      <c r="AJ117" s="60"/>
      <c r="AK117" s="61"/>
      <c r="AL117" s="61"/>
      <c r="AM117" s="60"/>
      <c r="AN117" s="60"/>
      <c r="AO117" s="61"/>
      <c r="AP117" s="61"/>
      <c r="AQ117" s="61"/>
      <c r="AR117" s="60"/>
      <c r="AS117" s="60"/>
      <c r="AT117" s="60"/>
      <c r="AU117" s="61"/>
      <c r="AV117" s="61"/>
      <c r="AW117" s="61"/>
      <c r="AX117" s="60"/>
      <c r="AY117" s="60"/>
      <c r="AZ117" s="60"/>
      <c r="BA117" s="61"/>
      <c r="BB117" s="61"/>
      <c r="BC117" s="61"/>
      <c r="BD117" s="62"/>
      <c r="BE117" s="62"/>
      <c r="BF117" s="62"/>
      <c r="BG117" s="61"/>
      <c r="BH117" s="61"/>
      <c r="BI117" s="61"/>
      <c r="BJ117" s="62"/>
      <c r="BK117" s="62"/>
      <c r="BL117" s="62"/>
      <c r="BM117" s="61"/>
      <c r="BN117" s="61"/>
      <c r="BO117" s="61"/>
      <c r="BP117" s="82"/>
      <c r="BQ117" s="10"/>
    </row>
    <row r="118" spans="1:70" s="113" customFormat="1" ht="33" customHeight="1" x14ac:dyDescent="0.25">
      <c r="A118" s="381"/>
      <c r="B118" s="75"/>
      <c r="C118" s="240" t="s">
        <v>76</v>
      </c>
      <c r="D118" s="240"/>
      <c r="E118" s="240"/>
      <c r="F118" s="74"/>
      <c r="G118" s="188"/>
      <c r="H118" s="74"/>
      <c r="I118" s="74"/>
      <c r="J118" s="396" t="s">
        <v>222</v>
      </c>
      <c r="K118" s="408" t="s">
        <v>58</v>
      </c>
      <c r="L118" s="423">
        <f>SUM(L120:L124)</f>
        <v>0</v>
      </c>
      <c r="M118" s="442"/>
      <c r="N118" s="432"/>
      <c r="O118" s="74"/>
      <c r="P118" s="74"/>
      <c r="Q118" s="74"/>
      <c r="R118" s="75"/>
      <c r="S118" s="75"/>
      <c r="T118" s="75"/>
      <c r="U118" s="145"/>
      <c r="V118" s="76"/>
      <c r="W118" s="77"/>
      <c r="X118" s="77"/>
      <c r="Y118" s="266"/>
      <c r="Z118" s="78"/>
      <c r="AA118" s="156"/>
      <c r="AB118" s="79"/>
      <c r="AC118" s="79"/>
      <c r="AD118" s="79"/>
      <c r="AE118" s="79"/>
      <c r="AF118" s="79"/>
      <c r="AG118" s="116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75"/>
      <c r="BQ118" s="81"/>
      <c r="BR118" s="81"/>
    </row>
    <row r="119" spans="1:70" s="113" customFormat="1" ht="20.25" customHeight="1" x14ac:dyDescent="0.25">
      <c r="A119" s="381"/>
      <c r="B119" s="75"/>
      <c r="C119" s="75"/>
      <c r="D119" s="75"/>
      <c r="E119" s="75"/>
      <c r="F119" s="74"/>
      <c r="G119" s="74"/>
      <c r="H119" s="74"/>
      <c r="I119" s="74"/>
      <c r="J119" s="396" t="s">
        <v>223</v>
      </c>
      <c r="K119" s="410" t="s">
        <v>108</v>
      </c>
      <c r="L119" s="423"/>
      <c r="M119" s="442"/>
      <c r="N119" s="432"/>
      <c r="O119" s="74"/>
      <c r="P119" s="74"/>
      <c r="Q119" s="74"/>
      <c r="R119" s="75"/>
      <c r="S119" s="75"/>
      <c r="T119" s="75"/>
      <c r="U119" s="145"/>
      <c r="V119" s="76"/>
      <c r="W119" s="77"/>
      <c r="X119" s="77"/>
      <c r="Y119" s="266"/>
      <c r="Z119" s="78"/>
      <c r="AA119" s="156"/>
      <c r="AB119" s="79"/>
      <c r="AC119" s="79"/>
      <c r="AD119" s="79"/>
      <c r="AE119" s="79"/>
      <c r="AF119" s="79"/>
      <c r="AG119" s="116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75"/>
      <c r="BQ119" s="81"/>
      <c r="BR119" s="81"/>
    </row>
    <row r="120" spans="1:70" s="113" customFormat="1" ht="20.25" customHeight="1" x14ac:dyDescent="0.25">
      <c r="A120" s="374"/>
      <c r="B120" s="305"/>
      <c r="C120" s="305"/>
      <c r="D120" s="572" t="s">
        <v>76</v>
      </c>
      <c r="E120" s="305"/>
      <c r="F120" s="306"/>
      <c r="G120" s="306"/>
      <c r="H120" s="306"/>
      <c r="I120" s="306"/>
      <c r="J120" s="306" t="s">
        <v>225</v>
      </c>
      <c r="K120" s="405" t="s">
        <v>37</v>
      </c>
      <c r="L120" s="424">
        <f>N120+O120+P120+Q120+R120+S120+T120+U120</f>
        <v>0</v>
      </c>
      <c r="M120" s="439">
        <f>L120*36</f>
        <v>0</v>
      </c>
      <c r="N120" s="319"/>
      <c r="O120" s="3"/>
      <c r="P120" s="3"/>
      <c r="Q120" s="3"/>
      <c r="R120" s="56"/>
      <c r="S120" s="56"/>
      <c r="T120" s="56"/>
      <c r="U120" s="143"/>
      <c r="V120" s="57"/>
      <c r="W120" s="58"/>
      <c r="X120" s="58"/>
      <c r="Y120" s="264"/>
      <c r="Z120" s="59"/>
      <c r="AA120" s="153"/>
      <c r="AB120" s="2"/>
      <c r="AC120" s="2"/>
      <c r="AD120" s="2"/>
      <c r="AE120" s="2"/>
      <c r="AF120" s="256"/>
      <c r="AG120" s="42"/>
      <c r="AH120" s="60"/>
      <c r="AI120" s="60"/>
      <c r="AJ120" s="60"/>
      <c r="AK120" s="61"/>
      <c r="AL120" s="61"/>
      <c r="AM120" s="60"/>
      <c r="AN120" s="60"/>
      <c r="AO120" s="61"/>
      <c r="AP120" s="61"/>
      <c r="AQ120" s="61"/>
      <c r="AR120" s="60"/>
      <c r="AS120" s="60"/>
      <c r="AT120" s="60"/>
      <c r="AU120" s="61"/>
      <c r="AV120" s="61"/>
      <c r="AW120" s="61"/>
      <c r="AX120" s="60"/>
      <c r="AY120" s="60"/>
      <c r="AZ120" s="60"/>
      <c r="BA120" s="61"/>
      <c r="BB120" s="61"/>
      <c r="BC120" s="61"/>
      <c r="BD120" s="62"/>
      <c r="BE120" s="62"/>
      <c r="BF120" s="62"/>
      <c r="BG120" s="61"/>
      <c r="BH120" s="61"/>
      <c r="BI120" s="61"/>
      <c r="BJ120" s="62"/>
      <c r="BK120" s="62"/>
      <c r="BL120" s="62"/>
      <c r="BM120" s="61"/>
      <c r="BN120" s="61"/>
      <c r="BO120" s="61"/>
      <c r="BP120" s="82"/>
      <c r="BQ120" s="10"/>
    </row>
    <row r="121" spans="1:70" s="113" customFormat="1" ht="20.25" customHeight="1" x14ac:dyDescent="0.25">
      <c r="A121" s="374"/>
      <c r="B121" s="305"/>
      <c r="C121" s="305"/>
      <c r="D121" s="572" t="s">
        <v>76</v>
      </c>
      <c r="E121" s="305"/>
      <c r="F121" s="306"/>
      <c r="G121" s="306"/>
      <c r="H121" s="306"/>
      <c r="I121" s="306"/>
      <c r="J121" s="306" t="s">
        <v>283</v>
      </c>
      <c r="K121" s="405" t="s">
        <v>37</v>
      </c>
      <c r="L121" s="424">
        <f>N121+O121+P121+Q121+R121+S121+T121+U121</f>
        <v>0</v>
      </c>
      <c r="M121" s="439">
        <f>L121*36</f>
        <v>0</v>
      </c>
      <c r="N121" s="319"/>
      <c r="O121" s="3"/>
      <c r="P121" s="3"/>
      <c r="Q121" s="3"/>
      <c r="R121" s="56"/>
      <c r="S121" s="56"/>
      <c r="T121" s="56"/>
      <c r="U121" s="143"/>
      <c r="V121" s="57"/>
      <c r="W121" s="58"/>
      <c r="X121" s="58"/>
      <c r="Y121" s="264"/>
      <c r="Z121" s="59"/>
      <c r="AA121" s="153"/>
      <c r="AB121" s="2"/>
      <c r="AC121" s="2"/>
      <c r="AD121" s="2"/>
      <c r="AE121" s="2"/>
      <c r="AF121" s="256"/>
      <c r="AG121" s="42"/>
      <c r="AH121" s="60"/>
      <c r="AI121" s="60"/>
      <c r="AJ121" s="60"/>
      <c r="AK121" s="61"/>
      <c r="AL121" s="61"/>
      <c r="AM121" s="60"/>
      <c r="AN121" s="60"/>
      <c r="AO121" s="61"/>
      <c r="AP121" s="61"/>
      <c r="AQ121" s="61"/>
      <c r="AR121" s="60"/>
      <c r="AS121" s="60"/>
      <c r="AT121" s="60"/>
      <c r="AU121" s="61"/>
      <c r="AV121" s="61"/>
      <c r="AW121" s="61"/>
      <c r="AX121" s="60"/>
      <c r="AY121" s="60"/>
      <c r="AZ121" s="60"/>
      <c r="BA121" s="61"/>
      <c r="BB121" s="61"/>
      <c r="BC121" s="61"/>
      <c r="BD121" s="62"/>
      <c r="BE121" s="62"/>
      <c r="BF121" s="62"/>
      <c r="BG121" s="61"/>
      <c r="BH121" s="61"/>
      <c r="BI121" s="61"/>
      <c r="BJ121" s="62"/>
      <c r="BK121" s="62"/>
      <c r="BL121" s="62"/>
      <c r="BM121" s="61"/>
      <c r="BN121" s="61"/>
      <c r="BO121" s="61"/>
      <c r="BP121" s="82"/>
      <c r="BQ121" s="10"/>
    </row>
    <row r="122" spans="1:70" s="113" customFormat="1" ht="20.25" customHeight="1" x14ac:dyDescent="0.25">
      <c r="A122" s="374"/>
      <c r="B122" s="305"/>
      <c r="C122" s="305"/>
      <c r="D122" s="572" t="s">
        <v>76</v>
      </c>
      <c r="E122" s="305"/>
      <c r="F122" s="306"/>
      <c r="G122" s="306"/>
      <c r="H122" s="306"/>
      <c r="I122" s="306"/>
      <c r="J122" s="306" t="s">
        <v>284</v>
      </c>
      <c r="K122" s="405" t="s">
        <v>37</v>
      </c>
      <c r="L122" s="424">
        <f>N122+O122+P122+Q122+R122+S122+T122+U122</f>
        <v>0</v>
      </c>
      <c r="M122" s="439">
        <f>L122*36</f>
        <v>0</v>
      </c>
      <c r="N122" s="319"/>
      <c r="O122" s="3"/>
      <c r="P122" s="3"/>
      <c r="Q122" s="3"/>
      <c r="R122" s="56"/>
      <c r="S122" s="56"/>
      <c r="T122" s="56"/>
      <c r="U122" s="143"/>
      <c r="V122" s="57"/>
      <c r="W122" s="58"/>
      <c r="X122" s="58"/>
      <c r="Y122" s="264"/>
      <c r="Z122" s="59"/>
      <c r="AA122" s="153"/>
      <c r="AB122" s="2"/>
      <c r="AC122" s="2"/>
      <c r="AD122" s="2"/>
      <c r="AE122" s="2"/>
      <c r="AF122" s="256"/>
      <c r="AG122" s="42"/>
      <c r="AH122" s="60"/>
      <c r="AI122" s="60"/>
      <c r="AJ122" s="60"/>
      <c r="AK122" s="61"/>
      <c r="AL122" s="61"/>
      <c r="AM122" s="60"/>
      <c r="AN122" s="60"/>
      <c r="AO122" s="61"/>
      <c r="AP122" s="61"/>
      <c r="AQ122" s="61"/>
      <c r="AR122" s="60"/>
      <c r="AS122" s="60"/>
      <c r="AT122" s="60"/>
      <c r="AU122" s="61"/>
      <c r="AV122" s="61"/>
      <c r="AW122" s="61"/>
      <c r="AX122" s="60"/>
      <c r="AY122" s="60"/>
      <c r="AZ122" s="60"/>
      <c r="BA122" s="61"/>
      <c r="BB122" s="61"/>
      <c r="BC122" s="61"/>
      <c r="BD122" s="62"/>
      <c r="BE122" s="62"/>
      <c r="BF122" s="62"/>
      <c r="BG122" s="61"/>
      <c r="BH122" s="61"/>
      <c r="BI122" s="61"/>
      <c r="BJ122" s="62"/>
      <c r="BK122" s="62"/>
      <c r="BL122" s="62"/>
      <c r="BM122" s="61"/>
      <c r="BN122" s="61"/>
      <c r="BO122" s="61"/>
      <c r="BP122" s="82"/>
      <c r="BQ122" s="10"/>
    </row>
    <row r="123" spans="1:70" s="113" customFormat="1" ht="20.25" customHeight="1" x14ac:dyDescent="0.25">
      <c r="A123" s="374"/>
      <c r="B123" s="305"/>
      <c r="C123" s="305"/>
      <c r="D123" s="572" t="s">
        <v>76</v>
      </c>
      <c r="E123" s="305"/>
      <c r="F123" s="306"/>
      <c r="G123" s="306"/>
      <c r="H123" s="306"/>
      <c r="I123" s="306"/>
      <c r="J123" s="306" t="s">
        <v>285</v>
      </c>
      <c r="K123" s="405" t="s">
        <v>37</v>
      </c>
      <c r="L123" s="424">
        <f>N123+O123+P123+Q123+R123+S123+T123+U123</f>
        <v>0</v>
      </c>
      <c r="M123" s="439">
        <f>L123*36</f>
        <v>0</v>
      </c>
      <c r="N123" s="319"/>
      <c r="O123" s="3"/>
      <c r="P123" s="3"/>
      <c r="Q123" s="3"/>
      <c r="R123" s="56"/>
      <c r="S123" s="56"/>
      <c r="T123" s="56"/>
      <c r="U123" s="143"/>
      <c r="V123" s="57"/>
      <c r="W123" s="58"/>
      <c r="X123" s="58"/>
      <c r="Y123" s="264"/>
      <c r="Z123" s="59"/>
      <c r="AA123" s="153"/>
      <c r="AB123" s="2"/>
      <c r="AC123" s="2"/>
      <c r="AD123" s="2"/>
      <c r="AE123" s="2"/>
      <c r="AF123" s="256"/>
      <c r="AG123" s="42"/>
      <c r="AH123" s="60"/>
      <c r="AI123" s="60"/>
      <c r="AJ123" s="60"/>
      <c r="AK123" s="61"/>
      <c r="AL123" s="61"/>
      <c r="AM123" s="60"/>
      <c r="AN123" s="60"/>
      <c r="AO123" s="61"/>
      <c r="AP123" s="61"/>
      <c r="AQ123" s="61"/>
      <c r="AR123" s="60"/>
      <c r="AS123" s="60"/>
      <c r="AT123" s="60"/>
      <c r="AU123" s="61"/>
      <c r="AV123" s="61"/>
      <c r="AW123" s="61"/>
      <c r="AX123" s="60"/>
      <c r="AY123" s="60"/>
      <c r="AZ123" s="60"/>
      <c r="BA123" s="61"/>
      <c r="BB123" s="61"/>
      <c r="BC123" s="61"/>
      <c r="BD123" s="62"/>
      <c r="BE123" s="62"/>
      <c r="BF123" s="62"/>
      <c r="BG123" s="61"/>
      <c r="BH123" s="61"/>
      <c r="BI123" s="61"/>
      <c r="BJ123" s="62"/>
      <c r="BK123" s="62"/>
      <c r="BL123" s="62"/>
      <c r="BM123" s="61"/>
      <c r="BN123" s="61"/>
      <c r="BO123" s="61"/>
      <c r="BP123" s="82"/>
      <c r="BQ123" s="10"/>
    </row>
    <row r="124" spans="1:70" s="113" customFormat="1" ht="20.25" customHeight="1" x14ac:dyDescent="0.25">
      <c r="A124" s="374"/>
      <c r="B124" s="305"/>
      <c r="C124" s="305"/>
      <c r="D124" s="572" t="s">
        <v>76</v>
      </c>
      <c r="E124" s="305"/>
      <c r="F124" s="306"/>
      <c r="G124" s="306"/>
      <c r="H124" s="306"/>
      <c r="I124" s="306"/>
      <c r="J124" s="306" t="s">
        <v>286</v>
      </c>
      <c r="K124" s="405" t="s">
        <v>37</v>
      </c>
      <c r="L124" s="424">
        <f>N124+O124+P124+Q124+R124+S124+T124+U124</f>
        <v>0</v>
      </c>
      <c r="M124" s="439">
        <f>L124*36</f>
        <v>0</v>
      </c>
      <c r="N124" s="319"/>
      <c r="O124" s="3"/>
      <c r="P124" s="3"/>
      <c r="Q124" s="3"/>
      <c r="R124" s="56"/>
      <c r="S124" s="56"/>
      <c r="T124" s="56"/>
      <c r="U124" s="143"/>
      <c r="V124" s="57"/>
      <c r="W124" s="58"/>
      <c r="X124" s="58"/>
      <c r="Y124" s="264"/>
      <c r="Z124" s="59"/>
      <c r="AA124" s="153"/>
      <c r="AB124" s="2"/>
      <c r="AC124" s="2"/>
      <c r="AD124" s="2"/>
      <c r="AE124" s="2"/>
      <c r="AF124" s="256"/>
      <c r="AG124" s="42"/>
      <c r="AH124" s="60"/>
      <c r="AI124" s="60"/>
      <c r="AJ124" s="60"/>
      <c r="AK124" s="61"/>
      <c r="AL124" s="61"/>
      <c r="AM124" s="60"/>
      <c r="AN124" s="60"/>
      <c r="AO124" s="61"/>
      <c r="AP124" s="61"/>
      <c r="AQ124" s="61"/>
      <c r="AR124" s="60"/>
      <c r="AS124" s="60"/>
      <c r="AT124" s="60"/>
      <c r="AU124" s="61"/>
      <c r="AV124" s="61"/>
      <c r="AW124" s="61"/>
      <c r="AX124" s="60"/>
      <c r="AY124" s="60"/>
      <c r="AZ124" s="60"/>
      <c r="BA124" s="61"/>
      <c r="BB124" s="61"/>
      <c r="BC124" s="61"/>
      <c r="BD124" s="62"/>
      <c r="BE124" s="62"/>
      <c r="BF124" s="62"/>
      <c r="BG124" s="61"/>
      <c r="BH124" s="61"/>
      <c r="BI124" s="61"/>
      <c r="BJ124" s="62"/>
      <c r="BK124" s="62"/>
      <c r="BL124" s="62"/>
      <c r="BM124" s="61"/>
      <c r="BN124" s="61"/>
      <c r="BO124" s="61"/>
      <c r="BP124" s="82"/>
      <c r="BQ124" s="10"/>
    </row>
    <row r="125" spans="1:70" s="113" customFormat="1" ht="20.25" customHeight="1" x14ac:dyDescent="0.25">
      <c r="A125" s="381"/>
      <c r="B125" s="75"/>
      <c r="C125" s="75"/>
      <c r="D125" s="75"/>
      <c r="E125" s="75"/>
      <c r="F125" s="74"/>
      <c r="G125" s="74"/>
      <c r="H125" s="74"/>
      <c r="I125" s="74"/>
      <c r="J125" s="396" t="s">
        <v>224</v>
      </c>
      <c r="K125" s="410" t="s">
        <v>59</v>
      </c>
      <c r="L125" s="423">
        <f>SUM(L126:L130)</f>
        <v>0</v>
      </c>
      <c r="M125" s="442"/>
      <c r="N125" s="432"/>
      <c r="O125" s="74"/>
      <c r="P125" s="74"/>
      <c r="Q125" s="74"/>
      <c r="R125" s="75"/>
      <c r="S125" s="75"/>
      <c r="T125" s="75"/>
      <c r="U125" s="145"/>
      <c r="V125" s="76"/>
      <c r="W125" s="77"/>
      <c r="X125" s="77"/>
      <c r="Y125" s="266"/>
      <c r="Z125" s="78"/>
      <c r="AA125" s="156"/>
      <c r="AB125" s="79"/>
      <c r="AC125" s="79"/>
      <c r="AD125" s="79"/>
      <c r="AE125" s="79"/>
      <c r="AF125" s="79"/>
      <c r="AG125" s="116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75"/>
      <c r="BQ125" s="81"/>
      <c r="BR125" s="81"/>
    </row>
    <row r="126" spans="1:70" s="113" customFormat="1" ht="20.25" customHeight="1" x14ac:dyDescent="0.25">
      <c r="A126" s="374"/>
      <c r="B126" s="305"/>
      <c r="C126" s="305"/>
      <c r="D126" s="572" t="s">
        <v>76</v>
      </c>
      <c r="E126" s="305"/>
      <c r="F126" s="306"/>
      <c r="G126" s="306"/>
      <c r="H126" s="306"/>
      <c r="I126" s="306"/>
      <c r="J126" s="306" t="s">
        <v>287</v>
      </c>
      <c r="K126" s="405" t="s">
        <v>37</v>
      </c>
      <c r="L126" s="424">
        <f>N126+O126+P126+Q126+R126+S126+T126+U126</f>
        <v>0</v>
      </c>
      <c r="M126" s="439">
        <f>L126*36</f>
        <v>0</v>
      </c>
      <c r="N126" s="319"/>
      <c r="O126" s="3"/>
      <c r="P126" s="3"/>
      <c r="Q126" s="3"/>
      <c r="R126" s="56"/>
      <c r="S126" s="56"/>
      <c r="T126" s="56"/>
      <c r="U126" s="143"/>
      <c r="V126" s="57"/>
      <c r="W126" s="58"/>
      <c r="X126" s="58"/>
      <c r="Y126" s="264"/>
      <c r="Z126" s="59"/>
      <c r="AA126" s="153"/>
      <c r="AB126" s="2"/>
      <c r="AC126" s="2"/>
      <c r="AD126" s="2"/>
      <c r="AE126" s="2"/>
      <c r="AF126" s="256"/>
      <c r="AG126" s="42"/>
      <c r="AH126" s="60"/>
      <c r="AI126" s="60"/>
      <c r="AJ126" s="60"/>
      <c r="AK126" s="61"/>
      <c r="AL126" s="61"/>
      <c r="AM126" s="60"/>
      <c r="AN126" s="60"/>
      <c r="AO126" s="61"/>
      <c r="AP126" s="61"/>
      <c r="AQ126" s="61"/>
      <c r="AR126" s="60"/>
      <c r="AS126" s="60"/>
      <c r="AT126" s="60"/>
      <c r="AU126" s="61"/>
      <c r="AV126" s="61"/>
      <c r="AW126" s="61"/>
      <c r="AX126" s="60"/>
      <c r="AY126" s="60"/>
      <c r="AZ126" s="60"/>
      <c r="BA126" s="61"/>
      <c r="BB126" s="61"/>
      <c r="BC126" s="61"/>
      <c r="BD126" s="62"/>
      <c r="BE126" s="62"/>
      <c r="BF126" s="62"/>
      <c r="BG126" s="61"/>
      <c r="BH126" s="61"/>
      <c r="BI126" s="61"/>
      <c r="BJ126" s="62"/>
      <c r="BK126" s="62"/>
      <c r="BL126" s="62"/>
      <c r="BM126" s="61"/>
      <c r="BN126" s="61"/>
      <c r="BO126" s="61"/>
      <c r="BP126" s="82"/>
      <c r="BQ126" s="10"/>
    </row>
    <row r="127" spans="1:70" s="113" customFormat="1" ht="20.25" customHeight="1" x14ac:dyDescent="0.25">
      <c r="A127" s="374"/>
      <c r="B127" s="305"/>
      <c r="C127" s="305"/>
      <c r="D127" s="572" t="s">
        <v>76</v>
      </c>
      <c r="E127" s="305"/>
      <c r="F127" s="306"/>
      <c r="G127" s="306"/>
      <c r="H127" s="306"/>
      <c r="I127" s="306"/>
      <c r="J127" s="306" t="s">
        <v>288</v>
      </c>
      <c r="K127" s="405" t="s">
        <v>37</v>
      </c>
      <c r="L127" s="424">
        <f>N127+O127+P127+Q127+R127+S127+T127+U127</f>
        <v>0</v>
      </c>
      <c r="M127" s="439">
        <f>L127*36</f>
        <v>0</v>
      </c>
      <c r="N127" s="430"/>
      <c r="O127" s="56"/>
      <c r="P127" s="56"/>
      <c r="Q127" s="56"/>
      <c r="R127" s="56"/>
      <c r="S127" s="56"/>
      <c r="T127" s="56"/>
      <c r="U127" s="143"/>
      <c r="V127" s="57"/>
      <c r="W127" s="58"/>
      <c r="X127" s="58"/>
      <c r="Y127" s="264"/>
      <c r="Z127" s="59"/>
      <c r="AA127" s="153"/>
      <c r="AB127" s="2"/>
      <c r="AC127" s="2"/>
      <c r="AD127" s="2"/>
      <c r="AE127" s="2"/>
      <c r="AF127" s="256"/>
      <c r="AG127" s="42"/>
      <c r="AH127" s="60"/>
      <c r="AI127" s="60"/>
      <c r="AJ127" s="60"/>
      <c r="AK127" s="61"/>
      <c r="AL127" s="61"/>
      <c r="AM127" s="60"/>
      <c r="AN127" s="60"/>
      <c r="AO127" s="61"/>
      <c r="AP127" s="61"/>
      <c r="AQ127" s="61"/>
      <c r="AR127" s="60"/>
      <c r="AS127" s="60"/>
      <c r="AT127" s="60"/>
      <c r="AU127" s="61"/>
      <c r="AV127" s="61"/>
      <c r="AW127" s="61"/>
      <c r="AX127" s="60"/>
      <c r="AY127" s="60"/>
      <c r="AZ127" s="60"/>
      <c r="BA127" s="61"/>
      <c r="BB127" s="61"/>
      <c r="BC127" s="61"/>
      <c r="BD127" s="62"/>
      <c r="BE127" s="62"/>
      <c r="BF127" s="62"/>
      <c r="BG127" s="61"/>
      <c r="BH127" s="61"/>
      <c r="BI127" s="61"/>
      <c r="BJ127" s="62"/>
      <c r="BK127" s="62"/>
      <c r="BL127" s="62"/>
      <c r="BM127" s="61"/>
      <c r="BN127" s="61"/>
      <c r="BO127" s="61"/>
      <c r="BP127" s="82"/>
      <c r="BQ127" s="10"/>
    </row>
    <row r="128" spans="1:70" s="113" customFormat="1" ht="20.25" customHeight="1" x14ac:dyDescent="0.25">
      <c r="A128" s="374"/>
      <c r="B128" s="305"/>
      <c r="C128" s="305"/>
      <c r="D128" s="572" t="s">
        <v>76</v>
      </c>
      <c r="E128" s="305"/>
      <c r="F128" s="306"/>
      <c r="G128" s="306"/>
      <c r="H128" s="306"/>
      <c r="I128" s="306"/>
      <c r="J128" s="306" t="s">
        <v>289</v>
      </c>
      <c r="K128" s="405" t="s">
        <v>37</v>
      </c>
      <c r="L128" s="424">
        <f>N128+O128+P128+Q128+R128+S128+T128+U128</f>
        <v>0</v>
      </c>
      <c r="M128" s="439">
        <f>L128*36</f>
        <v>0</v>
      </c>
      <c r="N128" s="319"/>
      <c r="O128" s="3"/>
      <c r="P128" s="3"/>
      <c r="Q128" s="3"/>
      <c r="R128" s="56"/>
      <c r="S128" s="56"/>
      <c r="T128" s="56"/>
      <c r="U128" s="143"/>
      <c r="V128" s="57"/>
      <c r="W128" s="58"/>
      <c r="X128" s="58"/>
      <c r="Y128" s="264"/>
      <c r="Z128" s="59"/>
      <c r="AA128" s="153"/>
      <c r="AB128" s="2"/>
      <c r="AC128" s="2"/>
      <c r="AD128" s="2"/>
      <c r="AE128" s="2"/>
      <c r="AF128" s="256"/>
      <c r="AG128" s="42"/>
      <c r="AH128" s="60"/>
      <c r="AI128" s="60"/>
      <c r="AJ128" s="60"/>
      <c r="AK128" s="61"/>
      <c r="AL128" s="61"/>
      <c r="AM128" s="60"/>
      <c r="AN128" s="60"/>
      <c r="AO128" s="61"/>
      <c r="AP128" s="61"/>
      <c r="AQ128" s="61"/>
      <c r="AR128" s="60"/>
      <c r="AS128" s="60"/>
      <c r="AT128" s="60"/>
      <c r="AU128" s="61"/>
      <c r="AV128" s="61"/>
      <c r="AW128" s="61"/>
      <c r="AX128" s="60"/>
      <c r="AY128" s="60"/>
      <c r="AZ128" s="60"/>
      <c r="BA128" s="61"/>
      <c r="BB128" s="61"/>
      <c r="BC128" s="61"/>
      <c r="BD128" s="62"/>
      <c r="BE128" s="62"/>
      <c r="BF128" s="62"/>
      <c r="BG128" s="61"/>
      <c r="BH128" s="61"/>
      <c r="BI128" s="61"/>
      <c r="BJ128" s="62"/>
      <c r="BK128" s="62"/>
      <c r="BL128" s="62"/>
      <c r="BM128" s="61"/>
      <c r="BN128" s="61"/>
      <c r="BO128" s="61"/>
      <c r="BP128" s="82"/>
      <c r="BQ128" s="10"/>
    </row>
    <row r="129" spans="1:70" s="113" customFormat="1" ht="20.25" customHeight="1" x14ac:dyDescent="0.25">
      <c r="A129" s="374"/>
      <c r="B129" s="305"/>
      <c r="C129" s="305"/>
      <c r="D129" s="572" t="s">
        <v>76</v>
      </c>
      <c r="E129" s="305"/>
      <c r="F129" s="306"/>
      <c r="G129" s="306"/>
      <c r="H129" s="306"/>
      <c r="I129" s="306"/>
      <c r="J129" s="306" t="s">
        <v>290</v>
      </c>
      <c r="K129" s="405" t="s">
        <v>37</v>
      </c>
      <c r="L129" s="424">
        <f>N129+O129+P129+Q129+R129+S129+T129+U129</f>
        <v>0</v>
      </c>
      <c r="M129" s="439">
        <f>L129*36</f>
        <v>0</v>
      </c>
      <c r="N129" s="319"/>
      <c r="O129" s="3"/>
      <c r="P129" s="3"/>
      <c r="Q129" s="3"/>
      <c r="R129" s="56"/>
      <c r="S129" s="56"/>
      <c r="T129" s="56"/>
      <c r="U129" s="143"/>
      <c r="V129" s="57"/>
      <c r="W129" s="58"/>
      <c r="X129" s="58"/>
      <c r="Y129" s="264"/>
      <c r="Z129" s="59"/>
      <c r="AA129" s="153"/>
      <c r="AB129" s="2"/>
      <c r="AC129" s="2"/>
      <c r="AD129" s="2"/>
      <c r="AE129" s="2"/>
      <c r="AF129" s="256"/>
      <c r="AG129" s="42"/>
      <c r="AH129" s="60"/>
      <c r="AI129" s="60"/>
      <c r="AJ129" s="60"/>
      <c r="AK129" s="61"/>
      <c r="AL129" s="61"/>
      <c r="AM129" s="60"/>
      <c r="AN129" s="60"/>
      <c r="AO129" s="61"/>
      <c r="AP129" s="61"/>
      <c r="AQ129" s="61"/>
      <c r="AR129" s="60"/>
      <c r="AS129" s="60"/>
      <c r="AT129" s="60"/>
      <c r="AU129" s="61"/>
      <c r="AV129" s="61"/>
      <c r="AW129" s="61"/>
      <c r="AX129" s="60"/>
      <c r="AY129" s="60"/>
      <c r="AZ129" s="60"/>
      <c r="BA129" s="61"/>
      <c r="BB129" s="61"/>
      <c r="BC129" s="61"/>
      <c r="BD129" s="62"/>
      <c r="BE129" s="62"/>
      <c r="BF129" s="62"/>
      <c r="BG129" s="61"/>
      <c r="BH129" s="61"/>
      <c r="BI129" s="61"/>
      <c r="BJ129" s="62"/>
      <c r="BK129" s="62"/>
      <c r="BL129" s="62"/>
      <c r="BM129" s="61"/>
      <c r="BN129" s="61"/>
      <c r="BO129" s="61"/>
      <c r="BP129" s="82"/>
      <c r="BQ129" s="10"/>
    </row>
    <row r="130" spans="1:70" s="113" customFormat="1" ht="20.25" customHeight="1" x14ac:dyDescent="0.25">
      <c r="A130" s="374"/>
      <c r="B130" s="305"/>
      <c r="C130" s="305"/>
      <c r="D130" s="572" t="s">
        <v>76</v>
      </c>
      <c r="E130" s="305"/>
      <c r="F130" s="306"/>
      <c r="G130" s="306"/>
      <c r="H130" s="306"/>
      <c r="I130" s="306"/>
      <c r="J130" s="306" t="s">
        <v>291</v>
      </c>
      <c r="K130" s="405" t="s">
        <v>37</v>
      </c>
      <c r="L130" s="424">
        <f>N130+O130+P130+Q130+R130+S130+T130+U130</f>
        <v>0</v>
      </c>
      <c r="M130" s="439">
        <f>L130*36</f>
        <v>0</v>
      </c>
      <c r="N130" s="319"/>
      <c r="O130" s="3"/>
      <c r="P130" s="3"/>
      <c r="Q130" s="3"/>
      <c r="R130" s="56"/>
      <c r="S130" s="56"/>
      <c r="T130" s="56"/>
      <c r="U130" s="143"/>
      <c r="V130" s="57"/>
      <c r="W130" s="58"/>
      <c r="X130" s="58"/>
      <c r="Y130" s="264"/>
      <c r="Z130" s="59"/>
      <c r="AA130" s="153"/>
      <c r="AB130" s="2"/>
      <c r="AC130" s="2"/>
      <c r="AD130" s="2"/>
      <c r="AE130" s="2"/>
      <c r="AF130" s="256"/>
      <c r="AG130" s="42"/>
      <c r="AH130" s="60"/>
      <c r="AI130" s="60"/>
      <c r="AJ130" s="60"/>
      <c r="AK130" s="61"/>
      <c r="AL130" s="61"/>
      <c r="AM130" s="60"/>
      <c r="AN130" s="60"/>
      <c r="AO130" s="61"/>
      <c r="AP130" s="61"/>
      <c r="AQ130" s="61"/>
      <c r="AR130" s="60"/>
      <c r="AS130" s="60"/>
      <c r="AT130" s="60"/>
      <c r="AU130" s="61"/>
      <c r="AV130" s="61"/>
      <c r="AW130" s="61"/>
      <c r="AX130" s="60"/>
      <c r="AY130" s="60"/>
      <c r="AZ130" s="60"/>
      <c r="BA130" s="61"/>
      <c r="BB130" s="61"/>
      <c r="BC130" s="61"/>
      <c r="BD130" s="62"/>
      <c r="BE130" s="62"/>
      <c r="BF130" s="62"/>
      <c r="BG130" s="61"/>
      <c r="BH130" s="61"/>
      <c r="BI130" s="61"/>
      <c r="BJ130" s="62"/>
      <c r="BK130" s="62"/>
      <c r="BL130" s="62"/>
      <c r="BM130" s="61"/>
      <c r="BN130" s="61"/>
      <c r="BO130" s="61"/>
      <c r="BP130" s="82"/>
      <c r="BQ130" s="10"/>
    </row>
    <row r="131" spans="1:70" s="113" customFormat="1" ht="36.75" customHeight="1" x14ac:dyDescent="0.25">
      <c r="A131" s="382"/>
      <c r="B131" s="117"/>
      <c r="C131" s="658" t="s">
        <v>76</v>
      </c>
      <c r="D131" s="117"/>
      <c r="E131" s="117"/>
      <c r="F131" s="117"/>
      <c r="G131" s="189">
        <v>1</v>
      </c>
      <c r="H131" s="117"/>
      <c r="I131" s="117"/>
      <c r="J131" s="397" t="s">
        <v>226</v>
      </c>
      <c r="K131" s="411" t="s">
        <v>107</v>
      </c>
      <c r="L131" s="425"/>
      <c r="M131" s="443"/>
      <c r="N131" s="433"/>
      <c r="O131" s="119"/>
      <c r="P131" s="119"/>
      <c r="Q131" s="119"/>
      <c r="R131" s="120"/>
      <c r="S131" s="120"/>
      <c r="T131" s="120"/>
      <c r="U131" s="146"/>
      <c r="V131" s="172"/>
      <c r="W131" s="121"/>
      <c r="X131" s="121"/>
      <c r="Y131" s="267"/>
      <c r="Z131" s="173"/>
      <c r="AA131" s="157"/>
      <c r="AB131" s="123"/>
      <c r="AC131" s="123"/>
      <c r="AD131" s="123"/>
      <c r="AE131" s="123"/>
      <c r="AF131" s="123"/>
      <c r="AG131" s="12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120"/>
      <c r="BQ131" s="124"/>
      <c r="BR131" s="124"/>
    </row>
    <row r="132" spans="1:70" s="113" customFormat="1" ht="33" customHeight="1" x14ac:dyDescent="0.25">
      <c r="A132" s="382"/>
      <c r="B132" s="117"/>
      <c r="C132" s="117"/>
      <c r="D132" s="117"/>
      <c r="E132" s="117"/>
      <c r="F132" s="117"/>
      <c r="G132" s="117"/>
      <c r="H132" s="117"/>
      <c r="I132" s="117"/>
      <c r="J132" s="397" t="s">
        <v>227</v>
      </c>
      <c r="K132" s="412" t="s">
        <v>35</v>
      </c>
      <c r="L132" s="425">
        <f>SUM(L133:L145)</f>
        <v>0</v>
      </c>
      <c r="M132" s="443">
        <f>L132*36</f>
        <v>0</v>
      </c>
      <c r="N132" s="433"/>
      <c r="O132" s="119"/>
      <c r="P132" s="119"/>
      <c r="Q132" s="119"/>
      <c r="R132" s="120"/>
      <c r="S132" s="120"/>
      <c r="T132" s="120"/>
      <c r="U132" s="146"/>
      <c r="V132" s="172"/>
      <c r="W132" s="121"/>
      <c r="X132" s="121"/>
      <c r="Y132" s="267"/>
      <c r="Z132" s="173"/>
      <c r="AA132" s="157"/>
      <c r="AB132" s="123"/>
      <c r="AC132" s="123"/>
      <c r="AD132" s="123"/>
      <c r="AE132" s="123"/>
      <c r="AF132" s="123"/>
      <c r="AG132" s="122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0"/>
      <c r="BQ132" s="124"/>
      <c r="BR132" s="124"/>
    </row>
    <row r="133" spans="1:70" s="113" customFormat="1" ht="20.25" customHeight="1" x14ac:dyDescent="0.25">
      <c r="A133" s="374"/>
      <c r="B133" s="305"/>
      <c r="C133" s="305"/>
      <c r="D133" s="305"/>
      <c r="E133" s="305"/>
      <c r="F133" s="306"/>
      <c r="G133" s="306"/>
      <c r="H133" s="306"/>
      <c r="I133" s="306"/>
      <c r="J133" s="389" t="s">
        <v>292</v>
      </c>
      <c r="K133" s="405" t="s">
        <v>37</v>
      </c>
      <c r="L133" s="424">
        <f t="shared" ref="L133:L145" si="6">N133+O133+P133+Q133+R133+S133+T133+U133</f>
        <v>0</v>
      </c>
      <c r="M133" s="439">
        <f t="shared" ref="M133:M145" si="7">L133*36</f>
        <v>0</v>
      </c>
      <c r="N133" s="434"/>
      <c r="O133" s="87"/>
      <c r="P133" s="87"/>
      <c r="Q133" s="87"/>
      <c r="R133" s="87"/>
      <c r="S133" s="87"/>
      <c r="T133" s="87"/>
      <c r="U133" s="147"/>
      <c r="V133" s="88"/>
      <c r="W133" s="89"/>
      <c r="X133" s="89"/>
      <c r="Y133" s="268"/>
      <c r="Z133" s="90"/>
      <c r="AA133" s="153"/>
      <c r="AB133" s="2"/>
      <c r="AC133" s="2"/>
      <c r="AD133" s="2"/>
      <c r="AE133" s="2"/>
      <c r="AF133" s="256"/>
      <c r="AG133" s="42"/>
      <c r="AH133" s="60"/>
      <c r="AI133" s="60"/>
      <c r="AJ133" s="60"/>
      <c r="AK133" s="61"/>
      <c r="AL133" s="61"/>
      <c r="AM133" s="60"/>
      <c r="AN133" s="60"/>
      <c r="AO133" s="61"/>
      <c r="AP133" s="61"/>
      <c r="AQ133" s="61"/>
      <c r="AR133" s="60"/>
      <c r="AS133" s="60"/>
      <c r="AT133" s="60"/>
      <c r="AU133" s="61"/>
      <c r="AV133" s="61"/>
      <c r="AW133" s="61"/>
      <c r="AX133" s="60"/>
      <c r="AY133" s="60"/>
      <c r="AZ133" s="60"/>
      <c r="BA133" s="61"/>
      <c r="BB133" s="61"/>
      <c r="BC133" s="61"/>
      <c r="BD133" s="62"/>
      <c r="BE133" s="62"/>
      <c r="BF133" s="62"/>
      <c r="BG133" s="61"/>
      <c r="BH133" s="61"/>
      <c r="BI133" s="61"/>
      <c r="BJ133" s="62"/>
      <c r="BK133" s="62"/>
      <c r="BL133" s="62"/>
      <c r="BM133" s="61"/>
      <c r="BN133" s="61"/>
      <c r="BO133" s="61"/>
      <c r="BP133" s="82"/>
      <c r="BQ133" s="10"/>
    </row>
    <row r="134" spans="1:70" s="113" customFormat="1" ht="20.25" customHeight="1" x14ac:dyDescent="0.25">
      <c r="A134" s="374"/>
      <c r="B134" s="305"/>
      <c r="C134" s="305"/>
      <c r="D134" s="305"/>
      <c r="E134" s="305"/>
      <c r="F134" s="306"/>
      <c r="G134" s="306"/>
      <c r="H134" s="306"/>
      <c r="I134" s="306"/>
      <c r="J134" s="389" t="s">
        <v>293</v>
      </c>
      <c r="K134" s="405" t="s">
        <v>37</v>
      </c>
      <c r="L134" s="424">
        <f t="shared" si="6"/>
        <v>0</v>
      </c>
      <c r="M134" s="439">
        <f t="shared" si="7"/>
        <v>0</v>
      </c>
      <c r="N134" s="434"/>
      <c r="O134" s="87"/>
      <c r="P134" s="87"/>
      <c r="Q134" s="87"/>
      <c r="R134" s="87"/>
      <c r="S134" s="87"/>
      <c r="T134" s="87"/>
      <c r="U134" s="147"/>
      <c r="V134" s="88"/>
      <c r="W134" s="89"/>
      <c r="X134" s="89"/>
      <c r="Y134" s="268"/>
      <c r="Z134" s="90"/>
      <c r="AA134" s="153"/>
      <c r="AB134" s="2"/>
      <c r="AC134" s="2"/>
      <c r="AD134" s="2"/>
      <c r="AE134" s="2"/>
      <c r="AF134" s="256"/>
      <c r="AG134" s="42"/>
      <c r="AH134" s="60"/>
      <c r="AI134" s="60"/>
      <c r="AJ134" s="60"/>
      <c r="AK134" s="61"/>
      <c r="AL134" s="61"/>
      <c r="AM134" s="60"/>
      <c r="AN134" s="60"/>
      <c r="AO134" s="61"/>
      <c r="AP134" s="61"/>
      <c r="AQ134" s="61"/>
      <c r="AR134" s="60"/>
      <c r="AS134" s="60"/>
      <c r="AT134" s="60"/>
      <c r="AU134" s="61"/>
      <c r="AV134" s="61"/>
      <c r="AW134" s="61"/>
      <c r="AX134" s="60"/>
      <c r="AY134" s="60"/>
      <c r="AZ134" s="60"/>
      <c r="BA134" s="61"/>
      <c r="BB134" s="61"/>
      <c r="BC134" s="61"/>
      <c r="BD134" s="62"/>
      <c r="BE134" s="62"/>
      <c r="BF134" s="62"/>
      <c r="BG134" s="61"/>
      <c r="BH134" s="61"/>
      <c r="BI134" s="61"/>
      <c r="BJ134" s="62"/>
      <c r="BK134" s="62"/>
      <c r="BL134" s="62"/>
      <c r="BM134" s="61"/>
      <c r="BN134" s="61"/>
      <c r="BO134" s="61"/>
      <c r="BP134" s="82"/>
      <c r="BQ134" s="10"/>
    </row>
    <row r="135" spans="1:70" s="113" customFormat="1" ht="20.25" customHeight="1" x14ac:dyDescent="0.25">
      <c r="A135" s="374"/>
      <c r="B135" s="305"/>
      <c r="C135" s="305"/>
      <c r="D135" s="305"/>
      <c r="E135" s="305"/>
      <c r="F135" s="306"/>
      <c r="G135" s="306"/>
      <c r="H135" s="306"/>
      <c r="I135" s="306"/>
      <c r="J135" s="389" t="s">
        <v>294</v>
      </c>
      <c r="K135" s="405" t="s">
        <v>37</v>
      </c>
      <c r="L135" s="424">
        <f t="shared" si="6"/>
        <v>0</v>
      </c>
      <c r="M135" s="439">
        <f t="shared" si="7"/>
        <v>0</v>
      </c>
      <c r="N135" s="434"/>
      <c r="O135" s="87"/>
      <c r="P135" s="87"/>
      <c r="Q135" s="87"/>
      <c r="R135" s="87"/>
      <c r="S135" s="87"/>
      <c r="T135" s="87"/>
      <c r="U135" s="147"/>
      <c r="V135" s="88"/>
      <c r="W135" s="89"/>
      <c r="X135" s="89"/>
      <c r="Y135" s="268"/>
      <c r="Z135" s="90"/>
      <c r="AA135" s="153"/>
      <c r="AB135" s="2"/>
      <c r="AC135" s="2"/>
      <c r="AD135" s="2"/>
      <c r="AE135" s="2"/>
      <c r="AF135" s="256"/>
      <c r="AG135" s="42"/>
      <c r="AH135" s="60"/>
      <c r="AI135" s="60"/>
      <c r="AJ135" s="60"/>
      <c r="AK135" s="61"/>
      <c r="AL135" s="61"/>
      <c r="AM135" s="60"/>
      <c r="AN135" s="60"/>
      <c r="AO135" s="61"/>
      <c r="AP135" s="61"/>
      <c r="AQ135" s="61"/>
      <c r="AR135" s="60"/>
      <c r="AS135" s="60"/>
      <c r="AT135" s="60"/>
      <c r="AU135" s="61"/>
      <c r="AV135" s="61"/>
      <c r="AW135" s="61"/>
      <c r="AX135" s="60"/>
      <c r="AY135" s="60"/>
      <c r="AZ135" s="60"/>
      <c r="BA135" s="61"/>
      <c r="BB135" s="61"/>
      <c r="BC135" s="61"/>
      <c r="BD135" s="62"/>
      <c r="BE135" s="62"/>
      <c r="BF135" s="62"/>
      <c r="BG135" s="61"/>
      <c r="BH135" s="61"/>
      <c r="BI135" s="61"/>
      <c r="BJ135" s="62"/>
      <c r="BK135" s="62"/>
      <c r="BL135" s="62"/>
      <c r="BM135" s="61"/>
      <c r="BN135" s="61"/>
      <c r="BO135" s="61"/>
      <c r="BP135" s="82"/>
      <c r="BQ135" s="10"/>
    </row>
    <row r="136" spans="1:70" s="113" customFormat="1" ht="20.25" customHeight="1" x14ac:dyDescent="0.25">
      <c r="A136" s="374"/>
      <c r="B136" s="305"/>
      <c r="C136" s="305"/>
      <c r="D136" s="305"/>
      <c r="E136" s="305"/>
      <c r="F136" s="306"/>
      <c r="G136" s="306"/>
      <c r="H136" s="306"/>
      <c r="I136" s="306"/>
      <c r="J136" s="389" t="s">
        <v>295</v>
      </c>
      <c r="K136" s="405" t="s">
        <v>37</v>
      </c>
      <c r="L136" s="424">
        <f t="shared" si="6"/>
        <v>0</v>
      </c>
      <c r="M136" s="439">
        <f t="shared" si="7"/>
        <v>0</v>
      </c>
      <c r="N136" s="434"/>
      <c r="O136" s="87"/>
      <c r="P136" s="87"/>
      <c r="Q136" s="87"/>
      <c r="R136" s="87"/>
      <c r="S136" s="87"/>
      <c r="T136" s="87"/>
      <c r="U136" s="147"/>
      <c r="V136" s="88"/>
      <c r="W136" s="89"/>
      <c r="X136" s="89"/>
      <c r="Y136" s="268"/>
      <c r="Z136" s="90"/>
      <c r="AA136" s="153"/>
      <c r="AB136" s="2"/>
      <c r="AC136" s="2"/>
      <c r="AD136" s="2"/>
      <c r="AE136" s="2"/>
      <c r="AF136" s="256"/>
      <c r="AG136" s="42"/>
      <c r="AH136" s="60"/>
      <c r="AI136" s="60"/>
      <c r="AJ136" s="60"/>
      <c r="AK136" s="61"/>
      <c r="AL136" s="61"/>
      <c r="AM136" s="60"/>
      <c r="AN136" s="60"/>
      <c r="AO136" s="61"/>
      <c r="AP136" s="61"/>
      <c r="AQ136" s="61"/>
      <c r="AR136" s="60"/>
      <c r="AS136" s="60"/>
      <c r="AT136" s="60"/>
      <c r="AU136" s="61"/>
      <c r="AV136" s="61"/>
      <c r="AW136" s="61"/>
      <c r="AX136" s="60"/>
      <c r="AY136" s="60"/>
      <c r="AZ136" s="60"/>
      <c r="BA136" s="61"/>
      <c r="BB136" s="61"/>
      <c r="BC136" s="61"/>
      <c r="BD136" s="62"/>
      <c r="BE136" s="62"/>
      <c r="BF136" s="62"/>
      <c r="BG136" s="61"/>
      <c r="BH136" s="61"/>
      <c r="BI136" s="61"/>
      <c r="BJ136" s="62"/>
      <c r="BK136" s="62"/>
      <c r="BL136" s="62"/>
      <c r="BM136" s="61"/>
      <c r="BN136" s="61"/>
      <c r="BO136" s="61"/>
      <c r="BP136" s="82"/>
      <c r="BQ136" s="10"/>
    </row>
    <row r="137" spans="1:70" s="113" customFormat="1" ht="20.25" customHeight="1" x14ac:dyDescent="0.25">
      <c r="A137" s="374"/>
      <c r="B137" s="305"/>
      <c r="C137" s="305"/>
      <c r="D137" s="305"/>
      <c r="E137" s="305"/>
      <c r="F137" s="306"/>
      <c r="G137" s="306"/>
      <c r="H137" s="306"/>
      <c r="I137" s="306"/>
      <c r="J137" s="389" t="s">
        <v>296</v>
      </c>
      <c r="K137" s="405" t="s">
        <v>37</v>
      </c>
      <c r="L137" s="424">
        <f t="shared" si="6"/>
        <v>0</v>
      </c>
      <c r="M137" s="439">
        <f t="shared" si="7"/>
        <v>0</v>
      </c>
      <c r="N137" s="434"/>
      <c r="O137" s="87"/>
      <c r="P137" s="87"/>
      <c r="Q137" s="87"/>
      <c r="R137" s="87"/>
      <c r="S137" s="87"/>
      <c r="T137" s="87"/>
      <c r="U137" s="147"/>
      <c r="V137" s="88"/>
      <c r="W137" s="89"/>
      <c r="X137" s="89"/>
      <c r="Y137" s="268"/>
      <c r="Z137" s="90"/>
      <c r="AA137" s="153"/>
      <c r="AB137" s="2"/>
      <c r="AC137" s="2"/>
      <c r="AD137" s="2"/>
      <c r="AE137" s="2"/>
      <c r="AF137" s="256"/>
      <c r="AG137" s="42"/>
      <c r="AH137" s="60"/>
      <c r="AI137" s="60"/>
      <c r="AJ137" s="60"/>
      <c r="AK137" s="61"/>
      <c r="AL137" s="61"/>
      <c r="AM137" s="60"/>
      <c r="AN137" s="60"/>
      <c r="AO137" s="61"/>
      <c r="AP137" s="61"/>
      <c r="AQ137" s="61"/>
      <c r="AR137" s="60"/>
      <c r="AS137" s="60"/>
      <c r="AT137" s="60"/>
      <c r="AU137" s="61"/>
      <c r="AV137" s="61"/>
      <c r="AW137" s="61"/>
      <c r="AX137" s="60"/>
      <c r="AY137" s="60"/>
      <c r="AZ137" s="60"/>
      <c r="BA137" s="61"/>
      <c r="BB137" s="61"/>
      <c r="BC137" s="61"/>
      <c r="BD137" s="62"/>
      <c r="BE137" s="62"/>
      <c r="BF137" s="62"/>
      <c r="BG137" s="61"/>
      <c r="BH137" s="61"/>
      <c r="BI137" s="61"/>
      <c r="BJ137" s="62"/>
      <c r="BK137" s="62"/>
      <c r="BL137" s="62"/>
      <c r="BM137" s="61"/>
      <c r="BN137" s="61"/>
      <c r="BO137" s="61"/>
      <c r="BP137" s="82"/>
      <c r="BQ137" s="10"/>
    </row>
    <row r="138" spans="1:70" s="113" customFormat="1" ht="20.25" customHeight="1" x14ac:dyDescent="0.25">
      <c r="A138" s="374"/>
      <c r="B138" s="305"/>
      <c r="C138" s="305"/>
      <c r="D138" s="305"/>
      <c r="E138" s="305"/>
      <c r="F138" s="306"/>
      <c r="G138" s="306"/>
      <c r="H138" s="306"/>
      <c r="I138" s="306"/>
      <c r="J138" s="389" t="s">
        <v>297</v>
      </c>
      <c r="K138" s="405" t="s">
        <v>37</v>
      </c>
      <c r="L138" s="424">
        <f t="shared" si="6"/>
        <v>0</v>
      </c>
      <c r="M138" s="439">
        <f t="shared" si="7"/>
        <v>0</v>
      </c>
      <c r="N138" s="434"/>
      <c r="O138" s="87"/>
      <c r="P138" s="87"/>
      <c r="Q138" s="87"/>
      <c r="R138" s="87"/>
      <c r="S138" s="87"/>
      <c r="T138" s="87"/>
      <c r="U138" s="147"/>
      <c r="V138" s="88"/>
      <c r="W138" s="89"/>
      <c r="X138" s="89"/>
      <c r="Y138" s="268"/>
      <c r="Z138" s="90"/>
      <c r="AA138" s="153"/>
      <c r="AB138" s="2"/>
      <c r="AC138" s="2"/>
      <c r="AD138" s="2"/>
      <c r="AE138" s="2"/>
      <c r="AF138" s="256"/>
      <c r="AG138" s="42"/>
      <c r="AH138" s="60"/>
      <c r="AI138" s="60"/>
      <c r="AJ138" s="60"/>
      <c r="AK138" s="61"/>
      <c r="AL138" s="61"/>
      <c r="AM138" s="60"/>
      <c r="AN138" s="60"/>
      <c r="AO138" s="61"/>
      <c r="AP138" s="61"/>
      <c r="AQ138" s="61"/>
      <c r="AR138" s="60"/>
      <c r="AS138" s="60"/>
      <c r="AT138" s="60"/>
      <c r="AU138" s="61"/>
      <c r="AV138" s="61"/>
      <c r="AW138" s="61"/>
      <c r="AX138" s="60"/>
      <c r="AY138" s="60"/>
      <c r="AZ138" s="60"/>
      <c r="BA138" s="61"/>
      <c r="BB138" s="61"/>
      <c r="BC138" s="61"/>
      <c r="BD138" s="62"/>
      <c r="BE138" s="62"/>
      <c r="BF138" s="62"/>
      <c r="BG138" s="61"/>
      <c r="BH138" s="61"/>
      <c r="BI138" s="61"/>
      <c r="BJ138" s="62"/>
      <c r="BK138" s="62"/>
      <c r="BL138" s="62"/>
      <c r="BM138" s="61"/>
      <c r="BN138" s="61"/>
      <c r="BO138" s="61"/>
      <c r="BP138" s="82"/>
      <c r="BQ138" s="10"/>
    </row>
    <row r="139" spans="1:70" s="113" customFormat="1" ht="20.25" customHeight="1" x14ac:dyDescent="0.25">
      <c r="A139" s="374"/>
      <c r="B139" s="305"/>
      <c r="C139" s="305"/>
      <c r="D139" s="305"/>
      <c r="E139" s="305"/>
      <c r="F139" s="306"/>
      <c r="G139" s="306"/>
      <c r="H139" s="306"/>
      <c r="I139" s="306"/>
      <c r="J139" s="389" t="s">
        <v>298</v>
      </c>
      <c r="K139" s="405" t="s">
        <v>37</v>
      </c>
      <c r="L139" s="424">
        <f t="shared" si="6"/>
        <v>0</v>
      </c>
      <c r="M139" s="439">
        <f t="shared" si="7"/>
        <v>0</v>
      </c>
      <c r="N139" s="434"/>
      <c r="O139" s="87"/>
      <c r="P139" s="87"/>
      <c r="Q139" s="87"/>
      <c r="R139" s="87"/>
      <c r="S139" s="87"/>
      <c r="T139" s="87"/>
      <c r="U139" s="147"/>
      <c r="V139" s="88"/>
      <c r="W139" s="89"/>
      <c r="X139" s="89"/>
      <c r="Y139" s="268"/>
      <c r="Z139" s="90"/>
      <c r="AA139" s="153"/>
      <c r="AB139" s="2"/>
      <c r="AC139" s="2"/>
      <c r="AD139" s="2"/>
      <c r="AE139" s="2"/>
      <c r="AF139" s="256"/>
      <c r="AG139" s="42"/>
      <c r="AH139" s="60"/>
      <c r="AI139" s="60"/>
      <c r="AJ139" s="60"/>
      <c r="AK139" s="61"/>
      <c r="AL139" s="61"/>
      <c r="AM139" s="60"/>
      <c r="AN139" s="60"/>
      <c r="AO139" s="61"/>
      <c r="AP139" s="61"/>
      <c r="AQ139" s="61"/>
      <c r="AR139" s="60"/>
      <c r="AS139" s="60"/>
      <c r="AT139" s="60"/>
      <c r="AU139" s="61"/>
      <c r="AV139" s="61"/>
      <c r="AW139" s="61"/>
      <c r="AX139" s="60"/>
      <c r="AY139" s="60"/>
      <c r="AZ139" s="60"/>
      <c r="BA139" s="61"/>
      <c r="BB139" s="61"/>
      <c r="BC139" s="61"/>
      <c r="BD139" s="62"/>
      <c r="BE139" s="62"/>
      <c r="BF139" s="62"/>
      <c r="BG139" s="61"/>
      <c r="BH139" s="61"/>
      <c r="BI139" s="61"/>
      <c r="BJ139" s="62"/>
      <c r="BK139" s="62"/>
      <c r="BL139" s="62"/>
      <c r="BM139" s="61"/>
      <c r="BN139" s="61"/>
      <c r="BO139" s="61"/>
      <c r="BP139" s="82"/>
      <c r="BQ139" s="10"/>
    </row>
    <row r="140" spans="1:70" s="113" customFormat="1" ht="20.25" customHeight="1" x14ac:dyDescent="0.25">
      <c r="A140" s="374"/>
      <c r="B140" s="305"/>
      <c r="C140" s="305"/>
      <c r="D140" s="305"/>
      <c r="E140" s="305"/>
      <c r="F140" s="306"/>
      <c r="G140" s="306"/>
      <c r="H140" s="306"/>
      <c r="I140" s="306"/>
      <c r="J140" s="389" t="s">
        <v>299</v>
      </c>
      <c r="K140" s="405" t="s">
        <v>37</v>
      </c>
      <c r="L140" s="424">
        <f t="shared" si="6"/>
        <v>0</v>
      </c>
      <c r="M140" s="439">
        <f t="shared" si="7"/>
        <v>0</v>
      </c>
      <c r="N140" s="434"/>
      <c r="O140" s="87"/>
      <c r="P140" s="87"/>
      <c r="Q140" s="87"/>
      <c r="R140" s="87"/>
      <c r="S140" s="87"/>
      <c r="T140" s="87"/>
      <c r="U140" s="147"/>
      <c r="V140" s="88"/>
      <c r="W140" s="89"/>
      <c r="X140" s="89"/>
      <c r="Y140" s="268"/>
      <c r="Z140" s="90"/>
      <c r="AA140" s="153"/>
      <c r="AB140" s="2"/>
      <c r="AC140" s="2"/>
      <c r="AD140" s="2"/>
      <c r="AE140" s="2"/>
      <c r="AF140" s="256"/>
      <c r="AG140" s="42"/>
      <c r="AH140" s="60"/>
      <c r="AI140" s="60"/>
      <c r="AJ140" s="60"/>
      <c r="AK140" s="61"/>
      <c r="AL140" s="61"/>
      <c r="AM140" s="60"/>
      <c r="AN140" s="60"/>
      <c r="AO140" s="61"/>
      <c r="AP140" s="61"/>
      <c r="AQ140" s="61"/>
      <c r="AR140" s="60"/>
      <c r="AS140" s="60"/>
      <c r="AT140" s="60"/>
      <c r="AU140" s="61"/>
      <c r="AV140" s="61"/>
      <c r="AW140" s="61"/>
      <c r="AX140" s="60"/>
      <c r="AY140" s="60"/>
      <c r="AZ140" s="60"/>
      <c r="BA140" s="61"/>
      <c r="BB140" s="61"/>
      <c r="BC140" s="61"/>
      <c r="BD140" s="62"/>
      <c r="BE140" s="62"/>
      <c r="BF140" s="62"/>
      <c r="BG140" s="61"/>
      <c r="BH140" s="61"/>
      <c r="BI140" s="61"/>
      <c r="BJ140" s="62"/>
      <c r="BK140" s="62"/>
      <c r="BL140" s="62"/>
      <c r="BM140" s="61"/>
      <c r="BN140" s="61"/>
      <c r="BO140" s="61"/>
      <c r="BP140" s="82"/>
      <c r="BQ140" s="10"/>
    </row>
    <row r="141" spans="1:70" s="113" customFormat="1" ht="20.25" customHeight="1" x14ac:dyDescent="0.25">
      <c r="A141" s="374"/>
      <c r="B141" s="305"/>
      <c r="C141" s="305"/>
      <c r="D141" s="305"/>
      <c r="E141" s="305"/>
      <c r="F141" s="306"/>
      <c r="G141" s="306"/>
      <c r="H141" s="306"/>
      <c r="I141" s="306"/>
      <c r="J141" s="389" t="s">
        <v>300</v>
      </c>
      <c r="K141" s="405" t="s">
        <v>37</v>
      </c>
      <c r="L141" s="424">
        <f t="shared" si="6"/>
        <v>0</v>
      </c>
      <c r="M141" s="439">
        <f t="shared" si="7"/>
        <v>0</v>
      </c>
      <c r="N141" s="434"/>
      <c r="O141" s="87"/>
      <c r="P141" s="87"/>
      <c r="Q141" s="87"/>
      <c r="R141" s="87"/>
      <c r="S141" s="87"/>
      <c r="T141" s="87"/>
      <c r="U141" s="147"/>
      <c r="V141" s="88"/>
      <c r="W141" s="89"/>
      <c r="X141" s="89"/>
      <c r="Y141" s="268"/>
      <c r="Z141" s="90"/>
      <c r="AA141" s="153"/>
      <c r="AB141" s="2"/>
      <c r="AC141" s="2"/>
      <c r="AD141" s="2"/>
      <c r="AE141" s="2"/>
      <c r="AF141" s="256"/>
      <c r="AG141" s="42"/>
      <c r="AH141" s="60"/>
      <c r="AI141" s="60"/>
      <c r="AJ141" s="60"/>
      <c r="AK141" s="61"/>
      <c r="AL141" s="61"/>
      <c r="AM141" s="60"/>
      <c r="AN141" s="60"/>
      <c r="AO141" s="61"/>
      <c r="AP141" s="61"/>
      <c r="AQ141" s="61"/>
      <c r="AR141" s="60"/>
      <c r="AS141" s="60"/>
      <c r="AT141" s="60"/>
      <c r="AU141" s="61"/>
      <c r="AV141" s="61"/>
      <c r="AW141" s="61"/>
      <c r="AX141" s="60"/>
      <c r="AY141" s="60"/>
      <c r="AZ141" s="60"/>
      <c r="BA141" s="61"/>
      <c r="BB141" s="61"/>
      <c r="BC141" s="61"/>
      <c r="BD141" s="62"/>
      <c r="BE141" s="62"/>
      <c r="BF141" s="62"/>
      <c r="BG141" s="61"/>
      <c r="BH141" s="61"/>
      <c r="BI141" s="61"/>
      <c r="BJ141" s="62"/>
      <c r="BK141" s="62"/>
      <c r="BL141" s="62"/>
      <c r="BM141" s="61"/>
      <c r="BN141" s="61"/>
      <c r="BO141" s="61"/>
      <c r="BP141" s="82"/>
      <c r="BQ141" s="10"/>
    </row>
    <row r="142" spans="1:70" s="113" customFormat="1" ht="20.25" customHeight="1" x14ac:dyDescent="0.25">
      <c r="A142" s="374"/>
      <c r="B142" s="305"/>
      <c r="C142" s="305"/>
      <c r="D142" s="305"/>
      <c r="E142" s="305"/>
      <c r="F142" s="306"/>
      <c r="G142" s="306"/>
      <c r="H142" s="306"/>
      <c r="I142" s="306"/>
      <c r="J142" s="389" t="s">
        <v>301</v>
      </c>
      <c r="K142" s="405" t="s">
        <v>37</v>
      </c>
      <c r="L142" s="424">
        <f t="shared" si="6"/>
        <v>0</v>
      </c>
      <c r="M142" s="439">
        <f t="shared" si="7"/>
        <v>0</v>
      </c>
      <c r="N142" s="434"/>
      <c r="O142" s="87"/>
      <c r="P142" s="87"/>
      <c r="Q142" s="87"/>
      <c r="R142" s="87"/>
      <c r="S142" s="87"/>
      <c r="T142" s="87"/>
      <c r="U142" s="147"/>
      <c r="V142" s="88"/>
      <c r="W142" s="89"/>
      <c r="X142" s="89"/>
      <c r="Y142" s="268"/>
      <c r="Z142" s="90"/>
      <c r="AA142" s="153"/>
      <c r="AB142" s="2"/>
      <c r="AC142" s="2"/>
      <c r="AD142" s="2"/>
      <c r="AE142" s="2"/>
      <c r="AF142" s="256"/>
      <c r="AG142" s="42"/>
      <c r="AH142" s="60"/>
      <c r="AI142" s="60"/>
      <c r="AJ142" s="60"/>
      <c r="AK142" s="61"/>
      <c r="AL142" s="61"/>
      <c r="AM142" s="60"/>
      <c r="AN142" s="60"/>
      <c r="AO142" s="61"/>
      <c r="AP142" s="61"/>
      <c r="AQ142" s="61"/>
      <c r="AR142" s="60"/>
      <c r="AS142" s="60"/>
      <c r="AT142" s="60"/>
      <c r="AU142" s="61"/>
      <c r="AV142" s="61"/>
      <c r="AW142" s="61"/>
      <c r="AX142" s="60"/>
      <c r="AY142" s="60"/>
      <c r="AZ142" s="60"/>
      <c r="BA142" s="61"/>
      <c r="BB142" s="61"/>
      <c r="BC142" s="61"/>
      <c r="BD142" s="62"/>
      <c r="BE142" s="62"/>
      <c r="BF142" s="62"/>
      <c r="BG142" s="61"/>
      <c r="BH142" s="61"/>
      <c r="BI142" s="61"/>
      <c r="BJ142" s="62"/>
      <c r="BK142" s="62"/>
      <c r="BL142" s="62"/>
      <c r="BM142" s="61"/>
      <c r="BN142" s="61"/>
      <c r="BO142" s="61"/>
      <c r="BP142" s="82"/>
      <c r="BQ142" s="10"/>
    </row>
    <row r="143" spans="1:70" s="113" customFormat="1" ht="20.25" customHeight="1" x14ac:dyDescent="0.25">
      <c r="A143" s="374"/>
      <c r="B143" s="305"/>
      <c r="C143" s="305"/>
      <c r="D143" s="305"/>
      <c r="E143" s="305"/>
      <c r="F143" s="306"/>
      <c r="G143" s="306"/>
      <c r="H143" s="306"/>
      <c r="I143" s="306"/>
      <c r="J143" s="389" t="s">
        <v>302</v>
      </c>
      <c r="K143" s="405" t="s">
        <v>37</v>
      </c>
      <c r="L143" s="424">
        <f t="shared" si="6"/>
        <v>0</v>
      </c>
      <c r="M143" s="439">
        <f t="shared" si="7"/>
        <v>0</v>
      </c>
      <c r="N143" s="434"/>
      <c r="O143" s="87"/>
      <c r="P143" s="87"/>
      <c r="Q143" s="87"/>
      <c r="R143" s="87"/>
      <c r="S143" s="87"/>
      <c r="T143" s="87"/>
      <c r="U143" s="147"/>
      <c r="V143" s="88"/>
      <c r="W143" s="89"/>
      <c r="X143" s="89"/>
      <c r="Y143" s="268"/>
      <c r="Z143" s="90"/>
      <c r="AA143" s="153"/>
      <c r="AB143" s="2"/>
      <c r="AC143" s="2"/>
      <c r="AD143" s="2"/>
      <c r="AE143" s="2"/>
      <c r="AF143" s="256"/>
      <c r="AG143" s="42"/>
      <c r="AH143" s="60"/>
      <c r="AI143" s="60"/>
      <c r="AJ143" s="60"/>
      <c r="AK143" s="61"/>
      <c r="AL143" s="61"/>
      <c r="AM143" s="60"/>
      <c r="AN143" s="60"/>
      <c r="AO143" s="61"/>
      <c r="AP143" s="61"/>
      <c r="AQ143" s="61"/>
      <c r="AR143" s="60"/>
      <c r="AS143" s="60"/>
      <c r="AT143" s="60"/>
      <c r="AU143" s="61"/>
      <c r="AV143" s="61"/>
      <c r="AW143" s="61"/>
      <c r="AX143" s="60"/>
      <c r="AY143" s="60"/>
      <c r="AZ143" s="60"/>
      <c r="BA143" s="61"/>
      <c r="BB143" s="61"/>
      <c r="BC143" s="61"/>
      <c r="BD143" s="62"/>
      <c r="BE143" s="62"/>
      <c r="BF143" s="62"/>
      <c r="BG143" s="61"/>
      <c r="BH143" s="61"/>
      <c r="BI143" s="61"/>
      <c r="BJ143" s="62"/>
      <c r="BK143" s="62"/>
      <c r="BL143" s="62"/>
      <c r="BM143" s="61"/>
      <c r="BN143" s="61"/>
      <c r="BO143" s="61"/>
      <c r="BP143" s="82"/>
      <c r="BQ143" s="10"/>
    </row>
    <row r="144" spans="1:70" s="113" customFormat="1" ht="20.25" customHeight="1" x14ac:dyDescent="0.25">
      <c r="A144" s="374"/>
      <c r="B144" s="305"/>
      <c r="C144" s="305"/>
      <c r="D144" s="305"/>
      <c r="E144" s="305"/>
      <c r="F144" s="306"/>
      <c r="G144" s="306"/>
      <c r="H144" s="306"/>
      <c r="I144" s="306"/>
      <c r="J144" s="389" t="s">
        <v>303</v>
      </c>
      <c r="K144" s="405" t="s">
        <v>37</v>
      </c>
      <c r="L144" s="424">
        <f t="shared" si="6"/>
        <v>0</v>
      </c>
      <c r="M144" s="439">
        <f t="shared" si="7"/>
        <v>0</v>
      </c>
      <c r="N144" s="435"/>
      <c r="O144" s="91"/>
      <c r="P144" s="91"/>
      <c r="Q144" s="91"/>
      <c r="R144" s="87"/>
      <c r="S144" s="87"/>
      <c r="T144" s="87"/>
      <c r="U144" s="147"/>
      <c r="V144" s="88"/>
      <c r="W144" s="89"/>
      <c r="X144" s="89"/>
      <c r="Y144" s="268"/>
      <c r="Z144" s="90"/>
      <c r="AA144" s="153"/>
      <c r="AB144" s="2"/>
      <c r="AC144" s="2"/>
      <c r="AD144" s="2"/>
      <c r="AE144" s="2"/>
      <c r="AF144" s="256"/>
      <c r="AG144" s="42"/>
      <c r="AH144" s="60"/>
      <c r="AI144" s="60"/>
      <c r="AJ144" s="60"/>
      <c r="AK144" s="61"/>
      <c r="AL144" s="61"/>
      <c r="AM144" s="60"/>
      <c r="AN144" s="60"/>
      <c r="AO144" s="61"/>
      <c r="AP144" s="61"/>
      <c r="AQ144" s="61"/>
      <c r="AR144" s="60"/>
      <c r="AS144" s="60"/>
      <c r="AT144" s="60"/>
      <c r="AU144" s="61"/>
      <c r="AV144" s="61"/>
      <c r="AW144" s="61"/>
      <c r="AX144" s="60"/>
      <c r="AY144" s="60"/>
      <c r="AZ144" s="60"/>
      <c r="BA144" s="61"/>
      <c r="BB144" s="61"/>
      <c r="BC144" s="61"/>
      <c r="BD144" s="62"/>
      <c r="BE144" s="62"/>
      <c r="BF144" s="62"/>
      <c r="BG144" s="61"/>
      <c r="BH144" s="61"/>
      <c r="BI144" s="61"/>
      <c r="BJ144" s="62"/>
      <c r="BK144" s="62"/>
      <c r="BL144" s="62"/>
      <c r="BM144" s="61"/>
      <c r="BN144" s="61"/>
      <c r="BO144" s="61"/>
      <c r="BP144" s="82"/>
      <c r="BQ144" s="10"/>
    </row>
    <row r="145" spans="1:70" s="113" customFormat="1" ht="20.25" customHeight="1" x14ac:dyDescent="0.25">
      <c r="A145" s="374"/>
      <c r="B145" s="305"/>
      <c r="C145" s="305"/>
      <c r="D145" s="305"/>
      <c r="E145" s="305"/>
      <c r="F145" s="306"/>
      <c r="G145" s="306"/>
      <c r="H145" s="306"/>
      <c r="I145" s="306"/>
      <c r="J145" s="389" t="s">
        <v>304</v>
      </c>
      <c r="K145" s="405" t="s">
        <v>37</v>
      </c>
      <c r="L145" s="424">
        <f t="shared" si="6"/>
        <v>0</v>
      </c>
      <c r="M145" s="439">
        <f t="shared" si="7"/>
        <v>0</v>
      </c>
      <c r="N145" s="435"/>
      <c r="O145" s="91"/>
      <c r="P145" s="91"/>
      <c r="Q145" s="91"/>
      <c r="R145" s="87"/>
      <c r="S145" s="87"/>
      <c r="T145" s="87"/>
      <c r="U145" s="147"/>
      <c r="V145" s="88"/>
      <c r="W145" s="89"/>
      <c r="X145" s="89"/>
      <c r="Y145" s="268"/>
      <c r="Z145" s="90"/>
      <c r="AA145" s="153"/>
      <c r="AB145" s="2"/>
      <c r="AC145" s="2"/>
      <c r="AD145" s="2"/>
      <c r="AE145" s="2"/>
      <c r="AF145" s="256"/>
      <c r="AG145" s="42"/>
      <c r="AH145" s="60"/>
      <c r="AI145" s="60"/>
      <c r="AJ145" s="60"/>
      <c r="AK145" s="61"/>
      <c r="AL145" s="61"/>
      <c r="AM145" s="60"/>
      <c r="AN145" s="60"/>
      <c r="AO145" s="61"/>
      <c r="AP145" s="61"/>
      <c r="AQ145" s="61"/>
      <c r="AR145" s="60"/>
      <c r="AS145" s="60"/>
      <c r="AT145" s="60"/>
      <c r="AU145" s="61"/>
      <c r="AV145" s="61"/>
      <c r="AW145" s="61"/>
      <c r="AX145" s="60"/>
      <c r="AY145" s="60"/>
      <c r="AZ145" s="60"/>
      <c r="BA145" s="61"/>
      <c r="BB145" s="61"/>
      <c r="BC145" s="61"/>
      <c r="BD145" s="62"/>
      <c r="BE145" s="62"/>
      <c r="BF145" s="62"/>
      <c r="BG145" s="61"/>
      <c r="BH145" s="61"/>
      <c r="BI145" s="61"/>
      <c r="BJ145" s="62"/>
      <c r="BK145" s="62"/>
      <c r="BL145" s="62"/>
      <c r="BM145" s="61"/>
      <c r="BN145" s="61"/>
      <c r="BO145" s="61"/>
      <c r="BP145" s="82"/>
      <c r="BQ145" s="10"/>
    </row>
    <row r="146" spans="1:70" s="113" customFormat="1" ht="32.25" customHeight="1" x14ac:dyDescent="0.25">
      <c r="A146" s="382"/>
      <c r="B146" s="117"/>
      <c r="C146" s="117"/>
      <c r="D146" s="117"/>
      <c r="E146" s="117"/>
      <c r="F146" s="117"/>
      <c r="G146" s="117"/>
      <c r="H146" s="117"/>
      <c r="I146" s="117"/>
      <c r="J146" s="397" t="s">
        <v>305</v>
      </c>
      <c r="K146" s="412" t="s">
        <v>38</v>
      </c>
      <c r="L146" s="426">
        <f>SUM(L147:L159)</f>
        <v>0</v>
      </c>
      <c r="M146" s="444">
        <f>L146*36</f>
        <v>0</v>
      </c>
      <c r="N146" s="436"/>
      <c r="O146" s="1"/>
      <c r="P146" s="1"/>
      <c r="Q146" s="1"/>
      <c r="R146" s="125"/>
      <c r="S146" s="125"/>
      <c r="T146" s="125"/>
      <c r="U146" s="148"/>
      <c r="V146" s="174"/>
      <c r="W146" s="126"/>
      <c r="X146" s="126"/>
      <c r="Y146" s="269"/>
      <c r="Z146" s="175"/>
      <c r="AA146" s="153"/>
      <c r="AB146" s="2"/>
      <c r="AC146" s="2"/>
      <c r="AD146" s="2"/>
      <c r="AE146" s="2"/>
      <c r="AF146" s="256"/>
      <c r="AG146" s="4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125"/>
      <c r="BQ146" s="86"/>
      <c r="BR146" s="86"/>
    </row>
    <row r="147" spans="1:70" s="113" customFormat="1" ht="20.25" customHeight="1" x14ac:dyDescent="0.25">
      <c r="A147" s="374"/>
      <c r="B147" s="305"/>
      <c r="C147" s="305"/>
      <c r="D147" s="305"/>
      <c r="E147" s="305"/>
      <c r="F147" s="306"/>
      <c r="G147" s="306"/>
      <c r="H147" s="306"/>
      <c r="I147" s="306"/>
      <c r="J147" s="389" t="s">
        <v>306</v>
      </c>
      <c r="K147" s="405" t="s">
        <v>37</v>
      </c>
      <c r="L147" s="424">
        <f t="shared" ref="L147:L159" si="8">N147+O147+P147+Q147+R147+S147+T147+U147</f>
        <v>0</v>
      </c>
      <c r="M147" s="439">
        <f t="shared" ref="M147:M159" si="9">L147*36</f>
        <v>0</v>
      </c>
      <c r="N147" s="430"/>
      <c r="O147" s="56"/>
      <c r="P147" s="56"/>
      <c r="Q147" s="56"/>
      <c r="R147" s="56"/>
      <c r="S147" s="56"/>
      <c r="T147" s="56"/>
      <c r="U147" s="143"/>
      <c r="V147" s="57"/>
      <c r="W147" s="58"/>
      <c r="X147" s="58"/>
      <c r="Y147" s="264"/>
      <c r="Z147" s="59"/>
      <c r="AA147" s="153"/>
      <c r="AB147" s="2"/>
      <c r="AC147" s="2"/>
      <c r="AD147" s="2"/>
      <c r="AE147" s="2"/>
      <c r="AF147" s="256"/>
      <c r="AG147" s="42"/>
      <c r="AH147" s="60"/>
      <c r="AI147" s="60"/>
      <c r="AJ147" s="60"/>
      <c r="AK147" s="61"/>
      <c r="AL147" s="61"/>
      <c r="AM147" s="60"/>
      <c r="AN147" s="60"/>
      <c r="AO147" s="61"/>
      <c r="AP147" s="61"/>
      <c r="AQ147" s="61"/>
      <c r="AR147" s="60"/>
      <c r="AS147" s="60"/>
      <c r="AT147" s="60"/>
      <c r="AU147" s="61"/>
      <c r="AV147" s="61"/>
      <c r="AW147" s="61"/>
      <c r="AX147" s="60"/>
      <c r="AY147" s="60"/>
      <c r="AZ147" s="60"/>
      <c r="BA147" s="61"/>
      <c r="BB147" s="61"/>
      <c r="BC147" s="61"/>
      <c r="BD147" s="62"/>
      <c r="BE147" s="62"/>
      <c r="BF147" s="62"/>
      <c r="BG147" s="61"/>
      <c r="BH147" s="61"/>
      <c r="BI147" s="61"/>
      <c r="BJ147" s="62"/>
      <c r="BK147" s="62"/>
      <c r="BL147" s="62"/>
      <c r="BM147" s="61"/>
      <c r="BN147" s="61"/>
      <c r="BO147" s="61"/>
      <c r="BP147" s="82"/>
      <c r="BQ147" s="10"/>
    </row>
    <row r="148" spans="1:70" s="113" customFormat="1" ht="20.25" customHeight="1" x14ac:dyDescent="0.25">
      <c r="A148" s="374"/>
      <c r="B148" s="305"/>
      <c r="C148" s="305"/>
      <c r="D148" s="305"/>
      <c r="E148" s="305"/>
      <c r="F148" s="306"/>
      <c r="G148" s="306"/>
      <c r="H148" s="306"/>
      <c r="I148" s="306"/>
      <c r="J148" s="389" t="s">
        <v>307</v>
      </c>
      <c r="K148" s="405" t="s">
        <v>37</v>
      </c>
      <c r="L148" s="424">
        <f t="shared" si="8"/>
        <v>0</v>
      </c>
      <c r="M148" s="439">
        <f t="shared" si="9"/>
        <v>0</v>
      </c>
      <c r="N148" s="430"/>
      <c r="O148" s="56"/>
      <c r="P148" s="56"/>
      <c r="Q148" s="56"/>
      <c r="R148" s="56"/>
      <c r="S148" s="56"/>
      <c r="T148" s="56"/>
      <c r="U148" s="143"/>
      <c r="V148" s="57"/>
      <c r="W148" s="58"/>
      <c r="X148" s="58"/>
      <c r="Y148" s="264"/>
      <c r="Z148" s="59"/>
      <c r="AA148" s="153"/>
      <c r="AB148" s="2"/>
      <c r="AC148" s="2"/>
      <c r="AD148" s="2"/>
      <c r="AE148" s="2"/>
      <c r="AF148" s="256"/>
      <c r="AG148" s="42"/>
      <c r="AH148" s="60"/>
      <c r="AI148" s="60"/>
      <c r="AJ148" s="60"/>
      <c r="AK148" s="61"/>
      <c r="AL148" s="61"/>
      <c r="AM148" s="60"/>
      <c r="AN148" s="60"/>
      <c r="AO148" s="61"/>
      <c r="AP148" s="61"/>
      <c r="AQ148" s="61"/>
      <c r="AR148" s="60"/>
      <c r="AS148" s="60"/>
      <c r="AT148" s="60"/>
      <c r="AU148" s="61"/>
      <c r="AV148" s="61"/>
      <c r="AW148" s="61"/>
      <c r="AX148" s="60"/>
      <c r="AY148" s="60"/>
      <c r="AZ148" s="60"/>
      <c r="BA148" s="61"/>
      <c r="BB148" s="61"/>
      <c r="BC148" s="61"/>
      <c r="BD148" s="62"/>
      <c r="BE148" s="62"/>
      <c r="BF148" s="62"/>
      <c r="BG148" s="61"/>
      <c r="BH148" s="61"/>
      <c r="BI148" s="61"/>
      <c r="BJ148" s="62"/>
      <c r="BK148" s="62"/>
      <c r="BL148" s="62"/>
      <c r="BM148" s="61"/>
      <c r="BN148" s="61"/>
      <c r="BO148" s="61"/>
      <c r="BP148" s="82"/>
      <c r="BQ148" s="10"/>
    </row>
    <row r="149" spans="1:70" s="113" customFormat="1" ht="20.25" customHeight="1" x14ac:dyDescent="0.25">
      <c r="A149" s="374"/>
      <c r="B149" s="305"/>
      <c r="C149" s="305"/>
      <c r="D149" s="305"/>
      <c r="E149" s="305"/>
      <c r="F149" s="306"/>
      <c r="G149" s="306"/>
      <c r="H149" s="306"/>
      <c r="I149" s="306"/>
      <c r="J149" s="389" t="s">
        <v>308</v>
      </c>
      <c r="K149" s="405" t="s">
        <v>37</v>
      </c>
      <c r="L149" s="424">
        <f t="shared" si="8"/>
        <v>0</v>
      </c>
      <c r="M149" s="439">
        <f t="shared" si="9"/>
        <v>0</v>
      </c>
      <c r="N149" s="430"/>
      <c r="O149" s="56"/>
      <c r="P149" s="56"/>
      <c r="Q149" s="56"/>
      <c r="R149" s="56"/>
      <c r="S149" s="56"/>
      <c r="T149" s="56"/>
      <c r="U149" s="143"/>
      <c r="V149" s="57"/>
      <c r="W149" s="58"/>
      <c r="X149" s="58"/>
      <c r="Y149" s="264"/>
      <c r="Z149" s="59"/>
      <c r="AA149" s="153"/>
      <c r="AB149" s="2"/>
      <c r="AC149" s="2"/>
      <c r="AD149" s="2"/>
      <c r="AE149" s="2"/>
      <c r="AF149" s="256"/>
      <c r="AG149" s="42"/>
      <c r="AH149" s="60"/>
      <c r="AI149" s="60"/>
      <c r="AJ149" s="60"/>
      <c r="AK149" s="61"/>
      <c r="AL149" s="61"/>
      <c r="AM149" s="60"/>
      <c r="AN149" s="60"/>
      <c r="AO149" s="61"/>
      <c r="AP149" s="61"/>
      <c r="AQ149" s="61"/>
      <c r="AR149" s="60"/>
      <c r="AS149" s="60"/>
      <c r="AT149" s="60"/>
      <c r="AU149" s="61"/>
      <c r="AV149" s="61"/>
      <c r="AW149" s="61"/>
      <c r="AX149" s="60"/>
      <c r="AY149" s="60"/>
      <c r="AZ149" s="60"/>
      <c r="BA149" s="61"/>
      <c r="BB149" s="61"/>
      <c r="BC149" s="61"/>
      <c r="BD149" s="62"/>
      <c r="BE149" s="62"/>
      <c r="BF149" s="62"/>
      <c r="BG149" s="61"/>
      <c r="BH149" s="61"/>
      <c r="BI149" s="61"/>
      <c r="BJ149" s="62"/>
      <c r="BK149" s="62"/>
      <c r="BL149" s="62"/>
      <c r="BM149" s="61"/>
      <c r="BN149" s="61"/>
      <c r="BO149" s="61"/>
      <c r="BP149" s="82"/>
      <c r="BQ149" s="10"/>
    </row>
    <row r="150" spans="1:70" s="113" customFormat="1" ht="20.25" customHeight="1" x14ac:dyDescent="0.25">
      <c r="A150" s="374"/>
      <c r="B150" s="305"/>
      <c r="C150" s="305"/>
      <c r="D150" s="305"/>
      <c r="E150" s="305"/>
      <c r="F150" s="306"/>
      <c r="G150" s="306"/>
      <c r="H150" s="306"/>
      <c r="I150" s="306"/>
      <c r="J150" s="389" t="s">
        <v>309</v>
      </c>
      <c r="K150" s="405" t="s">
        <v>37</v>
      </c>
      <c r="L150" s="424">
        <f t="shared" si="8"/>
        <v>0</v>
      </c>
      <c r="M150" s="439">
        <f t="shared" si="9"/>
        <v>0</v>
      </c>
      <c r="N150" s="430"/>
      <c r="O150" s="56"/>
      <c r="P150" s="56"/>
      <c r="Q150" s="56"/>
      <c r="R150" s="56"/>
      <c r="S150" s="56"/>
      <c r="T150" s="56"/>
      <c r="U150" s="143"/>
      <c r="V150" s="57"/>
      <c r="W150" s="58"/>
      <c r="X150" s="58"/>
      <c r="Y150" s="264"/>
      <c r="Z150" s="59"/>
      <c r="AA150" s="153"/>
      <c r="AB150" s="2"/>
      <c r="AC150" s="2"/>
      <c r="AD150" s="2"/>
      <c r="AE150" s="2"/>
      <c r="AF150" s="256"/>
      <c r="AG150" s="42"/>
      <c r="AH150" s="60"/>
      <c r="AI150" s="60"/>
      <c r="AJ150" s="60"/>
      <c r="AK150" s="61"/>
      <c r="AL150" s="61"/>
      <c r="AM150" s="60"/>
      <c r="AN150" s="60"/>
      <c r="AO150" s="61"/>
      <c r="AP150" s="61"/>
      <c r="AQ150" s="61"/>
      <c r="AR150" s="60"/>
      <c r="AS150" s="60"/>
      <c r="AT150" s="60"/>
      <c r="AU150" s="61"/>
      <c r="AV150" s="61"/>
      <c r="AW150" s="61"/>
      <c r="AX150" s="60"/>
      <c r="AY150" s="60"/>
      <c r="AZ150" s="60"/>
      <c r="BA150" s="61"/>
      <c r="BB150" s="61"/>
      <c r="BC150" s="61"/>
      <c r="BD150" s="62"/>
      <c r="BE150" s="62"/>
      <c r="BF150" s="62"/>
      <c r="BG150" s="61"/>
      <c r="BH150" s="61"/>
      <c r="BI150" s="61"/>
      <c r="BJ150" s="62"/>
      <c r="BK150" s="62"/>
      <c r="BL150" s="62"/>
      <c r="BM150" s="61"/>
      <c r="BN150" s="61"/>
      <c r="BO150" s="61"/>
      <c r="BP150" s="82"/>
      <c r="BQ150" s="10"/>
    </row>
    <row r="151" spans="1:70" s="113" customFormat="1" ht="20.25" customHeight="1" x14ac:dyDescent="0.25">
      <c r="A151" s="374"/>
      <c r="B151" s="305"/>
      <c r="C151" s="305"/>
      <c r="D151" s="305"/>
      <c r="E151" s="305"/>
      <c r="F151" s="306"/>
      <c r="G151" s="306"/>
      <c r="H151" s="306"/>
      <c r="I151" s="306"/>
      <c r="J151" s="389" t="s">
        <v>310</v>
      </c>
      <c r="K151" s="405" t="s">
        <v>37</v>
      </c>
      <c r="L151" s="424">
        <f t="shared" si="8"/>
        <v>0</v>
      </c>
      <c r="M151" s="439">
        <f t="shared" si="9"/>
        <v>0</v>
      </c>
      <c r="N151" s="430"/>
      <c r="O151" s="56"/>
      <c r="P151" s="56"/>
      <c r="Q151" s="56"/>
      <c r="R151" s="56"/>
      <c r="S151" s="56"/>
      <c r="T151" s="56"/>
      <c r="U151" s="143"/>
      <c r="V151" s="57"/>
      <c r="W151" s="58"/>
      <c r="X151" s="58"/>
      <c r="Y151" s="264"/>
      <c r="Z151" s="59"/>
      <c r="AA151" s="153"/>
      <c r="AB151" s="2"/>
      <c r="AC151" s="2"/>
      <c r="AD151" s="2"/>
      <c r="AE151" s="2"/>
      <c r="AF151" s="256"/>
      <c r="AG151" s="42"/>
      <c r="AH151" s="60"/>
      <c r="AI151" s="60"/>
      <c r="AJ151" s="60"/>
      <c r="AK151" s="61"/>
      <c r="AL151" s="61"/>
      <c r="AM151" s="60"/>
      <c r="AN151" s="60"/>
      <c r="AO151" s="61"/>
      <c r="AP151" s="61"/>
      <c r="AQ151" s="61"/>
      <c r="AR151" s="60"/>
      <c r="AS151" s="60"/>
      <c r="AT151" s="60"/>
      <c r="AU151" s="61"/>
      <c r="AV151" s="61"/>
      <c r="AW151" s="61"/>
      <c r="AX151" s="60"/>
      <c r="AY151" s="60"/>
      <c r="AZ151" s="60"/>
      <c r="BA151" s="61"/>
      <c r="BB151" s="61"/>
      <c r="BC151" s="61"/>
      <c r="BD151" s="62"/>
      <c r="BE151" s="62"/>
      <c r="BF151" s="62"/>
      <c r="BG151" s="61"/>
      <c r="BH151" s="61"/>
      <c r="BI151" s="61"/>
      <c r="BJ151" s="62"/>
      <c r="BK151" s="62"/>
      <c r="BL151" s="62"/>
      <c r="BM151" s="61"/>
      <c r="BN151" s="61"/>
      <c r="BO151" s="61"/>
      <c r="BP151" s="82"/>
      <c r="BQ151" s="10"/>
    </row>
    <row r="152" spans="1:70" s="113" customFormat="1" ht="20.25" customHeight="1" x14ac:dyDescent="0.25">
      <c r="A152" s="374"/>
      <c r="B152" s="305"/>
      <c r="C152" s="305"/>
      <c r="D152" s="305"/>
      <c r="E152" s="305"/>
      <c r="F152" s="306"/>
      <c r="G152" s="306"/>
      <c r="H152" s="306"/>
      <c r="I152" s="306"/>
      <c r="J152" s="389" t="s">
        <v>311</v>
      </c>
      <c r="K152" s="405" t="s">
        <v>37</v>
      </c>
      <c r="L152" s="424">
        <f t="shared" si="8"/>
        <v>0</v>
      </c>
      <c r="M152" s="439">
        <f t="shared" si="9"/>
        <v>0</v>
      </c>
      <c r="N152" s="430"/>
      <c r="O152" s="56"/>
      <c r="P152" s="56"/>
      <c r="Q152" s="56"/>
      <c r="R152" s="56"/>
      <c r="S152" s="56"/>
      <c r="T152" s="56"/>
      <c r="U152" s="143"/>
      <c r="V152" s="57"/>
      <c r="W152" s="58"/>
      <c r="X152" s="58"/>
      <c r="Y152" s="264"/>
      <c r="Z152" s="59"/>
      <c r="AA152" s="153"/>
      <c r="AB152" s="2"/>
      <c r="AC152" s="2"/>
      <c r="AD152" s="2"/>
      <c r="AE152" s="2"/>
      <c r="AF152" s="256"/>
      <c r="AG152" s="42"/>
      <c r="AH152" s="60"/>
      <c r="AI152" s="60"/>
      <c r="AJ152" s="60"/>
      <c r="AK152" s="61"/>
      <c r="AL152" s="61"/>
      <c r="AM152" s="60"/>
      <c r="AN152" s="60"/>
      <c r="AO152" s="61"/>
      <c r="AP152" s="61"/>
      <c r="AQ152" s="61"/>
      <c r="AR152" s="60"/>
      <c r="AS152" s="60"/>
      <c r="AT152" s="60"/>
      <c r="AU152" s="61"/>
      <c r="AV152" s="61"/>
      <c r="AW152" s="61"/>
      <c r="AX152" s="60"/>
      <c r="AY152" s="60"/>
      <c r="AZ152" s="60"/>
      <c r="BA152" s="61"/>
      <c r="BB152" s="61"/>
      <c r="BC152" s="61"/>
      <c r="BD152" s="62"/>
      <c r="BE152" s="62"/>
      <c r="BF152" s="62"/>
      <c r="BG152" s="61"/>
      <c r="BH152" s="61"/>
      <c r="BI152" s="61"/>
      <c r="BJ152" s="62"/>
      <c r="BK152" s="62"/>
      <c r="BL152" s="62"/>
      <c r="BM152" s="61"/>
      <c r="BN152" s="61"/>
      <c r="BO152" s="61"/>
      <c r="BP152" s="82"/>
      <c r="BQ152" s="10"/>
    </row>
    <row r="153" spans="1:70" s="113" customFormat="1" ht="20.25" customHeight="1" x14ac:dyDescent="0.25">
      <c r="A153" s="374"/>
      <c r="B153" s="305"/>
      <c r="C153" s="305"/>
      <c r="D153" s="305"/>
      <c r="E153" s="305"/>
      <c r="F153" s="306"/>
      <c r="G153" s="306"/>
      <c r="H153" s="306"/>
      <c r="I153" s="306"/>
      <c r="J153" s="389" t="s">
        <v>312</v>
      </c>
      <c r="K153" s="405" t="s">
        <v>37</v>
      </c>
      <c r="L153" s="424">
        <f t="shared" si="8"/>
        <v>0</v>
      </c>
      <c r="M153" s="439">
        <f t="shared" si="9"/>
        <v>0</v>
      </c>
      <c r="N153" s="430"/>
      <c r="O153" s="56"/>
      <c r="P153" s="56"/>
      <c r="Q153" s="56"/>
      <c r="R153" s="56"/>
      <c r="S153" s="56"/>
      <c r="T153" s="56"/>
      <c r="U153" s="143"/>
      <c r="V153" s="57"/>
      <c r="W153" s="58"/>
      <c r="X153" s="58"/>
      <c r="Y153" s="264"/>
      <c r="Z153" s="59"/>
      <c r="AA153" s="153"/>
      <c r="AB153" s="2"/>
      <c r="AC153" s="2"/>
      <c r="AD153" s="2"/>
      <c r="AE153" s="2"/>
      <c r="AF153" s="256"/>
      <c r="AG153" s="42"/>
      <c r="AH153" s="60"/>
      <c r="AI153" s="60"/>
      <c r="AJ153" s="60"/>
      <c r="AK153" s="61"/>
      <c r="AL153" s="61"/>
      <c r="AM153" s="60"/>
      <c r="AN153" s="60"/>
      <c r="AO153" s="61"/>
      <c r="AP153" s="61"/>
      <c r="AQ153" s="61"/>
      <c r="AR153" s="60"/>
      <c r="AS153" s="60"/>
      <c r="AT153" s="60"/>
      <c r="AU153" s="61"/>
      <c r="AV153" s="61"/>
      <c r="AW153" s="61"/>
      <c r="AX153" s="60"/>
      <c r="AY153" s="60"/>
      <c r="AZ153" s="60"/>
      <c r="BA153" s="61"/>
      <c r="BB153" s="61"/>
      <c r="BC153" s="61"/>
      <c r="BD153" s="62"/>
      <c r="BE153" s="62"/>
      <c r="BF153" s="62"/>
      <c r="BG153" s="61"/>
      <c r="BH153" s="61"/>
      <c r="BI153" s="61"/>
      <c r="BJ153" s="62"/>
      <c r="BK153" s="62"/>
      <c r="BL153" s="62"/>
      <c r="BM153" s="61"/>
      <c r="BN153" s="61"/>
      <c r="BO153" s="61"/>
      <c r="BP153" s="82"/>
      <c r="BQ153" s="10"/>
    </row>
    <row r="154" spans="1:70" s="113" customFormat="1" ht="20.25" customHeight="1" x14ac:dyDescent="0.25">
      <c r="A154" s="374"/>
      <c r="B154" s="305"/>
      <c r="C154" s="305"/>
      <c r="D154" s="305"/>
      <c r="E154" s="305"/>
      <c r="F154" s="306"/>
      <c r="G154" s="306"/>
      <c r="H154" s="306"/>
      <c r="I154" s="306"/>
      <c r="J154" s="389" t="s">
        <v>313</v>
      </c>
      <c r="K154" s="405" t="s">
        <v>37</v>
      </c>
      <c r="L154" s="424">
        <f t="shared" si="8"/>
        <v>0</v>
      </c>
      <c r="M154" s="439">
        <f t="shared" si="9"/>
        <v>0</v>
      </c>
      <c r="N154" s="430"/>
      <c r="O154" s="56"/>
      <c r="P154" s="56"/>
      <c r="Q154" s="56"/>
      <c r="R154" s="56"/>
      <c r="S154" s="56"/>
      <c r="T154" s="56"/>
      <c r="U154" s="143"/>
      <c r="V154" s="57"/>
      <c r="W154" s="58"/>
      <c r="X154" s="58"/>
      <c r="Y154" s="264"/>
      <c r="Z154" s="59"/>
      <c r="AA154" s="153"/>
      <c r="AB154" s="2"/>
      <c r="AC154" s="2"/>
      <c r="AD154" s="2"/>
      <c r="AE154" s="2"/>
      <c r="AF154" s="256"/>
      <c r="AG154" s="42"/>
      <c r="AH154" s="60"/>
      <c r="AI154" s="60"/>
      <c r="AJ154" s="60"/>
      <c r="AK154" s="61"/>
      <c r="AL154" s="61"/>
      <c r="AM154" s="60"/>
      <c r="AN154" s="60"/>
      <c r="AO154" s="61"/>
      <c r="AP154" s="61"/>
      <c r="AQ154" s="61"/>
      <c r="AR154" s="60"/>
      <c r="AS154" s="60"/>
      <c r="AT154" s="60"/>
      <c r="AU154" s="61"/>
      <c r="AV154" s="61"/>
      <c r="AW154" s="61"/>
      <c r="AX154" s="60"/>
      <c r="AY154" s="60"/>
      <c r="AZ154" s="60"/>
      <c r="BA154" s="61"/>
      <c r="BB154" s="61"/>
      <c r="BC154" s="61"/>
      <c r="BD154" s="62"/>
      <c r="BE154" s="62"/>
      <c r="BF154" s="62"/>
      <c r="BG154" s="61"/>
      <c r="BH154" s="61"/>
      <c r="BI154" s="61"/>
      <c r="BJ154" s="62"/>
      <c r="BK154" s="62"/>
      <c r="BL154" s="62"/>
      <c r="BM154" s="61"/>
      <c r="BN154" s="61"/>
      <c r="BO154" s="61"/>
      <c r="BP154" s="82"/>
      <c r="BQ154" s="10"/>
    </row>
    <row r="155" spans="1:70" s="113" customFormat="1" ht="20.25" customHeight="1" x14ac:dyDescent="0.25">
      <c r="A155" s="374"/>
      <c r="B155" s="305"/>
      <c r="C155" s="305"/>
      <c r="D155" s="305"/>
      <c r="E155" s="305"/>
      <c r="F155" s="306"/>
      <c r="G155" s="306"/>
      <c r="H155" s="306"/>
      <c r="I155" s="306"/>
      <c r="J155" s="389" t="s">
        <v>314</v>
      </c>
      <c r="K155" s="405" t="s">
        <v>37</v>
      </c>
      <c r="L155" s="424">
        <f t="shared" si="8"/>
        <v>0</v>
      </c>
      <c r="M155" s="439">
        <f t="shared" si="9"/>
        <v>0</v>
      </c>
      <c r="N155" s="430"/>
      <c r="O155" s="56"/>
      <c r="P155" s="56"/>
      <c r="Q155" s="56"/>
      <c r="R155" s="56"/>
      <c r="S155" s="56"/>
      <c r="T155" s="56"/>
      <c r="U155" s="143"/>
      <c r="V155" s="57"/>
      <c r="W155" s="58"/>
      <c r="X155" s="58"/>
      <c r="Y155" s="264"/>
      <c r="Z155" s="59"/>
      <c r="AA155" s="153"/>
      <c r="AB155" s="2"/>
      <c r="AC155" s="2"/>
      <c r="AD155" s="2"/>
      <c r="AE155" s="2"/>
      <c r="AF155" s="256"/>
      <c r="AG155" s="42"/>
      <c r="AH155" s="60"/>
      <c r="AI155" s="60"/>
      <c r="AJ155" s="60"/>
      <c r="AK155" s="61"/>
      <c r="AL155" s="61"/>
      <c r="AM155" s="60"/>
      <c r="AN155" s="60"/>
      <c r="AO155" s="61"/>
      <c r="AP155" s="61"/>
      <c r="AQ155" s="61"/>
      <c r="AR155" s="60"/>
      <c r="AS155" s="60"/>
      <c r="AT155" s="60"/>
      <c r="AU155" s="61"/>
      <c r="AV155" s="61"/>
      <c r="AW155" s="61"/>
      <c r="AX155" s="60"/>
      <c r="AY155" s="60"/>
      <c r="AZ155" s="60"/>
      <c r="BA155" s="61"/>
      <c r="BB155" s="61"/>
      <c r="BC155" s="61"/>
      <c r="BD155" s="62"/>
      <c r="BE155" s="62"/>
      <c r="BF155" s="62"/>
      <c r="BG155" s="61"/>
      <c r="BH155" s="61"/>
      <c r="BI155" s="61"/>
      <c r="BJ155" s="62"/>
      <c r="BK155" s="62"/>
      <c r="BL155" s="62"/>
      <c r="BM155" s="61"/>
      <c r="BN155" s="61"/>
      <c r="BO155" s="61"/>
      <c r="BP155" s="82"/>
      <c r="BQ155" s="10"/>
    </row>
    <row r="156" spans="1:70" s="113" customFormat="1" ht="20.25" customHeight="1" x14ac:dyDescent="0.25">
      <c r="A156" s="374"/>
      <c r="B156" s="305"/>
      <c r="C156" s="305"/>
      <c r="D156" s="305"/>
      <c r="E156" s="305"/>
      <c r="F156" s="306"/>
      <c r="G156" s="306"/>
      <c r="H156" s="306"/>
      <c r="I156" s="306"/>
      <c r="J156" s="389" t="s">
        <v>315</v>
      </c>
      <c r="K156" s="405" t="s">
        <v>37</v>
      </c>
      <c r="L156" s="424">
        <f t="shared" si="8"/>
        <v>0</v>
      </c>
      <c r="M156" s="439">
        <f t="shared" si="9"/>
        <v>0</v>
      </c>
      <c r="N156" s="430"/>
      <c r="O156" s="56"/>
      <c r="P156" s="56"/>
      <c r="Q156" s="56"/>
      <c r="R156" s="56"/>
      <c r="S156" s="56"/>
      <c r="T156" s="56"/>
      <c r="U156" s="143"/>
      <c r="V156" s="57"/>
      <c r="W156" s="58"/>
      <c r="X156" s="58"/>
      <c r="Y156" s="264"/>
      <c r="Z156" s="59"/>
      <c r="AA156" s="153"/>
      <c r="AB156" s="2"/>
      <c r="AC156" s="2"/>
      <c r="AD156" s="2"/>
      <c r="AE156" s="2"/>
      <c r="AF156" s="256"/>
      <c r="AG156" s="42"/>
      <c r="AH156" s="60"/>
      <c r="AI156" s="60"/>
      <c r="AJ156" s="60"/>
      <c r="AK156" s="61"/>
      <c r="AL156" s="61"/>
      <c r="AM156" s="60"/>
      <c r="AN156" s="60"/>
      <c r="AO156" s="61"/>
      <c r="AP156" s="61"/>
      <c r="AQ156" s="61"/>
      <c r="AR156" s="60"/>
      <c r="AS156" s="60"/>
      <c r="AT156" s="60"/>
      <c r="AU156" s="61"/>
      <c r="AV156" s="61"/>
      <c r="AW156" s="61"/>
      <c r="AX156" s="60"/>
      <c r="AY156" s="60"/>
      <c r="AZ156" s="60"/>
      <c r="BA156" s="61"/>
      <c r="BB156" s="61"/>
      <c r="BC156" s="61"/>
      <c r="BD156" s="62"/>
      <c r="BE156" s="62"/>
      <c r="BF156" s="62"/>
      <c r="BG156" s="61"/>
      <c r="BH156" s="61"/>
      <c r="BI156" s="61"/>
      <c r="BJ156" s="62"/>
      <c r="BK156" s="62"/>
      <c r="BL156" s="62"/>
      <c r="BM156" s="61"/>
      <c r="BN156" s="61"/>
      <c r="BO156" s="61"/>
      <c r="BP156" s="82"/>
      <c r="BQ156" s="10"/>
    </row>
    <row r="157" spans="1:70" s="113" customFormat="1" ht="20.25" customHeight="1" x14ac:dyDescent="0.25">
      <c r="A157" s="374"/>
      <c r="B157" s="305"/>
      <c r="C157" s="305"/>
      <c r="D157" s="305"/>
      <c r="E157" s="305"/>
      <c r="F157" s="306"/>
      <c r="G157" s="306"/>
      <c r="H157" s="306"/>
      <c r="I157" s="306"/>
      <c r="J157" s="389" t="s">
        <v>316</v>
      </c>
      <c r="K157" s="405" t="s">
        <v>37</v>
      </c>
      <c r="L157" s="424">
        <f t="shared" si="8"/>
        <v>0</v>
      </c>
      <c r="M157" s="439">
        <f t="shared" si="9"/>
        <v>0</v>
      </c>
      <c r="N157" s="430"/>
      <c r="O157" s="56"/>
      <c r="P157" s="56"/>
      <c r="Q157" s="56"/>
      <c r="R157" s="56"/>
      <c r="S157" s="56"/>
      <c r="T157" s="56"/>
      <c r="U157" s="143"/>
      <c r="V157" s="57"/>
      <c r="W157" s="58"/>
      <c r="X157" s="58"/>
      <c r="Y157" s="264"/>
      <c r="Z157" s="59"/>
      <c r="AA157" s="153"/>
      <c r="AB157" s="2"/>
      <c r="AC157" s="2"/>
      <c r="AD157" s="2"/>
      <c r="AE157" s="2"/>
      <c r="AF157" s="256"/>
      <c r="AG157" s="42"/>
      <c r="AH157" s="60"/>
      <c r="AI157" s="60"/>
      <c r="AJ157" s="60"/>
      <c r="AK157" s="61"/>
      <c r="AL157" s="61"/>
      <c r="AM157" s="60"/>
      <c r="AN157" s="60"/>
      <c r="AO157" s="61"/>
      <c r="AP157" s="61"/>
      <c r="AQ157" s="61"/>
      <c r="AR157" s="60"/>
      <c r="AS157" s="60"/>
      <c r="AT157" s="60"/>
      <c r="AU157" s="61"/>
      <c r="AV157" s="61"/>
      <c r="AW157" s="61"/>
      <c r="AX157" s="60"/>
      <c r="AY157" s="60"/>
      <c r="AZ157" s="60"/>
      <c r="BA157" s="61"/>
      <c r="BB157" s="61"/>
      <c r="BC157" s="61"/>
      <c r="BD157" s="62"/>
      <c r="BE157" s="62"/>
      <c r="BF157" s="62"/>
      <c r="BG157" s="61"/>
      <c r="BH157" s="61"/>
      <c r="BI157" s="61"/>
      <c r="BJ157" s="62"/>
      <c r="BK157" s="62"/>
      <c r="BL157" s="62"/>
      <c r="BM157" s="61"/>
      <c r="BN157" s="61"/>
      <c r="BO157" s="61"/>
      <c r="BP157" s="82"/>
      <c r="BQ157" s="10"/>
    </row>
    <row r="158" spans="1:70" s="113" customFormat="1" ht="20.25" customHeight="1" x14ac:dyDescent="0.25">
      <c r="A158" s="374"/>
      <c r="B158" s="305"/>
      <c r="C158" s="305"/>
      <c r="D158" s="305"/>
      <c r="E158" s="305"/>
      <c r="F158" s="306"/>
      <c r="G158" s="306"/>
      <c r="H158" s="306"/>
      <c r="I158" s="306"/>
      <c r="J158" s="389" t="s">
        <v>317</v>
      </c>
      <c r="K158" s="405" t="s">
        <v>37</v>
      </c>
      <c r="L158" s="424">
        <f t="shared" si="8"/>
        <v>0</v>
      </c>
      <c r="M158" s="439">
        <f t="shared" si="9"/>
        <v>0</v>
      </c>
      <c r="N158" s="319"/>
      <c r="O158" s="3"/>
      <c r="P158" s="3"/>
      <c r="Q158" s="3"/>
      <c r="R158" s="56"/>
      <c r="S158" s="56"/>
      <c r="T158" s="56"/>
      <c r="U158" s="143"/>
      <c r="V158" s="57"/>
      <c r="W158" s="58"/>
      <c r="X158" s="58"/>
      <c r="Y158" s="264"/>
      <c r="Z158" s="59"/>
      <c r="AA158" s="153"/>
      <c r="AB158" s="2"/>
      <c r="AC158" s="2"/>
      <c r="AD158" s="2"/>
      <c r="AE158" s="2"/>
      <c r="AF158" s="256"/>
      <c r="AG158" s="42"/>
      <c r="AH158" s="60"/>
      <c r="AI158" s="60"/>
      <c r="AJ158" s="60"/>
      <c r="AK158" s="61"/>
      <c r="AL158" s="61"/>
      <c r="AM158" s="60"/>
      <c r="AN158" s="60"/>
      <c r="AO158" s="61"/>
      <c r="AP158" s="61"/>
      <c r="AQ158" s="61"/>
      <c r="AR158" s="60"/>
      <c r="AS158" s="60"/>
      <c r="AT158" s="60"/>
      <c r="AU158" s="61"/>
      <c r="AV158" s="61"/>
      <c r="AW158" s="61"/>
      <c r="AX158" s="60"/>
      <c r="AY158" s="60"/>
      <c r="AZ158" s="60"/>
      <c r="BA158" s="61"/>
      <c r="BB158" s="61"/>
      <c r="BC158" s="61"/>
      <c r="BD158" s="62"/>
      <c r="BE158" s="62"/>
      <c r="BF158" s="62"/>
      <c r="BG158" s="61"/>
      <c r="BH158" s="61"/>
      <c r="BI158" s="61"/>
      <c r="BJ158" s="62"/>
      <c r="BK158" s="62"/>
      <c r="BL158" s="62"/>
      <c r="BM158" s="61"/>
      <c r="BN158" s="61"/>
      <c r="BO158" s="61"/>
      <c r="BP158" s="82"/>
      <c r="BQ158" s="10"/>
    </row>
    <row r="159" spans="1:70" s="113" customFormat="1" ht="20.25" customHeight="1" thickBot="1" x14ac:dyDescent="0.3">
      <c r="A159" s="374"/>
      <c r="B159" s="305"/>
      <c r="C159" s="305"/>
      <c r="D159" s="305"/>
      <c r="E159" s="305"/>
      <c r="F159" s="306"/>
      <c r="G159" s="306"/>
      <c r="H159" s="306"/>
      <c r="I159" s="306"/>
      <c r="J159" s="389" t="s">
        <v>318</v>
      </c>
      <c r="K159" s="405" t="s">
        <v>37</v>
      </c>
      <c r="L159" s="424">
        <f t="shared" si="8"/>
        <v>0</v>
      </c>
      <c r="M159" s="439">
        <f t="shared" si="9"/>
        <v>0</v>
      </c>
      <c r="N159" s="319"/>
      <c r="O159" s="3"/>
      <c r="P159" s="3"/>
      <c r="Q159" s="3"/>
      <c r="R159" s="56"/>
      <c r="S159" s="56"/>
      <c r="T159" s="56"/>
      <c r="U159" s="143"/>
      <c r="V159" s="57"/>
      <c r="W159" s="58"/>
      <c r="X159" s="58"/>
      <c r="Y159" s="264"/>
      <c r="Z159" s="59"/>
      <c r="AA159" s="153"/>
      <c r="AB159" s="2"/>
      <c r="AC159" s="2"/>
      <c r="AD159" s="2"/>
      <c r="AE159" s="2"/>
      <c r="AF159" s="256"/>
      <c r="AG159" s="42"/>
      <c r="AH159" s="60"/>
      <c r="AI159" s="60"/>
      <c r="AJ159" s="60"/>
      <c r="AK159" s="61"/>
      <c r="AL159" s="61"/>
      <c r="AM159" s="60"/>
      <c r="AN159" s="60"/>
      <c r="AO159" s="61"/>
      <c r="AP159" s="61"/>
      <c r="AQ159" s="61"/>
      <c r="AR159" s="60"/>
      <c r="AS159" s="60"/>
      <c r="AT159" s="60"/>
      <c r="AU159" s="61"/>
      <c r="AV159" s="61"/>
      <c r="AW159" s="61"/>
      <c r="AX159" s="60"/>
      <c r="AY159" s="60"/>
      <c r="AZ159" s="60"/>
      <c r="BA159" s="61"/>
      <c r="BB159" s="61"/>
      <c r="BC159" s="61"/>
      <c r="BD159" s="62"/>
      <c r="BE159" s="62"/>
      <c r="BF159" s="62"/>
      <c r="BG159" s="61"/>
      <c r="BH159" s="61"/>
      <c r="BI159" s="61"/>
      <c r="BJ159" s="62"/>
      <c r="BK159" s="62"/>
      <c r="BL159" s="62"/>
      <c r="BM159" s="61"/>
      <c r="BN159" s="61"/>
      <c r="BO159" s="61"/>
      <c r="BP159" s="82"/>
      <c r="BQ159" s="10"/>
    </row>
    <row r="160" spans="1:70" s="113" customFormat="1" ht="23.1" hidden="1" customHeight="1" thickBot="1" x14ac:dyDescent="0.3">
      <c r="A160" s="383"/>
      <c r="B160" s="305"/>
      <c r="C160" s="305"/>
      <c r="D160" s="305"/>
      <c r="E160" s="305"/>
      <c r="F160" s="306"/>
      <c r="G160" s="306"/>
      <c r="H160" s="305"/>
      <c r="I160" s="306"/>
      <c r="J160" s="389"/>
      <c r="K160" s="412" t="s">
        <v>39</v>
      </c>
      <c r="L160" s="426">
        <f>SUM(L161:L173)</f>
        <v>0</v>
      </c>
      <c r="M160" s="444">
        <f>L160*36</f>
        <v>0</v>
      </c>
      <c r="N160" s="436"/>
      <c r="O160" s="1"/>
      <c r="P160" s="1"/>
      <c r="Q160" s="1"/>
      <c r="R160" s="125"/>
      <c r="S160" s="125"/>
      <c r="T160" s="125"/>
      <c r="U160" s="148"/>
      <c r="V160" s="174"/>
      <c r="W160" s="126"/>
      <c r="X160" s="126"/>
      <c r="Y160" s="269"/>
      <c r="Z160" s="175"/>
      <c r="AA160" s="153"/>
      <c r="AB160" s="2"/>
      <c r="AC160" s="2"/>
      <c r="AD160" s="2"/>
      <c r="AE160" s="2"/>
      <c r="AF160" s="256"/>
      <c r="AG160" s="4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125"/>
      <c r="BQ160" s="86"/>
    </row>
    <row r="161" spans="1:69" s="113" customFormat="1" ht="23.1" hidden="1" customHeight="1" x14ac:dyDescent="0.25">
      <c r="A161" s="374"/>
      <c r="B161" s="305"/>
      <c r="C161" s="305"/>
      <c r="D161" s="305"/>
      <c r="E161" s="305"/>
      <c r="F161" s="306"/>
      <c r="G161" s="306"/>
      <c r="H161" s="305"/>
      <c r="I161" s="306"/>
      <c r="J161" s="389"/>
      <c r="K161" s="405" t="s">
        <v>37</v>
      </c>
      <c r="L161" s="424">
        <f t="shared" ref="L161:L173" si="10">N161+O161+P161+Q161+R161+S161+T161+U161</f>
        <v>0</v>
      </c>
      <c r="M161" s="439">
        <f t="shared" ref="M161:M173" si="11">L161*36</f>
        <v>0</v>
      </c>
      <c r="N161" s="319"/>
      <c r="O161" s="3"/>
      <c r="P161" s="3"/>
      <c r="Q161" s="3"/>
      <c r="R161" s="56"/>
      <c r="S161" s="56"/>
      <c r="T161" s="56"/>
      <c r="U161" s="143"/>
      <c r="V161" s="57"/>
      <c r="W161" s="58"/>
      <c r="X161" s="58"/>
      <c r="Y161" s="264"/>
      <c r="Z161" s="59"/>
      <c r="AA161" s="153"/>
      <c r="AB161" s="2"/>
      <c r="AC161" s="2"/>
      <c r="AD161" s="2"/>
      <c r="AE161" s="2"/>
      <c r="AF161" s="256"/>
      <c r="AG161" s="42"/>
      <c r="AH161" s="60"/>
      <c r="AI161" s="60"/>
      <c r="AJ161" s="60"/>
      <c r="AK161" s="61"/>
      <c r="AL161" s="61"/>
      <c r="AM161" s="60"/>
      <c r="AN161" s="60"/>
      <c r="AO161" s="61"/>
      <c r="AP161" s="61"/>
      <c r="AQ161" s="61"/>
      <c r="AR161" s="60"/>
      <c r="AS161" s="60"/>
      <c r="AT161" s="60"/>
      <c r="AU161" s="61"/>
      <c r="AV161" s="61"/>
      <c r="AW161" s="61"/>
      <c r="AX161" s="60"/>
      <c r="AY161" s="60"/>
      <c r="AZ161" s="60"/>
      <c r="BA161" s="61"/>
      <c r="BB161" s="61"/>
      <c r="BC161" s="61"/>
      <c r="BD161" s="62"/>
      <c r="BE161" s="62"/>
      <c r="BF161" s="62"/>
      <c r="BG161" s="61"/>
      <c r="BH161" s="61"/>
      <c r="BI161" s="61"/>
      <c r="BJ161" s="62"/>
      <c r="BK161" s="62"/>
      <c r="BL161" s="62"/>
      <c r="BM161" s="61"/>
      <c r="BN161" s="61"/>
      <c r="BO161" s="61"/>
      <c r="BP161" s="82"/>
      <c r="BQ161" s="10"/>
    </row>
    <row r="162" spans="1:69" s="113" customFormat="1" ht="23.1" hidden="1" customHeight="1" x14ac:dyDescent="0.25">
      <c r="A162" s="374"/>
      <c r="B162" s="305"/>
      <c r="C162" s="305"/>
      <c r="D162" s="305"/>
      <c r="E162" s="305"/>
      <c r="F162" s="306"/>
      <c r="G162" s="306"/>
      <c r="H162" s="306"/>
      <c r="I162" s="306"/>
      <c r="J162" s="389"/>
      <c r="K162" s="405" t="s">
        <v>37</v>
      </c>
      <c r="L162" s="424">
        <f t="shared" si="10"/>
        <v>0</v>
      </c>
      <c r="M162" s="439">
        <f t="shared" si="11"/>
        <v>0</v>
      </c>
      <c r="N162" s="319"/>
      <c r="O162" s="3"/>
      <c r="P162" s="3"/>
      <c r="Q162" s="3"/>
      <c r="R162" s="56"/>
      <c r="S162" s="56"/>
      <c r="T162" s="56"/>
      <c r="U162" s="143"/>
      <c r="V162" s="57"/>
      <c r="W162" s="58"/>
      <c r="X162" s="58"/>
      <c r="Y162" s="264"/>
      <c r="Z162" s="59"/>
      <c r="AA162" s="153"/>
      <c r="AB162" s="2"/>
      <c r="AC162" s="2"/>
      <c r="AD162" s="2"/>
      <c r="AE162" s="2"/>
      <c r="AF162" s="256"/>
      <c r="AG162" s="42"/>
      <c r="AH162" s="60"/>
      <c r="AI162" s="60"/>
      <c r="AJ162" s="60"/>
      <c r="AK162" s="61"/>
      <c r="AL162" s="61"/>
      <c r="AM162" s="60"/>
      <c r="AN162" s="60"/>
      <c r="AO162" s="61"/>
      <c r="AP162" s="61"/>
      <c r="AQ162" s="61"/>
      <c r="AR162" s="60"/>
      <c r="AS162" s="60"/>
      <c r="AT162" s="60"/>
      <c r="AU162" s="61"/>
      <c r="AV162" s="61"/>
      <c r="AW162" s="61"/>
      <c r="AX162" s="60"/>
      <c r="AY162" s="60"/>
      <c r="AZ162" s="60"/>
      <c r="BA162" s="61"/>
      <c r="BB162" s="61"/>
      <c r="BC162" s="61"/>
      <c r="BD162" s="62"/>
      <c r="BE162" s="62"/>
      <c r="BF162" s="62"/>
      <c r="BG162" s="61"/>
      <c r="BH162" s="61"/>
      <c r="BI162" s="61"/>
      <c r="BJ162" s="62"/>
      <c r="BK162" s="62"/>
      <c r="BL162" s="62"/>
      <c r="BM162" s="61"/>
      <c r="BN162" s="61"/>
      <c r="BO162" s="61"/>
      <c r="BP162" s="82"/>
      <c r="BQ162" s="10"/>
    </row>
    <row r="163" spans="1:69" s="113" customFormat="1" ht="23.1" hidden="1" customHeight="1" x14ac:dyDescent="0.25">
      <c r="A163" s="374"/>
      <c r="B163" s="305"/>
      <c r="C163" s="305"/>
      <c r="D163" s="305"/>
      <c r="E163" s="305"/>
      <c r="F163" s="306"/>
      <c r="G163" s="306"/>
      <c r="H163" s="306"/>
      <c r="I163" s="306"/>
      <c r="J163" s="389"/>
      <c r="K163" s="405" t="s">
        <v>37</v>
      </c>
      <c r="L163" s="424">
        <f t="shared" si="10"/>
        <v>0</v>
      </c>
      <c r="M163" s="439">
        <f t="shared" si="11"/>
        <v>0</v>
      </c>
      <c r="N163" s="319"/>
      <c r="O163" s="3"/>
      <c r="P163" s="3"/>
      <c r="Q163" s="3"/>
      <c r="R163" s="56"/>
      <c r="S163" s="56"/>
      <c r="T163" s="56"/>
      <c r="U163" s="143"/>
      <c r="V163" s="57"/>
      <c r="W163" s="58"/>
      <c r="X163" s="58"/>
      <c r="Y163" s="264"/>
      <c r="Z163" s="59"/>
      <c r="AA163" s="153"/>
      <c r="AB163" s="2"/>
      <c r="AC163" s="2"/>
      <c r="AD163" s="2"/>
      <c r="AE163" s="2"/>
      <c r="AF163" s="256"/>
      <c r="AG163" s="42"/>
      <c r="AH163" s="60"/>
      <c r="AI163" s="60"/>
      <c r="AJ163" s="60"/>
      <c r="AK163" s="61"/>
      <c r="AL163" s="61"/>
      <c r="AM163" s="60"/>
      <c r="AN163" s="60"/>
      <c r="AO163" s="61"/>
      <c r="AP163" s="61"/>
      <c r="AQ163" s="61"/>
      <c r="AR163" s="60"/>
      <c r="AS163" s="60"/>
      <c r="AT163" s="60"/>
      <c r="AU163" s="61"/>
      <c r="AV163" s="61"/>
      <c r="AW163" s="61"/>
      <c r="AX163" s="60"/>
      <c r="AY163" s="60"/>
      <c r="AZ163" s="60"/>
      <c r="BA163" s="61"/>
      <c r="BB163" s="61"/>
      <c r="BC163" s="61"/>
      <c r="BD163" s="62"/>
      <c r="BE163" s="62"/>
      <c r="BF163" s="62"/>
      <c r="BG163" s="61"/>
      <c r="BH163" s="61"/>
      <c r="BI163" s="61"/>
      <c r="BJ163" s="62"/>
      <c r="BK163" s="62"/>
      <c r="BL163" s="62"/>
      <c r="BM163" s="61"/>
      <c r="BN163" s="61"/>
      <c r="BO163" s="61"/>
      <c r="BP163" s="82"/>
      <c r="BQ163" s="10"/>
    </row>
    <row r="164" spans="1:69" s="113" customFormat="1" ht="23.1" hidden="1" customHeight="1" x14ac:dyDescent="0.25">
      <c r="A164" s="374"/>
      <c r="B164" s="305"/>
      <c r="C164" s="305"/>
      <c r="D164" s="305"/>
      <c r="E164" s="305"/>
      <c r="F164" s="306"/>
      <c r="G164" s="306"/>
      <c r="H164" s="306"/>
      <c r="I164" s="306"/>
      <c r="J164" s="389"/>
      <c r="K164" s="405" t="s">
        <v>37</v>
      </c>
      <c r="L164" s="424">
        <f t="shared" si="10"/>
        <v>0</v>
      </c>
      <c r="M164" s="439">
        <f t="shared" si="11"/>
        <v>0</v>
      </c>
      <c r="N164" s="319"/>
      <c r="O164" s="3"/>
      <c r="P164" s="3"/>
      <c r="Q164" s="3"/>
      <c r="R164" s="56"/>
      <c r="S164" s="56"/>
      <c r="T164" s="56"/>
      <c r="U164" s="143"/>
      <c r="V164" s="57"/>
      <c r="W164" s="58"/>
      <c r="X164" s="58"/>
      <c r="Y164" s="264"/>
      <c r="Z164" s="59"/>
      <c r="AA164" s="153"/>
      <c r="AB164" s="2"/>
      <c r="AC164" s="2"/>
      <c r="AD164" s="2"/>
      <c r="AE164" s="2"/>
      <c r="AF164" s="256"/>
      <c r="AG164" s="42"/>
      <c r="AH164" s="60"/>
      <c r="AI164" s="60"/>
      <c r="AJ164" s="60"/>
      <c r="AK164" s="61"/>
      <c r="AL164" s="61"/>
      <c r="AM164" s="60"/>
      <c r="AN164" s="60"/>
      <c r="AO164" s="61"/>
      <c r="AP164" s="61"/>
      <c r="AQ164" s="61"/>
      <c r="AR164" s="60"/>
      <c r="AS164" s="60"/>
      <c r="AT164" s="60"/>
      <c r="AU164" s="61"/>
      <c r="AV164" s="61"/>
      <c r="AW164" s="61"/>
      <c r="AX164" s="60"/>
      <c r="AY164" s="60"/>
      <c r="AZ164" s="60"/>
      <c r="BA164" s="61"/>
      <c r="BB164" s="61"/>
      <c r="BC164" s="61"/>
      <c r="BD164" s="62"/>
      <c r="BE164" s="62"/>
      <c r="BF164" s="62"/>
      <c r="BG164" s="61"/>
      <c r="BH164" s="61"/>
      <c r="BI164" s="61"/>
      <c r="BJ164" s="62"/>
      <c r="BK164" s="62"/>
      <c r="BL164" s="62"/>
      <c r="BM164" s="61"/>
      <c r="BN164" s="61"/>
      <c r="BO164" s="61"/>
      <c r="BP164" s="82"/>
      <c r="BQ164" s="10"/>
    </row>
    <row r="165" spans="1:69" s="113" customFormat="1" ht="23.1" hidden="1" customHeight="1" x14ac:dyDescent="0.25">
      <c r="A165" s="374"/>
      <c r="B165" s="305"/>
      <c r="C165" s="305"/>
      <c r="D165" s="305"/>
      <c r="E165" s="305"/>
      <c r="F165" s="306"/>
      <c r="G165" s="306"/>
      <c r="H165" s="306"/>
      <c r="I165" s="306"/>
      <c r="J165" s="389"/>
      <c r="K165" s="405" t="s">
        <v>37</v>
      </c>
      <c r="L165" s="424">
        <f t="shared" si="10"/>
        <v>0</v>
      </c>
      <c r="M165" s="439">
        <f t="shared" si="11"/>
        <v>0</v>
      </c>
      <c r="N165" s="319"/>
      <c r="O165" s="3"/>
      <c r="P165" s="3"/>
      <c r="Q165" s="3"/>
      <c r="R165" s="56"/>
      <c r="S165" s="56"/>
      <c r="T165" s="56"/>
      <c r="U165" s="143"/>
      <c r="V165" s="57"/>
      <c r="W165" s="58"/>
      <c r="X165" s="58"/>
      <c r="Y165" s="264"/>
      <c r="Z165" s="59"/>
      <c r="AA165" s="153"/>
      <c r="AB165" s="2"/>
      <c r="AC165" s="2"/>
      <c r="AD165" s="2"/>
      <c r="AE165" s="2"/>
      <c r="AF165" s="256"/>
      <c r="AG165" s="42"/>
      <c r="AH165" s="60"/>
      <c r="AI165" s="60"/>
      <c r="AJ165" s="60"/>
      <c r="AK165" s="61"/>
      <c r="AL165" s="61"/>
      <c r="AM165" s="60"/>
      <c r="AN165" s="60"/>
      <c r="AO165" s="61"/>
      <c r="AP165" s="61"/>
      <c r="AQ165" s="61"/>
      <c r="AR165" s="60"/>
      <c r="AS165" s="60"/>
      <c r="AT165" s="60"/>
      <c r="AU165" s="61"/>
      <c r="AV165" s="61"/>
      <c r="AW165" s="61"/>
      <c r="AX165" s="60"/>
      <c r="AY165" s="60"/>
      <c r="AZ165" s="60"/>
      <c r="BA165" s="61"/>
      <c r="BB165" s="61"/>
      <c r="BC165" s="61"/>
      <c r="BD165" s="62"/>
      <c r="BE165" s="62"/>
      <c r="BF165" s="62"/>
      <c r="BG165" s="61"/>
      <c r="BH165" s="61"/>
      <c r="BI165" s="61"/>
      <c r="BJ165" s="62"/>
      <c r="BK165" s="62"/>
      <c r="BL165" s="62"/>
      <c r="BM165" s="61"/>
      <c r="BN165" s="61"/>
      <c r="BO165" s="61"/>
      <c r="BP165" s="82"/>
      <c r="BQ165" s="10"/>
    </row>
    <row r="166" spans="1:69" s="113" customFormat="1" ht="23.1" hidden="1" customHeight="1" x14ac:dyDescent="0.25">
      <c r="A166" s="374"/>
      <c r="B166" s="305"/>
      <c r="C166" s="305"/>
      <c r="D166" s="305"/>
      <c r="E166" s="305"/>
      <c r="F166" s="306"/>
      <c r="G166" s="306"/>
      <c r="H166" s="306"/>
      <c r="I166" s="306"/>
      <c r="J166" s="389"/>
      <c r="K166" s="405" t="s">
        <v>37</v>
      </c>
      <c r="L166" s="424">
        <f t="shared" si="10"/>
        <v>0</v>
      </c>
      <c r="M166" s="439">
        <f t="shared" si="11"/>
        <v>0</v>
      </c>
      <c r="N166" s="319"/>
      <c r="O166" s="3"/>
      <c r="P166" s="3"/>
      <c r="Q166" s="3"/>
      <c r="R166" s="56"/>
      <c r="S166" s="56"/>
      <c r="T166" s="56"/>
      <c r="U166" s="143"/>
      <c r="V166" s="57"/>
      <c r="W166" s="58"/>
      <c r="X166" s="58"/>
      <c r="Y166" s="264"/>
      <c r="Z166" s="59"/>
      <c r="AA166" s="153"/>
      <c r="AB166" s="2"/>
      <c r="AC166" s="2"/>
      <c r="AD166" s="2"/>
      <c r="AE166" s="2"/>
      <c r="AF166" s="256"/>
      <c r="AG166" s="42"/>
      <c r="AH166" s="60"/>
      <c r="AI166" s="60"/>
      <c r="AJ166" s="60"/>
      <c r="AK166" s="61"/>
      <c r="AL166" s="61"/>
      <c r="AM166" s="60"/>
      <c r="AN166" s="60"/>
      <c r="AO166" s="61"/>
      <c r="AP166" s="61"/>
      <c r="AQ166" s="61"/>
      <c r="AR166" s="60"/>
      <c r="AS166" s="60"/>
      <c r="AT166" s="60"/>
      <c r="AU166" s="61"/>
      <c r="AV166" s="61"/>
      <c r="AW166" s="61"/>
      <c r="AX166" s="60"/>
      <c r="AY166" s="60"/>
      <c r="AZ166" s="60"/>
      <c r="BA166" s="61"/>
      <c r="BB166" s="61"/>
      <c r="BC166" s="61"/>
      <c r="BD166" s="62"/>
      <c r="BE166" s="62"/>
      <c r="BF166" s="62"/>
      <c r="BG166" s="61"/>
      <c r="BH166" s="61"/>
      <c r="BI166" s="61"/>
      <c r="BJ166" s="62"/>
      <c r="BK166" s="62"/>
      <c r="BL166" s="62"/>
      <c r="BM166" s="61"/>
      <c r="BN166" s="61"/>
      <c r="BO166" s="61"/>
      <c r="BP166" s="82"/>
      <c r="BQ166" s="10"/>
    </row>
    <row r="167" spans="1:69" s="113" customFormat="1" ht="23.1" hidden="1" customHeight="1" x14ac:dyDescent="0.25">
      <c r="A167" s="374"/>
      <c r="B167" s="305"/>
      <c r="C167" s="305"/>
      <c r="D167" s="305"/>
      <c r="E167" s="305"/>
      <c r="F167" s="306"/>
      <c r="G167" s="306"/>
      <c r="H167" s="306"/>
      <c r="I167" s="306"/>
      <c r="J167" s="389"/>
      <c r="K167" s="405" t="s">
        <v>37</v>
      </c>
      <c r="L167" s="424">
        <f t="shared" si="10"/>
        <v>0</v>
      </c>
      <c r="M167" s="439">
        <f t="shared" si="11"/>
        <v>0</v>
      </c>
      <c r="N167" s="319"/>
      <c r="O167" s="3"/>
      <c r="P167" s="3"/>
      <c r="Q167" s="3"/>
      <c r="R167" s="56"/>
      <c r="S167" s="56"/>
      <c r="T167" s="56"/>
      <c r="U167" s="143"/>
      <c r="V167" s="57"/>
      <c r="W167" s="58"/>
      <c r="X167" s="58"/>
      <c r="Y167" s="264"/>
      <c r="Z167" s="59"/>
      <c r="AA167" s="153"/>
      <c r="AB167" s="2"/>
      <c r="AC167" s="2"/>
      <c r="AD167" s="2"/>
      <c r="AE167" s="2"/>
      <c r="AF167" s="256"/>
      <c r="AG167" s="42"/>
      <c r="AH167" s="60"/>
      <c r="AI167" s="60"/>
      <c r="AJ167" s="60"/>
      <c r="AK167" s="61"/>
      <c r="AL167" s="61"/>
      <c r="AM167" s="60"/>
      <c r="AN167" s="60"/>
      <c r="AO167" s="61"/>
      <c r="AP167" s="61"/>
      <c r="AQ167" s="61"/>
      <c r="AR167" s="60"/>
      <c r="AS167" s="60"/>
      <c r="AT167" s="60"/>
      <c r="AU167" s="61"/>
      <c r="AV167" s="61"/>
      <c r="AW167" s="61"/>
      <c r="AX167" s="60"/>
      <c r="AY167" s="60"/>
      <c r="AZ167" s="60"/>
      <c r="BA167" s="61"/>
      <c r="BB167" s="61"/>
      <c r="BC167" s="61"/>
      <c r="BD167" s="62"/>
      <c r="BE167" s="62"/>
      <c r="BF167" s="62"/>
      <c r="BG167" s="61"/>
      <c r="BH167" s="61"/>
      <c r="BI167" s="61"/>
      <c r="BJ167" s="62"/>
      <c r="BK167" s="62"/>
      <c r="BL167" s="62"/>
      <c r="BM167" s="61"/>
      <c r="BN167" s="61"/>
      <c r="BO167" s="61"/>
      <c r="BP167" s="82"/>
      <c r="BQ167" s="10"/>
    </row>
    <row r="168" spans="1:69" s="113" customFormat="1" ht="23.1" hidden="1" customHeight="1" x14ac:dyDescent="0.25">
      <c r="A168" s="374"/>
      <c r="B168" s="305"/>
      <c r="C168" s="305"/>
      <c r="D168" s="305"/>
      <c r="E168" s="305"/>
      <c r="F168" s="306"/>
      <c r="G168" s="306"/>
      <c r="H168" s="306"/>
      <c r="I168" s="306"/>
      <c r="J168" s="389"/>
      <c r="K168" s="405" t="s">
        <v>37</v>
      </c>
      <c r="L168" s="424">
        <f t="shared" si="10"/>
        <v>0</v>
      </c>
      <c r="M168" s="439">
        <f t="shared" si="11"/>
        <v>0</v>
      </c>
      <c r="N168" s="319"/>
      <c r="O168" s="3"/>
      <c r="P168" s="3"/>
      <c r="Q168" s="3"/>
      <c r="R168" s="56"/>
      <c r="S168" s="56"/>
      <c r="T168" s="56"/>
      <c r="U168" s="143"/>
      <c r="V168" s="57"/>
      <c r="W168" s="58"/>
      <c r="X168" s="58"/>
      <c r="Y168" s="264"/>
      <c r="Z168" s="59"/>
      <c r="AA168" s="153"/>
      <c r="AB168" s="2"/>
      <c r="AC168" s="2"/>
      <c r="AD168" s="2"/>
      <c r="AE168" s="2"/>
      <c r="AF168" s="256"/>
      <c r="AG168" s="42"/>
      <c r="AH168" s="60"/>
      <c r="AI168" s="60"/>
      <c r="AJ168" s="60"/>
      <c r="AK168" s="61"/>
      <c r="AL168" s="61"/>
      <c r="AM168" s="60"/>
      <c r="AN168" s="60"/>
      <c r="AO168" s="61"/>
      <c r="AP168" s="61"/>
      <c r="AQ168" s="61"/>
      <c r="AR168" s="60"/>
      <c r="AS168" s="60"/>
      <c r="AT168" s="60"/>
      <c r="AU168" s="61"/>
      <c r="AV168" s="61"/>
      <c r="AW168" s="61"/>
      <c r="AX168" s="60"/>
      <c r="AY168" s="60"/>
      <c r="AZ168" s="60"/>
      <c r="BA168" s="61"/>
      <c r="BB168" s="61"/>
      <c r="BC168" s="61"/>
      <c r="BD168" s="62"/>
      <c r="BE168" s="62"/>
      <c r="BF168" s="62"/>
      <c r="BG168" s="61"/>
      <c r="BH168" s="61"/>
      <c r="BI168" s="61"/>
      <c r="BJ168" s="62"/>
      <c r="BK168" s="62"/>
      <c r="BL168" s="62"/>
      <c r="BM168" s="61"/>
      <c r="BN168" s="61"/>
      <c r="BO168" s="61"/>
      <c r="BP168" s="82"/>
      <c r="BQ168" s="10"/>
    </row>
    <row r="169" spans="1:69" s="113" customFormat="1" ht="23.1" hidden="1" customHeight="1" x14ac:dyDescent="0.25">
      <c r="A169" s="374"/>
      <c r="B169" s="305"/>
      <c r="C169" s="305"/>
      <c r="D169" s="305"/>
      <c r="E169" s="305"/>
      <c r="F169" s="306"/>
      <c r="G169" s="306"/>
      <c r="H169" s="306"/>
      <c r="I169" s="306"/>
      <c r="J169" s="389"/>
      <c r="K169" s="405" t="s">
        <v>37</v>
      </c>
      <c r="L169" s="424">
        <f t="shared" si="10"/>
        <v>0</v>
      </c>
      <c r="M169" s="439">
        <f t="shared" si="11"/>
        <v>0</v>
      </c>
      <c r="N169" s="319"/>
      <c r="O169" s="3"/>
      <c r="P169" s="3"/>
      <c r="Q169" s="3"/>
      <c r="R169" s="56"/>
      <c r="S169" s="56"/>
      <c r="T169" s="56"/>
      <c r="U169" s="143"/>
      <c r="V169" s="57"/>
      <c r="W169" s="58"/>
      <c r="X169" s="58"/>
      <c r="Y169" s="264"/>
      <c r="Z169" s="59"/>
      <c r="AA169" s="153"/>
      <c r="AB169" s="2"/>
      <c r="AC169" s="2"/>
      <c r="AD169" s="2"/>
      <c r="AE169" s="2"/>
      <c r="AF169" s="256"/>
      <c r="AG169" s="42"/>
      <c r="AH169" s="60"/>
      <c r="AI169" s="60"/>
      <c r="AJ169" s="60"/>
      <c r="AK169" s="61"/>
      <c r="AL169" s="61"/>
      <c r="AM169" s="60"/>
      <c r="AN169" s="60"/>
      <c r="AO169" s="61"/>
      <c r="AP169" s="61"/>
      <c r="AQ169" s="61"/>
      <c r="AR169" s="60"/>
      <c r="AS169" s="60"/>
      <c r="AT169" s="60"/>
      <c r="AU169" s="61"/>
      <c r="AV169" s="61"/>
      <c r="AW169" s="61"/>
      <c r="AX169" s="60"/>
      <c r="AY169" s="60"/>
      <c r="AZ169" s="60"/>
      <c r="BA169" s="61"/>
      <c r="BB169" s="61"/>
      <c r="BC169" s="61"/>
      <c r="BD169" s="62"/>
      <c r="BE169" s="62"/>
      <c r="BF169" s="62"/>
      <c r="BG169" s="61"/>
      <c r="BH169" s="61"/>
      <c r="BI169" s="61"/>
      <c r="BJ169" s="62"/>
      <c r="BK169" s="62"/>
      <c r="BL169" s="62"/>
      <c r="BM169" s="61"/>
      <c r="BN169" s="61"/>
      <c r="BO169" s="61"/>
      <c r="BP169" s="82"/>
      <c r="BQ169" s="10"/>
    </row>
    <row r="170" spans="1:69" s="113" customFormat="1" ht="23.1" hidden="1" customHeight="1" x14ac:dyDescent="0.25">
      <c r="A170" s="374"/>
      <c r="B170" s="305"/>
      <c r="C170" s="305"/>
      <c r="D170" s="305"/>
      <c r="E170" s="305"/>
      <c r="F170" s="306"/>
      <c r="G170" s="306"/>
      <c r="H170" s="306"/>
      <c r="I170" s="306"/>
      <c r="J170" s="389"/>
      <c r="K170" s="405" t="s">
        <v>37</v>
      </c>
      <c r="L170" s="424">
        <f t="shared" si="10"/>
        <v>0</v>
      </c>
      <c r="M170" s="439">
        <f t="shared" si="11"/>
        <v>0</v>
      </c>
      <c r="N170" s="319"/>
      <c r="O170" s="3"/>
      <c r="P170" s="3"/>
      <c r="Q170" s="3"/>
      <c r="R170" s="56"/>
      <c r="S170" s="56"/>
      <c r="T170" s="56"/>
      <c r="U170" s="143"/>
      <c r="V170" s="57"/>
      <c r="W170" s="58"/>
      <c r="X170" s="58"/>
      <c r="Y170" s="264"/>
      <c r="Z170" s="59"/>
      <c r="AA170" s="153"/>
      <c r="AB170" s="2"/>
      <c r="AC170" s="2"/>
      <c r="AD170" s="2"/>
      <c r="AE170" s="2"/>
      <c r="AF170" s="256"/>
      <c r="AG170" s="42"/>
      <c r="AH170" s="60"/>
      <c r="AI170" s="60"/>
      <c r="AJ170" s="60"/>
      <c r="AK170" s="61"/>
      <c r="AL170" s="61"/>
      <c r="AM170" s="60"/>
      <c r="AN170" s="60"/>
      <c r="AO170" s="61"/>
      <c r="AP170" s="61"/>
      <c r="AQ170" s="61"/>
      <c r="AR170" s="60"/>
      <c r="AS170" s="60"/>
      <c r="AT170" s="60"/>
      <c r="AU170" s="61"/>
      <c r="AV170" s="61"/>
      <c r="AW170" s="61"/>
      <c r="AX170" s="60"/>
      <c r="AY170" s="60"/>
      <c r="AZ170" s="60"/>
      <c r="BA170" s="61"/>
      <c r="BB170" s="61"/>
      <c r="BC170" s="61"/>
      <c r="BD170" s="62"/>
      <c r="BE170" s="62"/>
      <c r="BF170" s="62"/>
      <c r="BG170" s="61"/>
      <c r="BH170" s="61"/>
      <c r="BI170" s="61"/>
      <c r="BJ170" s="62"/>
      <c r="BK170" s="62"/>
      <c r="BL170" s="62"/>
      <c r="BM170" s="61"/>
      <c r="BN170" s="61"/>
      <c r="BO170" s="61"/>
      <c r="BP170" s="82"/>
      <c r="BQ170" s="10"/>
    </row>
    <row r="171" spans="1:69" s="113" customFormat="1" ht="23.1" hidden="1" customHeight="1" x14ac:dyDescent="0.25">
      <c r="A171" s="374"/>
      <c r="B171" s="305"/>
      <c r="C171" s="305"/>
      <c r="D171" s="305"/>
      <c r="E171" s="305"/>
      <c r="F171" s="306"/>
      <c r="G171" s="306"/>
      <c r="H171" s="306"/>
      <c r="I171" s="306"/>
      <c r="J171" s="389"/>
      <c r="K171" s="405" t="s">
        <v>37</v>
      </c>
      <c r="L171" s="424">
        <f t="shared" si="10"/>
        <v>0</v>
      </c>
      <c r="M171" s="439">
        <f t="shared" si="11"/>
        <v>0</v>
      </c>
      <c r="N171" s="319"/>
      <c r="O171" s="3"/>
      <c r="P171" s="3"/>
      <c r="Q171" s="3"/>
      <c r="R171" s="56"/>
      <c r="S171" s="56"/>
      <c r="T171" s="56"/>
      <c r="U171" s="143"/>
      <c r="V171" s="57"/>
      <c r="W171" s="58"/>
      <c r="X171" s="58"/>
      <c r="Y171" s="264"/>
      <c r="Z171" s="59"/>
      <c r="AA171" s="153"/>
      <c r="AB171" s="2"/>
      <c r="AC171" s="2"/>
      <c r="AD171" s="2"/>
      <c r="AE171" s="2"/>
      <c r="AF171" s="256"/>
      <c r="AG171" s="42"/>
      <c r="AH171" s="60"/>
      <c r="AI171" s="60"/>
      <c r="AJ171" s="60"/>
      <c r="AK171" s="61"/>
      <c r="AL171" s="61"/>
      <c r="AM171" s="60"/>
      <c r="AN171" s="60"/>
      <c r="AO171" s="61"/>
      <c r="AP171" s="61"/>
      <c r="AQ171" s="61"/>
      <c r="AR171" s="60"/>
      <c r="AS171" s="60"/>
      <c r="AT171" s="60"/>
      <c r="AU171" s="61"/>
      <c r="AV171" s="61"/>
      <c r="AW171" s="61"/>
      <c r="AX171" s="60"/>
      <c r="AY171" s="60"/>
      <c r="AZ171" s="60"/>
      <c r="BA171" s="61"/>
      <c r="BB171" s="61"/>
      <c r="BC171" s="61"/>
      <c r="BD171" s="62"/>
      <c r="BE171" s="62"/>
      <c r="BF171" s="62"/>
      <c r="BG171" s="61"/>
      <c r="BH171" s="61"/>
      <c r="BI171" s="61"/>
      <c r="BJ171" s="62"/>
      <c r="BK171" s="62"/>
      <c r="BL171" s="62"/>
      <c r="BM171" s="61"/>
      <c r="BN171" s="61"/>
      <c r="BO171" s="61"/>
      <c r="BP171" s="82"/>
      <c r="BQ171" s="10"/>
    </row>
    <row r="172" spans="1:69" s="113" customFormat="1" ht="23.1" hidden="1" customHeight="1" x14ac:dyDescent="0.25">
      <c r="A172" s="374"/>
      <c r="B172" s="305"/>
      <c r="C172" s="305"/>
      <c r="D172" s="305"/>
      <c r="E172" s="305"/>
      <c r="F172" s="306"/>
      <c r="G172" s="306"/>
      <c r="H172" s="306"/>
      <c r="I172" s="306"/>
      <c r="J172" s="389"/>
      <c r="K172" s="405" t="s">
        <v>37</v>
      </c>
      <c r="L172" s="424">
        <f t="shared" si="10"/>
        <v>0</v>
      </c>
      <c r="M172" s="439">
        <f t="shared" si="11"/>
        <v>0</v>
      </c>
      <c r="N172" s="319"/>
      <c r="O172" s="3"/>
      <c r="P172" s="3"/>
      <c r="Q172" s="3"/>
      <c r="R172" s="56"/>
      <c r="S172" s="56"/>
      <c r="T172" s="56"/>
      <c r="U172" s="143"/>
      <c r="V172" s="57"/>
      <c r="W172" s="58"/>
      <c r="X172" s="58"/>
      <c r="Y172" s="264"/>
      <c r="Z172" s="59"/>
      <c r="AA172" s="153"/>
      <c r="AB172" s="2"/>
      <c r="AC172" s="2"/>
      <c r="AD172" s="2"/>
      <c r="AE172" s="2"/>
      <c r="AF172" s="256"/>
      <c r="AG172" s="42"/>
      <c r="AH172" s="60"/>
      <c r="AI172" s="60"/>
      <c r="AJ172" s="60"/>
      <c r="AK172" s="61"/>
      <c r="AL172" s="61"/>
      <c r="AM172" s="60"/>
      <c r="AN172" s="60"/>
      <c r="AO172" s="61"/>
      <c r="AP172" s="61"/>
      <c r="AQ172" s="61"/>
      <c r="AR172" s="60"/>
      <c r="AS172" s="60"/>
      <c r="AT172" s="60"/>
      <c r="AU172" s="61"/>
      <c r="AV172" s="61"/>
      <c r="AW172" s="61"/>
      <c r="AX172" s="60"/>
      <c r="AY172" s="60"/>
      <c r="AZ172" s="60"/>
      <c r="BA172" s="61"/>
      <c r="BB172" s="61"/>
      <c r="BC172" s="61"/>
      <c r="BD172" s="62"/>
      <c r="BE172" s="62"/>
      <c r="BF172" s="62"/>
      <c r="BG172" s="61"/>
      <c r="BH172" s="61"/>
      <c r="BI172" s="61"/>
      <c r="BJ172" s="62"/>
      <c r="BK172" s="62"/>
      <c r="BL172" s="62"/>
      <c r="BM172" s="61"/>
      <c r="BN172" s="61"/>
      <c r="BO172" s="61"/>
      <c r="BP172" s="82"/>
      <c r="BQ172" s="10"/>
    </row>
    <row r="173" spans="1:69" s="113" customFormat="1" ht="23.1" hidden="1" customHeight="1" x14ac:dyDescent="0.25">
      <c r="A173" s="374"/>
      <c r="B173" s="305"/>
      <c r="C173" s="305"/>
      <c r="D173" s="305"/>
      <c r="E173" s="305"/>
      <c r="F173" s="306"/>
      <c r="G173" s="306"/>
      <c r="H173" s="306"/>
      <c r="I173" s="306"/>
      <c r="J173" s="389"/>
      <c r="K173" s="405" t="s">
        <v>37</v>
      </c>
      <c r="L173" s="424">
        <f t="shared" si="10"/>
        <v>0</v>
      </c>
      <c r="M173" s="439">
        <f t="shared" si="11"/>
        <v>0</v>
      </c>
      <c r="N173" s="319"/>
      <c r="O173" s="3"/>
      <c r="P173" s="3"/>
      <c r="Q173" s="3"/>
      <c r="R173" s="56"/>
      <c r="S173" s="56"/>
      <c r="T173" s="56"/>
      <c r="U173" s="143"/>
      <c r="V173" s="57"/>
      <c r="W173" s="58"/>
      <c r="X173" s="58"/>
      <c r="Y173" s="264"/>
      <c r="Z173" s="59"/>
      <c r="AA173" s="153"/>
      <c r="AB173" s="2"/>
      <c r="AC173" s="2"/>
      <c r="AD173" s="2"/>
      <c r="AE173" s="2"/>
      <c r="AF173" s="256"/>
      <c r="AG173" s="42"/>
      <c r="AH173" s="60"/>
      <c r="AI173" s="60"/>
      <c r="AJ173" s="60"/>
      <c r="AK173" s="61"/>
      <c r="AL173" s="61"/>
      <c r="AM173" s="60"/>
      <c r="AN173" s="60"/>
      <c r="AO173" s="61"/>
      <c r="AP173" s="61"/>
      <c r="AQ173" s="61"/>
      <c r="AR173" s="60"/>
      <c r="AS173" s="60"/>
      <c r="AT173" s="60"/>
      <c r="AU173" s="61"/>
      <c r="AV173" s="61"/>
      <c r="AW173" s="61"/>
      <c r="AX173" s="60"/>
      <c r="AY173" s="60"/>
      <c r="AZ173" s="60"/>
      <c r="BA173" s="61"/>
      <c r="BB173" s="61"/>
      <c r="BC173" s="61"/>
      <c r="BD173" s="62"/>
      <c r="BE173" s="62"/>
      <c r="BF173" s="62"/>
      <c r="BG173" s="61"/>
      <c r="BH173" s="61"/>
      <c r="BI173" s="61"/>
      <c r="BJ173" s="62"/>
      <c r="BK173" s="62"/>
      <c r="BL173" s="62"/>
      <c r="BM173" s="61"/>
      <c r="BN173" s="61"/>
      <c r="BO173" s="61"/>
      <c r="BP173" s="82"/>
      <c r="BQ173" s="10"/>
    </row>
    <row r="174" spans="1:69" s="113" customFormat="1" ht="23.1" hidden="1" customHeight="1" x14ac:dyDescent="0.25">
      <c r="A174" s="383"/>
      <c r="B174" s="305"/>
      <c r="C174" s="305"/>
      <c r="D174" s="305"/>
      <c r="E174" s="305"/>
      <c r="F174" s="306"/>
      <c r="G174" s="306"/>
      <c r="H174" s="305"/>
      <c r="I174" s="306"/>
      <c r="J174" s="389"/>
      <c r="K174" s="412" t="s">
        <v>40</v>
      </c>
      <c r="L174" s="426">
        <f>SUM(L175:L187)</f>
        <v>0</v>
      </c>
      <c r="M174" s="444">
        <f>L174*36</f>
        <v>0</v>
      </c>
      <c r="N174" s="436"/>
      <c r="O174" s="1"/>
      <c r="P174" s="1"/>
      <c r="Q174" s="1"/>
      <c r="R174" s="125"/>
      <c r="S174" s="125"/>
      <c r="T174" s="125"/>
      <c r="U174" s="148"/>
      <c r="V174" s="174"/>
      <c r="W174" s="126"/>
      <c r="X174" s="126"/>
      <c r="Y174" s="269"/>
      <c r="Z174" s="175"/>
      <c r="AA174" s="153"/>
      <c r="AB174" s="2"/>
      <c r="AC174" s="2"/>
      <c r="AD174" s="2"/>
      <c r="AE174" s="2"/>
      <c r="AF174" s="256"/>
      <c r="AG174" s="4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125"/>
      <c r="BQ174" s="86"/>
    </row>
    <row r="175" spans="1:69" s="113" customFormat="1" ht="23.1" hidden="1" customHeight="1" x14ac:dyDescent="0.25">
      <c r="A175" s="374"/>
      <c r="B175" s="305"/>
      <c r="C175" s="305"/>
      <c r="D175" s="305"/>
      <c r="E175" s="305"/>
      <c r="F175" s="306"/>
      <c r="G175" s="306"/>
      <c r="H175" s="306"/>
      <c r="I175" s="306"/>
      <c r="J175" s="389"/>
      <c r="K175" s="405" t="s">
        <v>37</v>
      </c>
      <c r="L175" s="424">
        <f t="shared" ref="L175:L187" si="12">N175+O175+P175+Q175+R175+S175+T175+U175</f>
        <v>0</v>
      </c>
      <c r="M175" s="439">
        <f t="shared" ref="M175:M187" si="13">L175*36</f>
        <v>0</v>
      </c>
      <c r="N175" s="319"/>
      <c r="O175" s="3"/>
      <c r="P175" s="3"/>
      <c r="Q175" s="3"/>
      <c r="R175" s="56"/>
      <c r="S175" s="56"/>
      <c r="T175" s="56"/>
      <c r="U175" s="143"/>
      <c r="V175" s="57"/>
      <c r="W175" s="58"/>
      <c r="X175" s="58"/>
      <c r="Y175" s="264"/>
      <c r="Z175" s="59"/>
      <c r="AA175" s="153"/>
      <c r="AB175" s="2"/>
      <c r="AC175" s="2"/>
      <c r="AD175" s="2"/>
      <c r="AE175" s="2"/>
      <c r="AF175" s="256"/>
      <c r="AG175" s="42"/>
      <c r="AH175" s="60"/>
      <c r="AI175" s="60"/>
      <c r="AJ175" s="60"/>
      <c r="AK175" s="61"/>
      <c r="AL175" s="61"/>
      <c r="AM175" s="60"/>
      <c r="AN175" s="60"/>
      <c r="AO175" s="61"/>
      <c r="AP175" s="61"/>
      <c r="AQ175" s="61"/>
      <c r="AR175" s="60"/>
      <c r="AS175" s="60"/>
      <c r="AT175" s="60"/>
      <c r="AU175" s="61"/>
      <c r="AV175" s="61"/>
      <c r="AW175" s="61"/>
      <c r="AX175" s="60"/>
      <c r="AY175" s="60"/>
      <c r="AZ175" s="60"/>
      <c r="BA175" s="61"/>
      <c r="BB175" s="61"/>
      <c r="BC175" s="61"/>
      <c r="BD175" s="62"/>
      <c r="BE175" s="62"/>
      <c r="BF175" s="62"/>
      <c r="BG175" s="61"/>
      <c r="BH175" s="61"/>
      <c r="BI175" s="61"/>
      <c r="BJ175" s="62"/>
      <c r="BK175" s="62"/>
      <c r="BL175" s="62"/>
      <c r="BM175" s="61"/>
      <c r="BN175" s="61"/>
      <c r="BO175" s="61"/>
      <c r="BP175" s="82"/>
      <c r="BQ175" s="10"/>
    </row>
    <row r="176" spans="1:69" s="113" customFormat="1" ht="23.1" hidden="1" customHeight="1" x14ac:dyDescent="0.25">
      <c r="A176" s="374"/>
      <c r="B176" s="305"/>
      <c r="C176" s="305"/>
      <c r="D176" s="305"/>
      <c r="E176" s="305"/>
      <c r="F176" s="306"/>
      <c r="G176" s="306"/>
      <c r="H176" s="306"/>
      <c r="I176" s="306"/>
      <c r="J176" s="389"/>
      <c r="K176" s="405" t="s">
        <v>37</v>
      </c>
      <c r="L176" s="424">
        <f t="shared" si="12"/>
        <v>0</v>
      </c>
      <c r="M176" s="439">
        <f t="shared" si="13"/>
        <v>0</v>
      </c>
      <c r="N176" s="319"/>
      <c r="O176" s="3"/>
      <c r="P176" s="3"/>
      <c r="Q176" s="3"/>
      <c r="R176" s="56"/>
      <c r="S176" s="56"/>
      <c r="T176" s="56"/>
      <c r="U176" s="143"/>
      <c r="V176" s="57"/>
      <c r="W176" s="58"/>
      <c r="X176" s="58"/>
      <c r="Y176" s="264"/>
      <c r="Z176" s="59"/>
      <c r="AA176" s="153"/>
      <c r="AB176" s="2"/>
      <c r="AC176" s="2"/>
      <c r="AD176" s="2"/>
      <c r="AE176" s="2"/>
      <c r="AF176" s="256"/>
      <c r="AG176" s="42"/>
      <c r="AH176" s="60"/>
      <c r="AI176" s="60"/>
      <c r="AJ176" s="60"/>
      <c r="AK176" s="61"/>
      <c r="AL176" s="61"/>
      <c r="AM176" s="60"/>
      <c r="AN176" s="60"/>
      <c r="AO176" s="61"/>
      <c r="AP176" s="61"/>
      <c r="AQ176" s="61"/>
      <c r="AR176" s="60"/>
      <c r="AS176" s="60"/>
      <c r="AT176" s="60"/>
      <c r="AU176" s="61"/>
      <c r="AV176" s="61"/>
      <c r="AW176" s="61"/>
      <c r="AX176" s="60"/>
      <c r="AY176" s="60"/>
      <c r="AZ176" s="60"/>
      <c r="BA176" s="61"/>
      <c r="BB176" s="61"/>
      <c r="BC176" s="61"/>
      <c r="BD176" s="62"/>
      <c r="BE176" s="62"/>
      <c r="BF176" s="62"/>
      <c r="BG176" s="61"/>
      <c r="BH176" s="61"/>
      <c r="BI176" s="61"/>
      <c r="BJ176" s="62"/>
      <c r="BK176" s="62"/>
      <c r="BL176" s="62"/>
      <c r="BM176" s="61"/>
      <c r="BN176" s="61"/>
      <c r="BO176" s="61"/>
      <c r="BP176" s="82"/>
      <c r="BQ176" s="10"/>
    </row>
    <row r="177" spans="1:69" s="113" customFormat="1" ht="23.1" hidden="1" customHeight="1" x14ac:dyDescent="0.25">
      <c r="A177" s="374"/>
      <c r="B177" s="305"/>
      <c r="C177" s="305"/>
      <c r="D177" s="305"/>
      <c r="E177" s="305"/>
      <c r="F177" s="306"/>
      <c r="G177" s="306"/>
      <c r="H177" s="306"/>
      <c r="I177" s="306"/>
      <c r="J177" s="389"/>
      <c r="K177" s="405" t="s">
        <v>37</v>
      </c>
      <c r="L177" s="424">
        <f t="shared" si="12"/>
        <v>0</v>
      </c>
      <c r="M177" s="439">
        <f t="shared" si="13"/>
        <v>0</v>
      </c>
      <c r="N177" s="319"/>
      <c r="O177" s="3"/>
      <c r="P177" s="3"/>
      <c r="Q177" s="3"/>
      <c r="R177" s="56"/>
      <c r="S177" s="56"/>
      <c r="T177" s="56"/>
      <c r="U177" s="143"/>
      <c r="V177" s="57"/>
      <c r="W177" s="58"/>
      <c r="X177" s="58"/>
      <c r="Y177" s="264"/>
      <c r="Z177" s="59"/>
      <c r="AA177" s="153"/>
      <c r="AB177" s="2"/>
      <c r="AC177" s="2"/>
      <c r="AD177" s="2"/>
      <c r="AE177" s="2"/>
      <c r="AF177" s="256"/>
      <c r="AG177" s="42"/>
      <c r="AH177" s="60"/>
      <c r="AI177" s="60"/>
      <c r="AJ177" s="60"/>
      <c r="AK177" s="61"/>
      <c r="AL177" s="61"/>
      <c r="AM177" s="60"/>
      <c r="AN177" s="60"/>
      <c r="AO177" s="61"/>
      <c r="AP177" s="61"/>
      <c r="AQ177" s="61"/>
      <c r="AR177" s="60"/>
      <c r="AS177" s="60"/>
      <c r="AT177" s="60"/>
      <c r="AU177" s="61"/>
      <c r="AV177" s="61"/>
      <c r="AW177" s="61"/>
      <c r="AX177" s="60"/>
      <c r="AY177" s="60"/>
      <c r="AZ177" s="60"/>
      <c r="BA177" s="61"/>
      <c r="BB177" s="61"/>
      <c r="BC177" s="61"/>
      <c r="BD177" s="62"/>
      <c r="BE177" s="62"/>
      <c r="BF177" s="62"/>
      <c r="BG177" s="61"/>
      <c r="BH177" s="61"/>
      <c r="BI177" s="61"/>
      <c r="BJ177" s="62"/>
      <c r="BK177" s="62"/>
      <c r="BL177" s="62"/>
      <c r="BM177" s="61"/>
      <c r="BN177" s="61"/>
      <c r="BO177" s="61"/>
      <c r="BP177" s="82"/>
      <c r="BQ177" s="10"/>
    </row>
    <row r="178" spans="1:69" s="113" customFormat="1" ht="23.1" hidden="1" customHeight="1" x14ac:dyDescent="0.25">
      <c r="A178" s="374"/>
      <c r="B178" s="305"/>
      <c r="C178" s="305"/>
      <c r="D178" s="305"/>
      <c r="E178" s="305"/>
      <c r="F178" s="306"/>
      <c r="G178" s="306"/>
      <c r="H178" s="306"/>
      <c r="I178" s="306"/>
      <c r="J178" s="389"/>
      <c r="K178" s="405" t="s">
        <v>37</v>
      </c>
      <c r="L178" s="424">
        <f t="shared" si="12"/>
        <v>0</v>
      </c>
      <c r="M178" s="439">
        <f t="shared" si="13"/>
        <v>0</v>
      </c>
      <c r="N178" s="319"/>
      <c r="O178" s="3"/>
      <c r="P178" s="3"/>
      <c r="Q178" s="3"/>
      <c r="R178" s="56"/>
      <c r="S178" s="56"/>
      <c r="T178" s="56"/>
      <c r="U178" s="143"/>
      <c r="V178" s="57"/>
      <c r="W178" s="58"/>
      <c r="X178" s="58"/>
      <c r="Y178" s="264"/>
      <c r="Z178" s="59"/>
      <c r="AA178" s="153"/>
      <c r="AB178" s="2"/>
      <c r="AC178" s="2"/>
      <c r="AD178" s="2"/>
      <c r="AE178" s="2"/>
      <c r="AF178" s="256"/>
      <c r="AG178" s="42"/>
      <c r="AH178" s="60"/>
      <c r="AI178" s="60"/>
      <c r="AJ178" s="60"/>
      <c r="AK178" s="61"/>
      <c r="AL178" s="61"/>
      <c r="AM178" s="60"/>
      <c r="AN178" s="60"/>
      <c r="AO178" s="61"/>
      <c r="AP178" s="61"/>
      <c r="AQ178" s="61"/>
      <c r="AR178" s="60"/>
      <c r="AS178" s="60"/>
      <c r="AT178" s="60"/>
      <c r="AU178" s="61"/>
      <c r="AV178" s="61"/>
      <c r="AW178" s="61"/>
      <c r="AX178" s="60"/>
      <c r="AY178" s="60"/>
      <c r="AZ178" s="60"/>
      <c r="BA178" s="61"/>
      <c r="BB178" s="61"/>
      <c r="BC178" s="61"/>
      <c r="BD178" s="62"/>
      <c r="BE178" s="62"/>
      <c r="BF178" s="62"/>
      <c r="BG178" s="61"/>
      <c r="BH178" s="61"/>
      <c r="BI178" s="61"/>
      <c r="BJ178" s="62"/>
      <c r="BK178" s="62"/>
      <c r="BL178" s="62"/>
      <c r="BM178" s="61"/>
      <c r="BN178" s="61"/>
      <c r="BO178" s="61"/>
      <c r="BP178" s="82"/>
      <c r="BQ178" s="10"/>
    </row>
    <row r="179" spans="1:69" s="113" customFormat="1" ht="23.1" hidden="1" customHeight="1" x14ac:dyDescent="0.25">
      <c r="A179" s="374"/>
      <c r="B179" s="305"/>
      <c r="C179" s="305"/>
      <c r="D179" s="305"/>
      <c r="E179" s="305"/>
      <c r="F179" s="306"/>
      <c r="G179" s="306"/>
      <c r="H179" s="306"/>
      <c r="I179" s="306"/>
      <c r="J179" s="389"/>
      <c r="K179" s="405" t="s">
        <v>37</v>
      </c>
      <c r="L179" s="424">
        <f t="shared" si="12"/>
        <v>0</v>
      </c>
      <c r="M179" s="439">
        <f t="shared" si="13"/>
        <v>0</v>
      </c>
      <c r="N179" s="319"/>
      <c r="O179" s="3"/>
      <c r="P179" s="3"/>
      <c r="Q179" s="3"/>
      <c r="R179" s="56"/>
      <c r="S179" s="56"/>
      <c r="T179" s="56"/>
      <c r="U179" s="143"/>
      <c r="V179" s="57"/>
      <c r="W179" s="58"/>
      <c r="X179" s="58"/>
      <c r="Y179" s="264"/>
      <c r="Z179" s="59"/>
      <c r="AA179" s="153"/>
      <c r="AB179" s="2"/>
      <c r="AC179" s="2"/>
      <c r="AD179" s="2"/>
      <c r="AE179" s="2"/>
      <c r="AF179" s="256"/>
      <c r="AG179" s="42"/>
      <c r="AH179" s="60"/>
      <c r="AI179" s="60"/>
      <c r="AJ179" s="60"/>
      <c r="AK179" s="61"/>
      <c r="AL179" s="61"/>
      <c r="AM179" s="60"/>
      <c r="AN179" s="60"/>
      <c r="AO179" s="61"/>
      <c r="AP179" s="61"/>
      <c r="AQ179" s="61"/>
      <c r="AR179" s="60"/>
      <c r="AS179" s="60"/>
      <c r="AT179" s="60"/>
      <c r="AU179" s="61"/>
      <c r="AV179" s="61"/>
      <c r="AW179" s="61"/>
      <c r="AX179" s="60"/>
      <c r="AY179" s="60"/>
      <c r="AZ179" s="60"/>
      <c r="BA179" s="61"/>
      <c r="BB179" s="61"/>
      <c r="BC179" s="61"/>
      <c r="BD179" s="62"/>
      <c r="BE179" s="62"/>
      <c r="BF179" s="62"/>
      <c r="BG179" s="61"/>
      <c r="BH179" s="61"/>
      <c r="BI179" s="61"/>
      <c r="BJ179" s="62"/>
      <c r="BK179" s="62"/>
      <c r="BL179" s="62"/>
      <c r="BM179" s="61"/>
      <c r="BN179" s="61"/>
      <c r="BO179" s="61"/>
      <c r="BP179" s="82"/>
      <c r="BQ179" s="10"/>
    </row>
    <row r="180" spans="1:69" s="113" customFormat="1" ht="23.1" hidden="1" customHeight="1" x14ac:dyDescent="0.25">
      <c r="A180" s="374"/>
      <c r="B180" s="305"/>
      <c r="C180" s="305"/>
      <c r="D180" s="305"/>
      <c r="E180" s="305"/>
      <c r="F180" s="306"/>
      <c r="G180" s="306"/>
      <c r="H180" s="306"/>
      <c r="I180" s="306"/>
      <c r="J180" s="389"/>
      <c r="K180" s="405" t="s">
        <v>37</v>
      </c>
      <c r="L180" s="424">
        <f t="shared" si="12"/>
        <v>0</v>
      </c>
      <c r="M180" s="439">
        <f t="shared" si="13"/>
        <v>0</v>
      </c>
      <c r="N180" s="319"/>
      <c r="O180" s="3"/>
      <c r="P180" s="3"/>
      <c r="Q180" s="3"/>
      <c r="R180" s="56"/>
      <c r="S180" s="56"/>
      <c r="T180" s="56"/>
      <c r="U180" s="143"/>
      <c r="V180" s="57"/>
      <c r="W180" s="58"/>
      <c r="X180" s="58"/>
      <c r="Y180" s="264"/>
      <c r="Z180" s="59"/>
      <c r="AA180" s="153"/>
      <c r="AB180" s="2"/>
      <c r="AC180" s="2"/>
      <c r="AD180" s="2"/>
      <c r="AE180" s="2"/>
      <c r="AF180" s="256"/>
      <c r="AG180" s="42"/>
      <c r="AH180" s="60"/>
      <c r="AI180" s="60"/>
      <c r="AJ180" s="60"/>
      <c r="AK180" s="61"/>
      <c r="AL180" s="61"/>
      <c r="AM180" s="60"/>
      <c r="AN180" s="60"/>
      <c r="AO180" s="61"/>
      <c r="AP180" s="61"/>
      <c r="AQ180" s="61"/>
      <c r="AR180" s="60"/>
      <c r="AS180" s="60"/>
      <c r="AT180" s="60"/>
      <c r="AU180" s="61"/>
      <c r="AV180" s="61"/>
      <c r="AW180" s="61"/>
      <c r="AX180" s="60"/>
      <c r="AY180" s="60"/>
      <c r="AZ180" s="60"/>
      <c r="BA180" s="61"/>
      <c r="BB180" s="61"/>
      <c r="BC180" s="61"/>
      <c r="BD180" s="62"/>
      <c r="BE180" s="62"/>
      <c r="BF180" s="62"/>
      <c r="BG180" s="61"/>
      <c r="BH180" s="61"/>
      <c r="BI180" s="61"/>
      <c r="BJ180" s="62"/>
      <c r="BK180" s="62"/>
      <c r="BL180" s="62"/>
      <c r="BM180" s="61"/>
      <c r="BN180" s="61"/>
      <c r="BO180" s="61"/>
      <c r="BP180" s="82"/>
      <c r="BQ180" s="10"/>
    </row>
    <row r="181" spans="1:69" s="113" customFormat="1" ht="23.1" hidden="1" customHeight="1" x14ac:dyDescent="0.25">
      <c r="A181" s="374"/>
      <c r="B181" s="305"/>
      <c r="C181" s="305"/>
      <c r="D181" s="305"/>
      <c r="E181" s="305"/>
      <c r="F181" s="306"/>
      <c r="G181" s="306"/>
      <c r="H181" s="306"/>
      <c r="I181" s="306"/>
      <c r="J181" s="389"/>
      <c r="K181" s="405" t="s">
        <v>37</v>
      </c>
      <c r="L181" s="424">
        <f t="shared" si="12"/>
        <v>0</v>
      </c>
      <c r="M181" s="439">
        <f t="shared" si="13"/>
        <v>0</v>
      </c>
      <c r="N181" s="319"/>
      <c r="O181" s="3"/>
      <c r="P181" s="3"/>
      <c r="Q181" s="3"/>
      <c r="R181" s="56"/>
      <c r="S181" s="56"/>
      <c r="T181" s="56"/>
      <c r="U181" s="143"/>
      <c r="V181" s="57"/>
      <c r="W181" s="58"/>
      <c r="X181" s="58"/>
      <c r="Y181" s="264"/>
      <c r="Z181" s="59"/>
      <c r="AA181" s="153"/>
      <c r="AB181" s="2"/>
      <c r="AC181" s="2"/>
      <c r="AD181" s="2"/>
      <c r="AE181" s="2"/>
      <c r="AF181" s="256"/>
      <c r="AG181" s="42"/>
      <c r="AH181" s="60"/>
      <c r="AI181" s="60"/>
      <c r="AJ181" s="60"/>
      <c r="AK181" s="61"/>
      <c r="AL181" s="61"/>
      <c r="AM181" s="60"/>
      <c r="AN181" s="60"/>
      <c r="AO181" s="61"/>
      <c r="AP181" s="61"/>
      <c r="AQ181" s="61"/>
      <c r="AR181" s="60"/>
      <c r="AS181" s="60"/>
      <c r="AT181" s="60"/>
      <c r="AU181" s="61"/>
      <c r="AV181" s="61"/>
      <c r="AW181" s="61"/>
      <c r="AX181" s="60"/>
      <c r="AY181" s="60"/>
      <c r="AZ181" s="60"/>
      <c r="BA181" s="61"/>
      <c r="BB181" s="61"/>
      <c r="BC181" s="61"/>
      <c r="BD181" s="62"/>
      <c r="BE181" s="62"/>
      <c r="BF181" s="62"/>
      <c r="BG181" s="61"/>
      <c r="BH181" s="61"/>
      <c r="BI181" s="61"/>
      <c r="BJ181" s="62"/>
      <c r="BK181" s="62"/>
      <c r="BL181" s="62"/>
      <c r="BM181" s="61"/>
      <c r="BN181" s="61"/>
      <c r="BO181" s="61"/>
      <c r="BP181" s="82"/>
      <c r="BQ181" s="10"/>
    </row>
    <row r="182" spans="1:69" s="113" customFormat="1" ht="23.1" hidden="1" customHeight="1" x14ac:dyDescent="0.25">
      <c r="A182" s="374"/>
      <c r="B182" s="305"/>
      <c r="C182" s="305"/>
      <c r="D182" s="305"/>
      <c r="E182" s="305"/>
      <c r="F182" s="306"/>
      <c r="G182" s="306"/>
      <c r="H182" s="306"/>
      <c r="I182" s="306"/>
      <c r="J182" s="389"/>
      <c r="K182" s="405" t="s">
        <v>37</v>
      </c>
      <c r="L182" s="424">
        <f t="shared" si="12"/>
        <v>0</v>
      </c>
      <c r="M182" s="439">
        <f t="shared" si="13"/>
        <v>0</v>
      </c>
      <c r="N182" s="319"/>
      <c r="O182" s="3"/>
      <c r="P182" s="3"/>
      <c r="Q182" s="3"/>
      <c r="R182" s="56"/>
      <c r="S182" s="56"/>
      <c r="T182" s="56"/>
      <c r="U182" s="143"/>
      <c r="V182" s="57"/>
      <c r="W182" s="58"/>
      <c r="X182" s="58"/>
      <c r="Y182" s="264"/>
      <c r="Z182" s="59"/>
      <c r="AA182" s="153"/>
      <c r="AB182" s="2"/>
      <c r="AC182" s="2"/>
      <c r="AD182" s="2"/>
      <c r="AE182" s="2"/>
      <c r="AF182" s="256"/>
      <c r="AG182" s="42"/>
      <c r="AH182" s="60"/>
      <c r="AI182" s="60"/>
      <c r="AJ182" s="60"/>
      <c r="AK182" s="61"/>
      <c r="AL182" s="61"/>
      <c r="AM182" s="60"/>
      <c r="AN182" s="60"/>
      <c r="AO182" s="61"/>
      <c r="AP182" s="61"/>
      <c r="AQ182" s="61"/>
      <c r="AR182" s="60"/>
      <c r="AS182" s="60"/>
      <c r="AT182" s="60"/>
      <c r="AU182" s="61"/>
      <c r="AV182" s="61"/>
      <c r="AW182" s="61"/>
      <c r="AX182" s="60"/>
      <c r="AY182" s="60"/>
      <c r="AZ182" s="60"/>
      <c r="BA182" s="61"/>
      <c r="BB182" s="61"/>
      <c r="BC182" s="61"/>
      <c r="BD182" s="62"/>
      <c r="BE182" s="62"/>
      <c r="BF182" s="62"/>
      <c r="BG182" s="61"/>
      <c r="BH182" s="61"/>
      <c r="BI182" s="61"/>
      <c r="BJ182" s="62"/>
      <c r="BK182" s="62"/>
      <c r="BL182" s="62"/>
      <c r="BM182" s="61"/>
      <c r="BN182" s="61"/>
      <c r="BO182" s="61"/>
      <c r="BP182" s="82"/>
      <c r="BQ182" s="10"/>
    </row>
    <row r="183" spans="1:69" s="113" customFormat="1" ht="23.1" hidden="1" customHeight="1" x14ac:dyDescent="0.25">
      <c r="A183" s="374"/>
      <c r="B183" s="305"/>
      <c r="C183" s="305"/>
      <c r="D183" s="305"/>
      <c r="E183" s="305"/>
      <c r="F183" s="306"/>
      <c r="G183" s="306"/>
      <c r="H183" s="306"/>
      <c r="I183" s="306"/>
      <c r="J183" s="389"/>
      <c r="K183" s="405" t="s">
        <v>37</v>
      </c>
      <c r="L183" s="424">
        <f t="shared" si="12"/>
        <v>0</v>
      </c>
      <c r="M183" s="439">
        <f t="shared" si="13"/>
        <v>0</v>
      </c>
      <c r="N183" s="319"/>
      <c r="O183" s="3"/>
      <c r="P183" s="3"/>
      <c r="Q183" s="3"/>
      <c r="R183" s="56"/>
      <c r="S183" s="56"/>
      <c r="T183" s="56"/>
      <c r="U183" s="143"/>
      <c r="V183" s="57"/>
      <c r="W183" s="58"/>
      <c r="X183" s="58"/>
      <c r="Y183" s="264"/>
      <c r="Z183" s="59"/>
      <c r="AA183" s="153"/>
      <c r="AB183" s="2"/>
      <c r="AC183" s="2"/>
      <c r="AD183" s="2"/>
      <c r="AE183" s="2"/>
      <c r="AF183" s="256"/>
      <c r="AG183" s="42"/>
      <c r="AH183" s="60"/>
      <c r="AI183" s="60"/>
      <c r="AJ183" s="60"/>
      <c r="AK183" s="61"/>
      <c r="AL183" s="61"/>
      <c r="AM183" s="60"/>
      <c r="AN183" s="60"/>
      <c r="AO183" s="61"/>
      <c r="AP183" s="61"/>
      <c r="AQ183" s="61"/>
      <c r="AR183" s="60"/>
      <c r="AS183" s="60"/>
      <c r="AT183" s="60"/>
      <c r="AU183" s="61"/>
      <c r="AV183" s="61"/>
      <c r="AW183" s="61"/>
      <c r="AX183" s="60"/>
      <c r="AY183" s="60"/>
      <c r="AZ183" s="60"/>
      <c r="BA183" s="61"/>
      <c r="BB183" s="61"/>
      <c r="BC183" s="61"/>
      <c r="BD183" s="62"/>
      <c r="BE183" s="62"/>
      <c r="BF183" s="62"/>
      <c r="BG183" s="61"/>
      <c r="BH183" s="61"/>
      <c r="BI183" s="61"/>
      <c r="BJ183" s="62"/>
      <c r="BK183" s="62"/>
      <c r="BL183" s="62"/>
      <c r="BM183" s="61"/>
      <c r="BN183" s="61"/>
      <c r="BO183" s="61"/>
      <c r="BP183" s="82"/>
      <c r="BQ183" s="10"/>
    </row>
    <row r="184" spans="1:69" s="113" customFormat="1" ht="23.1" hidden="1" customHeight="1" x14ac:dyDescent="0.25">
      <c r="A184" s="374"/>
      <c r="B184" s="305"/>
      <c r="C184" s="305"/>
      <c r="D184" s="305"/>
      <c r="E184" s="305"/>
      <c r="F184" s="306"/>
      <c r="G184" s="306"/>
      <c r="H184" s="306"/>
      <c r="I184" s="306"/>
      <c r="J184" s="389"/>
      <c r="K184" s="405" t="s">
        <v>37</v>
      </c>
      <c r="L184" s="424">
        <f t="shared" si="12"/>
        <v>0</v>
      </c>
      <c r="M184" s="439">
        <f t="shared" si="13"/>
        <v>0</v>
      </c>
      <c r="N184" s="319"/>
      <c r="O184" s="3"/>
      <c r="P184" s="3"/>
      <c r="Q184" s="3"/>
      <c r="R184" s="56"/>
      <c r="S184" s="56"/>
      <c r="T184" s="56"/>
      <c r="U184" s="143"/>
      <c r="V184" s="57"/>
      <c r="W184" s="58"/>
      <c r="X184" s="58"/>
      <c r="Y184" s="264"/>
      <c r="Z184" s="59"/>
      <c r="AA184" s="153"/>
      <c r="AB184" s="2"/>
      <c r="AC184" s="2"/>
      <c r="AD184" s="2"/>
      <c r="AE184" s="2"/>
      <c r="AF184" s="256"/>
      <c r="AG184" s="42"/>
      <c r="AH184" s="60"/>
      <c r="AI184" s="60"/>
      <c r="AJ184" s="60"/>
      <c r="AK184" s="61"/>
      <c r="AL184" s="61"/>
      <c r="AM184" s="60"/>
      <c r="AN184" s="60"/>
      <c r="AO184" s="61"/>
      <c r="AP184" s="61"/>
      <c r="AQ184" s="61"/>
      <c r="AR184" s="60"/>
      <c r="AS184" s="60"/>
      <c r="AT184" s="60"/>
      <c r="AU184" s="61"/>
      <c r="AV184" s="61"/>
      <c r="AW184" s="61"/>
      <c r="AX184" s="60"/>
      <c r="AY184" s="60"/>
      <c r="AZ184" s="60"/>
      <c r="BA184" s="61"/>
      <c r="BB184" s="61"/>
      <c r="BC184" s="61"/>
      <c r="BD184" s="62"/>
      <c r="BE184" s="62"/>
      <c r="BF184" s="62"/>
      <c r="BG184" s="61"/>
      <c r="BH184" s="61"/>
      <c r="BI184" s="61"/>
      <c r="BJ184" s="62"/>
      <c r="BK184" s="62"/>
      <c r="BL184" s="62"/>
      <c r="BM184" s="61"/>
      <c r="BN184" s="61"/>
      <c r="BO184" s="61"/>
      <c r="BP184" s="82"/>
      <c r="BQ184" s="10"/>
    </row>
    <row r="185" spans="1:69" s="113" customFormat="1" ht="23.1" hidden="1" customHeight="1" x14ac:dyDescent="0.25">
      <c r="A185" s="374"/>
      <c r="B185" s="305"/>
      <c r="C185" s="305"/>
      <c r="D185" s="305"/>
      <c r="E185" s="305"/>
      <c r="F185" s="306"/>
      <c r="G185" s="306"/>
      <c r="H185" s="306"/>
      <c r="I185" s="306"/>
      <c r="J185" s="389"/>
      <c r="K185" s="405" t="s">
        <v>37</v>
      </c>
      <c r="L185" s="424">
        <f t="shared" si="12"/>
        <v>0</v>
      </c>
      <c r="M185" s="439">
        <f t="shared" si="13"/>
        <v>0</v>
      </c>
      <c r="N185" s="319"/>
      <c r="O185" s="3"/>
      <c r="P185" s="3"/>
      <c r="Q185" s="3"/>
      <c r="R185" s="56"/>
      <c r="S185" s="56"/>
      <c r="T185" s="56"/>
      <c r="U185" s="143"/>
      <c r="V185" s="57"/>
      <c r="W185" s="58"/>
      <c r="X185" s="58"/>
      <c r="Y185" s="264"/>
      <c r="Z185" s="59"/>
      <c r="AA185" s="153"/>
      <c r="AB185" s="2"/>
      <c r="AC185" s="2"/>
      <c r="AD185" s="2"/>
      <c r="AE185" s="2"/>
      <c r="AF185" s="256"/>
      <c r="AG185" s="42"/>
      <c r="AH185" s="60"/>
      <c r="AI185" s="60"/>
      <c r="AJ185" s="60"/>
      <c r="AK185" s="61"/>
      <c r="AL185" s="61"/>
      <c r="AM185" s="60"/>
      <c r="AN185" s="60"/>
      <c r="AO185" s="61"/>
      <c r="AP185" s="61"/>
      <c r="AQ185" s="61"/>
      <c r="AR185" s="60"/>
      <c r="AS185" s="60"/>
      <c r="AT185" s="60"/>
      <c r="AU185" s="61"/>
      <c r="AV185" s="61"/>
      <c r="AW185" s="61"/>
      <c r="AX185" s="60"/>
      <c r="AY185" s="60"/>
      <c r="AZ185" s="60"/>
      <c r="BA185" s="61"/>
      <c r="BB185" s="61"/>
      <c r="BC185" s="61"/>
      <c r="BD185" s="62"/>
      <c r="BE185" s="62"/>
      <c r="BF185" s="62"/>
      <c r="BG185" s="61"/>
      <c r="BH185" s="61"/>
      <c r="BI185" s="61"/>
      <c r="BJ185" s="62"/>
      <c r="BK185" s="62"/>
      <c r="BL185" s="62"/>
      <c r="BM185" s="61"/>
      <c r="BN185" s="61"/>
      <c r="BO185" s="61"/>
      <c r="BP185" s="82"/>
      <c r="BQ185" s="10"/>
    </row>
    <row r="186" spans="1:69" s="113" customFormat="1" ht="23.1" hidden="1" customHeight="1" x14ac:dyDescent="0.25">
      <c r="A186" s="374"/>
      <c r="B186" s="305"/>
      <c r="C186" s="305"/>
      <c r="D186" s="305"/>
      <c r="E186" s="305"/>
      <c r="F186" s="306"/>
      <c r="G186" s="306"/>
      <c r="H186" s="306"/>
      <c r="I186" s="306"/>
      <c r="J186" s="389"/>
      <c r="K186" s="405" t="s">
        <v>37</v>
      </c>
      <c r="L186" s="424">
        <f t="shared" si="12"/>
        <v>0</v>
      </c>
      <c r="M186" s="439">
        <f t="shared" si="13"/>
        <v>0</v>
      </c>
      <c r="N186" s="319"/>
      <c r="O186" s="3"/>
      <c r="P186" s="3"/>
      <c r="Q186" s="3"/>
      <c r="R186" s="56"/>
      <c r="S186" s="56"/>
      <c r="T186" s="56"/>
      <c r="U186" s="143"/>
      <c r="V186" s="57"/>
      <c r="W186" s="58"/>
      <c r="X186" s="58"/>
      <c r="Y186" s="264"/>
      <c r="Z186" s="59"/>
      <c r="AA186" s="153"/>
      <c r="AB186" s="2"/>
      <c r="AC186" s="2"/>
      <c r="AD186" s="2"/>
      <c r="AE186" s="2"/>
      <c r="AF186" s="256"/>
      <c r="AG186" s="42"/>
      <c r="AH186" s="60"/>
      <c r="AI186" s="60"/>
      <c r="AJ186" s="60"/>
      <c r="AK186" s="61"/>
      <c r="AL186" s="61"/>
      <c r="AM186" s="60"/>
      <c r="AN186" s="60"/>
      <c r="AO186" s="61"/>
      <c r="AP186" s="61"/>
      <c r="AQ186" s="61"/>
      <c r="AR186" s="60"/>
      <c r="AS186" s="60"/>
      <c r="AT186" s="60"/>
      <c r="AU186" s="61"/>
      <c r="AV186" s="61"/>
      <c r="AW186" s="61"/>
      <c r="AX186" s="60"/>
      <c r="AY186" s="60"/>
      <c r="AZ186" s="60"/>
      <c r="BA186" s="61"/>
      <c r="BB186" s="61"/>
      <c r="BC186" s="61"/>
      <c r="BD186" s="62"/>
      <c r="BE186" s="62"/>
      <c r="BF186" s="62"/>
      <c r="BG186" s="61"/>
      <c r="BH186" s="61"/>
      <c r="BI186" s="61"/>
      <c r="BJ186" s="62"/>
      <c r="BK186" s="62"/>
      <c r="BL186" s="62"/>
      <c r="BM186" s="61"/>
      <c r="BN186" s="61"/>
      <c r="BO186" s="61"/>
      <c r="BP186" s="82"/>
      <c r="BQ186" s="10"/>
    </row>
    <row r="187" spans="1:69" s="113" customFormat="1" ht="23.1" hidden="1" customHeight="1" x14ac:dyDescent="0.25">
      <c r="A187" s="374"/>
      <c r="B187" s="305"/>
      <c r="C187" s="305"/>
      <c r="D187" s="305"/>
      <c r="E187" s="305"/>
      <c r="F187" s="306"/>
      <c r="G187" s="306"/>
      <c r="H187" s="306"/>
      <c r="I187" s="306"/>
      <c r="J187" s="389"/>
      <c r="K187" s="405" t="s">
        <v>37</v>
      </c>
      <c r="L187" s="424">
        <f t="shared" si="12"/>
        <v>0</v>
      </c>
      <c r="M187" s="439">
        <f t="shared" si="13"/>
        <v>0</v>
      </c>
      <c r="N187" s="319"/>
      <c r="O187" s="3"/>
      <c r="P187" s="3"/>
      <c r="Q187" s="3"/>
      <c r="R187" s="56"/>
      <c r="S187" s="56"/>
      <c r="T187" s="56"/>
      <c r="U187" s="143"/>
      <c r="V187" s="57"/>
      <c r="W187" s="58"/>
      <c r="X187" s="58"/>
      <c r="Y187" s="264"/>
      <c r="Z187" s="59"/>
      <c r="AA187" s="153"/>
      <c r="AB187" s="2"/>
      <c r="AC187" s="2"/>
      <c r="AD187" s="2"/>
      <c r="AE187" s="2"/>
      <c r="AF187" s="256"/>
      <c r="AG187" s="42"/>
      <c r="AH187" s="60"/>
      <c r="AI187" s="60"/>
      <c r="AJ187" s="60"/>
      <c r="AK187" s="61"/>
      <c r="AL187" s="61"/>
      <c r="AM187" s="60"/>
      <c r="AN187" s="60"/>
      <c r="AO187" s="61"/>
      <c r="AP187" s="61"/>
      <c r="AQ187" s="61"/>
      <c r="AR187" s="60"/>
      <c r="AS187" s="60"/>
      <c r="AT187" s="60"/>
      <c r="AU187" s="61"/>
      <c r="AV187" s="61"/>
      <c r="AW187" s="61"/>
      <c r="AX187" s="60"/>
      <c r="AY187" s="60"/>
      <c r="AZ187" s="60"/>
      <c r="BA187" s="61"/>
      <c r="BB187" s="61"/>
      <c r="BC187" s="61"/>
      <c r="BD187" s="62"/>
      <c r="BE187" s="62"/>
      <c r="BF187" s="62"/>
      <c r="BG187" s="61"/>
      <c r="BH187" s="61"/>
      <c r="BI187" s="61"/>
      <c r="BJ187" s="62"/>
      <c r="BK187" s="62"/>
      <c r="BL187" s="62"/>
      <c r="BM187" s="61"/>
      <c r="BN187" s="61"/>
      <c r="BO187" s="61"/>
      <c r="BP187" s="82"/>
      <c r="BQ187" s="10"/>
    </row>
    <row r="188" spans="1:69" s="113" customFormat="1" ht="23.1" hidden="1" customHeight="1" x14ac:dyDescent="0.25">
      <c r="A188" s="383"/>
      <c r="B188" s="305"/>
      <c r="C188" s="305"/>
      <c r="D188" s="305"/>
      <c r="E188" s="305"/>
      <c r="F188" s="306"/>
      <c r="G188" s="306"/>
      <c r="H188" s="305"/>
      <c r="I188" s="306"/>
      <c r="J188" s="389"/>
      <c r="K188" s="412" t="s">
        <v>41</v>
      </c>
      <c r="L188" s="426">
        <f>SUM(L189:L201)</f>
        <v>0</v>
      </c>
      <c r="M188" s="444">
        <f>L188*36</f>
        <v>0</v>
      </c>
      <c r="N188" s="436"/>
      <c r="O188" s="1"/>
      <c r="P188" s="1"/>
      <c r="Q188" s="1"/>
      <c r="R188" s="125"/>
      <c r="S188" s="125"/>
      <c r="T188" s="125"/>
      <c r="U188" s="148"/>
      <c r="V188" s="174"/>
      <c r="W188" s="126"/>
      <c r="X188" s="126"/>
      <c r="Y188" s="269"/>
      <c r="Z188" s="175"/>
      <c r="AA188" s="153"/>
      <c r="AB188" s="2"/>
      <c r="AC188" s="2"/>
      <c r="AD188" s="2"/>
      <c r="AE188" s="2"/>
      <c r="AF188" s="256"/>
      <c r="AG188" s="4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125"/>
      <c r="BQ188" s="86"/>
    </row>
    <row r="189" spans="1:69" s="113" customFormat="1" ht="23.1" hidden="1" customHeight="1" x14ac:dyDescent="0.25">
      <c r="A189" s="374"/>
      <c r="B189" s="305"/>
      <c r="C189" s="305"/>
      <c r="D189" s="305"/>
      <c r="E189" s="305"/>
      <c r="F189" s="306"/>
      <c r="G189" s="306"/>
      <c r="H189" s="306"/>
      <c r="I189" s="306"/>
      <c r="J189" s="389"/>
      <c r="K189" s="405" t="s">
        <v>37</v>
      </c>
      <c r="L189" s="424">
        <f t="shared" ref="L189:L201" si="14">N189+O189+P189+Q189+R189+S189+T189+U189</f>
        <v>0</v>
      </c>
      <c r="M189" s="439">
        <f t="shared" ref="M189:M201" si="15">L189*36</f>
        <v>0</v>
      </c>
      <c r="N189" s="319"/>
      <c r="O189" s="3"/>
      <c r="P189" s="3"/>
      <c r="Q189" s="3"/>
      <c r="R189" s="56"/>
      <c r="S189" s="56"/>
      <c r="T189" s="56"/>
      <c r="U189" s="143"/>
      <c r="V189" s="57"/>
      <c r="W189" s="58"/>
      <c r="X189" s="58"/>
      <c r="Y189" s="264"/>
      <c r="Z189" s="59"/>
      <c r="AA189" s="153"/>
      <c r="AB189" s="2"/>
      <c r="AC189" s="2"/>
      <c r="AD189" s="2"/>
      <c r="AE189" s="2"/>
      <c r="AF189" s="256"/>
      <c r="AG189" s="42"/>
      <c r="AH189" s="60"/>
      <c r="AI189" s="60"/>
      <c r="AJ189" s="60"/>
      <c r="AK189" s="61"/>
      <c r="AL189" s="61"/>
      <c r="AM189" s="60"/>
      <c r="AN189" s="60"/>
      <c r="AO189" s="61"/>
      <c r="AP189" s="61"/>
      <c r="AQ189" s="61"/>
      <c r="AR189" s="60"/>
      <c r="AS189" s="60"/>
      <c r="AT189" s="60"/>
      <c r="AU189" s="61"/>
      <c r="AV189" s="61"/>
      <c r="AW189" s="61"/>
      <c r="AX189" s="60"/>
      <c r="AY189" s="60"/>
      <c r="AZ189" s="60"/>
      <c r="BA189" s="61"/>
      <c r="BB189" s="61"/>
      <c r="BC189" s="61"/>
      <c r="BD189" s="62"/>
      <c r="BE189" s="62"/>
      <c r="BF189" s="62"/>
      <c r="BG189" s="61"/>
      <c r="BH189" s="61"/>
      <c r="BI189" s="61"/>
      <c r="BJ189" s="62"/>
      <c r="BK189" s="62"/>
      <c r="BL189" s="62"/>
      <c r="BM189" s="61"/>
      <c r="BN189" s="61"/>
      <c r="BO189" s="61"/>
      <c r="BP189" s="82"/>
      <c r="BQ189" s="10"/>
    </row>
    <row r="190" spans="1:69" s="113" customFormat="1" ht="23.1" hidden="1" customHeight="1" x14ac:dyDescent="0.25">
      <c r="A190" s="374"/>
      <c r="B190" s="305"/>
      <c r="C190" s="305"/>
      <c r="D190" s="305"/>
      <c r="E190" s="305"/>
      <c r="F190" s="306"/>
      <c r="G190" s="306"/>
      <c r="H190" s="306"/>
      <c r="I190" s="306"/>
      <c r="J190" s="389"/>
      <c r="K190" s="405" t="s">
        <v>37</v>
      </c>
      <c r="L190" s="424">
        <f t="shared" si="14"/>
        <v>0</v>
      </c>
      <c r="M190" s="439">
        <f t="shared" si="15"/>
        <v>0</v>
      </c>
      <c r="N190" s="319"/>
      <c r="O190" s="3"/>
      <c r="P190" s="3"/>
      <c r="Q190" s="3"/>
      <c r="R190" s="56"/>
      <c r="S190" s="56"/>
      <c r="T190" s="56"/>
      <c r="U190" s="143"/>
      <c r="V190" s="57"/>
      <c r="W190" s="58"/>
      <c r="X190" s="58"/>
      <c r="Y190" s="264"/>
      <c r="Z190" s="59"/>
      <c r="AA190" s="153"/>
      <c r="AB190" s="2"/>
      <c r="AC190" s="2"/>
      <c r="AD190" s="2"/>
      <c r="AE190" s="2"/>
      <c r="AF190" s="256"/>
      <c r="AG190" s="42"/>
      <c r="AH190" s="60"/>
      <c r="AI190" s="60"/>
      <c r="AJ190" s="60"/>
      <c r="AK190" s="61"/>
      <c r="AL190" s="61"/>
      <c r="AM190" s="60"/>
      <c r="AN190" s="60"/>
      <c r="AO190" s="61"/>
      <c r="AP190" s="61"/>
      <c r="AQ190" s="61"/>
      <c r="AR190" s="60"/>
      <c r="AS190" s="60"/>
      <c r="AT190" s="60"/>
      <c r="AU190" s="61"/>
      <c r="AV190" s="61"/>
      <c r="AW190" s="61"/>
      <c r="AX190" s="60"/>
      <c r="AY190" s="60"/>
      <c r="AZ190" s="60"/>
      <c r="BA190" s="61"/>
      <c r="BB190" s="61"/>
      <c r="BC190" s="61"/>
      <c r="BD190" s="62"/>
      <c r="BE190" s="62"/>
      <c r="BF190" s="62"/>
      <c r="BG190" s="61"/>
      <c r="BH190" s="61"/>
      <c r="BI190" s="61"/>
      <c r="BJ190" s="62"/>
      <c r="BK190" s="62"/>
      <c r="BL190" s="62"/>
      <c r="BM190" s="61"/>
      <c r="BN190" s="61"/>
      <c r="BO190" s="61"/>
      <c r="BP190" s="82"/>
      <c r="BQ190" s="10"/>
    </row>
    <row r="191" spans="1:69" s="113" customFormat="1" ht="23.1" hidden="1" customHeight="1" x14ac:dyDescent="0.25">
      <c r="A191" s="374"/>
      <c r="B191" s="305"/>
      <c r="C191" s="305"/>
      <c r="D191" s="305"/>
      <c r="E191" s="305"/>
      <c r="F191" s="306"/>
      <c r="G191" s="306"/>
      <c r="H191" s="306"/>
      <c r="I191" s="306"/>
      <c r="J191" s="389"/>
      <c r="K191" s="405" t="s">
        <v>37</v>
      </c>
      <c r="L191" s="424">
        <f t="shared" si="14"/>
        <v>0</v>
      </c>
      <c r="M191" s="439">
        <f t="shared" si="15"/>
        <v>0</v>
      </c>
      <c r="N191" s="319"/>
      <c r="O191" s="3"/>
      <c r="P191" s="3"/>
      <c r="Q191" s="3"/>
      <c r="R191" s="56"/>
      <c r="S191" s="56"/>
      <c r="T191" s="56"/>
      <c r="U191" s="143"/>
      <c r="V191" s="57"/>
      <c r="W191" s="58"/>
      <c r="X191" s="58"/>
      <c r="Y191" s="264"/>
      <c r="Z191" s="59"/>
      <c r="AA191" s="153"/>
      <c r="AB191" s="2"/>
      <c r="AC191" s="2"/>
      <c r="AD191" s="2"/>
      <c r="AE191" s="2"/>
      <c r="AF191" s="256"/>
      <c r="AG191" s="42"/>
      <c r="AH191" s="60"/>
      <c r="AI191" s="60"/>
      <c r="AJ191" s="60"/>
      <c r="AK191" s="61"/>
      <c r="AL191" s="61"/>
      <c r="AM191" s="60"/>
      <c r="AN191" s="60"/>
      <c r="AO191" s="61"/>
      <c r="AP191" s="61"/>
      <c r="AQ191" s="61"/>
      <c r="AR191" s="60"/>
      <c r="AS191" s="60"/>
      <c r="AT191" s="60"/>
      <c r="AU191" s="61"/>
      <c r="AV191" s="61"/>
      <c r="AW191" s="61"/>
      <c r="AX191" s="60"/>
      <c r="AY191" s="60"/>
      <c r="AZ191" s="60"/>
      <c r="BA191" s="61"/>
      <c r="BB191" s="61"/>
      <c r="BC191" s="61"/>
      <c r="BD191" s="62"/>
      <c r="BE191" s="62"/>
      <c r="BF191" s="62"/>
      <c r="BG191" s="61"/>
      <c r="BH191" s="61"/>
      <c r="BI191" s="61"/>
      <c r="BJ191" s="62"/>
      <c r="BK191" s="62"/>
      <c r="BL191" s="62"/>
      <c r="BM191" s="61"/>
      <c r="BN191" s="61"/>
      <c r="BO191" s="61"/>
      <c r="BP191" s="82"/>
      <c r="BQ191" s="10"/>
    </row>
    <row r="192" spans="1:69" s="113" customFormat="1" ht="23.1" hidden="1" customHeight="1" x14ac:dyDescent="0.25">
      <c r="A192" s="374"/>
      <c r="B192" s="305"/>
      <c r="C192" s="305"/>
      <c r="D192" s="305"/>
      <c r="E192" s="305"/>
      <c r="F192" s="306"/>
      <c r="G192" s="306"/>
      <c r="H192" s="306"/>
      <c r="I192" s="306"/>
      <c r="J192" s="389"/>
      <c r="K192" s="405" t="s">
        <v>37</v>
      </c>
      <c r="L192" s="424">
        <f t="shared" si="14"/>
        <v>0</v>
      </c>
      <c r="M192" s="439">
        <f t="shared" si="15"/>
        <v>0</v>
      </c>
      <c r="N192" s="319"/>
      <c r="O192" s="3"/>
      <c r="P192" s="3"/>
      <c r="Q192" s="3"/>
      <c r="R192" s="56"/>
      <c r="S192" s="56"/>
      <c r="T192" s="56"/>
      <c r="U192" s="143"/>
      <c r="V192" s="57"/>
      <c r="W192" s="58"/>
      <c r="X192" s="58"/>
      <c r="Y192" s="264"/>
      <c r="Z192" s="59"/>
      <c r="AA192" s="153"/>
      <c r="AB192" s="2"/>
      <c r="AC192" s="2"/>
      <c r="AD192" s="2"/>
      <c r="AE192" s="2"/>
      <c r="AF192" s="256"/>
      <c r="AG192" s="42"/>
      <c r="AH192" s="60"/>
      <c r="AI192" s="60"/>
      <c r="AJ192" s="60"/>
      <c r="AK192" s="61"/>
      <c r="AL192" s="61"/>
      <c r="AM192" s="60"/>
      <c r="AN192" s="60"/>
      <c r="AO192" s="61"/>
      <c r="AP192" s="61"/>
      <c r="AQ192" s="61"/>
      <c r="AR192" s="60"/>
      <c r="AS192" s="60"/>
      <c r="AT192" s="60"/>
      <c r="AU192" s="61"/>
      <c r="AV192" s="61"/>
      <c r="AW192" s="61"/>
      <c r="AX192" s="60"/>
      <c r="AY192" s="60"/>
      <c r="AZ192" s="60"/>
      <c r="BA192" s="61"/>
      <c r="BB192" s="61"/>
      <c r="BC192" s="61"/>
      <c r="BD192" s="62"/>
      <c r="BE192" s="62"/>
      <c r="BF192" s="62"/>
      <c r="BG192" s="61"/>
      <c r="BH192" s="61"/>
      <c r="BI192" s="61"/>
      <c r="BJ192" s="62"/>
      <c r="BK192" s="62"/>
      <c r="BL192" s="62"/>
      <c r="BM192" s="61"/>
      <c r="BN192" s="61"/>
      <c r="BO192" s="61"/>
      <c r="BP192" s="82"/>
      <c r="BQ192" s="10"/>
    </row>
    <row r="193" spans="1:71" s="113" customFormat="1" ht="23.1" hidden="1" customHeight="1" x14ac:dyDescent="0.25">
      <c r="A193" s="374"/>
      <c r="B193" s="305"/>
      <c r="C193" s="305"/>
      <c r="D193" s="305"/>
      <c r="E193" s="305"/>
      <c r="F193" s="306"/>
      <c r="G193" s="306"/>
      <c r="H193" s="306"/>
      <c r="I193" s="306"/>
      <c r="J193" s="389"/>
      <c r="K193" s="405" t="s">
        <v>37</v>
      </c>
      <c r="L193" s="424">
        <f t="shared" si="14"/>
        <v>0</v>
      </c>
      <c r="M193" s="439">
        <f t="shared" si="15"/>
        <v>0</v>
      </c>
      <c r="N193" s="319"/>
      <c r="O193" s="3"/>
      <c r="P193" s="3"/>
      <c r="Q193" s="3"/>
      <c r="R193" s="56"/>
      <c r="S193" s="56"/>
      <c r="T193" s="56"/>
      <c r="U193" s="143"/>
      <c r="V193" s="57"/>
      <c r="W193" s="58"/>
      <c r="X193" s="58"/>
      <c r="Y193" s="264"/>
      <c r="Z193" s="59"/>
      <c r="AA193" s="153"/>
      <c r="AB193" s="2"/>
      <c r="AC193" s="2"/>
      <c r="AD193" s="2"/>
      <c r="AE193" s="2"/>
      <c r="AF193" s="256"/>
      <c r="AG193" s="42"/>
      <c r="AH193" s="60"/>
      <c r="AI193" s="60"/>
      <c r="AJ193" s="60"/>
      <c r="AK193" s="61"/>
      <c r="AL193" s="61"/>
      <c r="AM193" s="60"/>
      <c r="AN193" s="60"/>
      <c r="AO193" s="61"/>
      <c r="AP193" s="61"/>
      <c r="AQ193" s="61"/>
      <c r="AR193" s="60"/>
      <c r="AS193" s="60"/>
      <c r="AT193" s="60"/>
      <c r="AU193" s="61"/>
      <c r="AV193" s="61"/>
      <c r="AW193" s="61"/>
      <c r="AX193" s="60"/>
      <c r="AY193" s="60"/>
      <c r="AZ193" s="60"/>
      <c r="BA193" s="61"/>
      <c r="BB193" s="61"/>
      <c r="BC193" s="61"/>
      <c r="BD193" s="62"/>
      <c r="BE193" s="62"/>
      <c r="BF193" s="62"/>
      <c r="BG193" s="61"/>
      <c r="BH193" s="61"/>
      <c r="BI193" s="61"/>
      <c r="BJ193" s="62"/>
      <c r="BK193" s="62"/>
      <c r="BL193" s="62"/>
      <c r="BM193" s="61"/>
      <c r="BN193" s="61"/>
      <c r="BO193" s="61"/>
      <c r="BP193" s="82"/>
      <c r="BQ193" s="10"/>
    </row>
    <row r="194" spans="1:71" s="113" customFormat="1" ht="23.1" hidden="1" customHeight="1" x14ac:dyDescent="0.25">
      <c r="A194" s="374"/>
      <c r="B194" s="305"/>
      <c r="C194" s="305"/>
      <c r="D194" s="305"/>
      <c r="E194" s="305"/>
      <c r="F194" s="306"/>
      <c r="G194" s="306"/>
      <c r="H194" s="306"/>
      <c r="I194" s="306"/>
      <c r="J194" s="389"/>
      <c r="K194" s="405" t="s">
        <v>37</v>
      </c>
      <c r="L194" s="424">
        <f t="shared" si="14"/>
        <v>0</v>
      </c>
      <c r="M194" s="439">
        <f t="shared" si="15"/>
        <v>0</v>
      </c>
      <c r="N194" s="319"/>
      <c r="O194" s="3"/>
      <c r="P194" s="3"/>
      <c r="Q194" s="3"/>
      <c r="R194" s="56"/>
      <c r="S194" s="56"/>
      <c r="T194" s="56"/>
      <c r="U194" s="143"/>
      <c r="V194" s="57"/>
      <c r="W194" s="58"/>
      <c r="X194" s="58"/>
      <c r="Y194" s="264"/>
      <c r="Z194" s="59"/>
      <c r="AA194" s="153"/>
      <c r="AB194" s="2"/>
      <c r="AC194" s="2"/>
      <c r="AD194" s="2"/>
      <c r="AE194" s="2"/>
      <c r="AF194" s="256"/>
      <c r="AG194" s="42"/>
      <c r="AH194" s="60"/>
      <c r="AI194" s="60"/>
      <c r="AJ194" s="60"/>
      <c r="AK194" s="61"/>
      <c r="AL194" s="61"/>
      <c r="AM194" s="60"/>
      <c r="AN194" s="60"/>
      <c r="AO194" s="61"/>
      <c r="AP194" s="61"/>
      <c r="AQ194" s="61"/>
      <c r="AR194" s="60"/>
      <c r="AS194" s="60"/>
      <c r="AT194" s="60"/>
      <c r="AU194" s="61"/>
      <c r="AV194" s="61"/>
      <c r="AW194" s="61"/>
      <c r="AX194" s="60"/>
      <c r="AY194" s="60"/>
      <c r="AZ194" s="60"/>
      <c r="BA194" s="61"/>
      <c r="BB194" s="61"/>
      <c r="BC194" s="61"/>
      <c r="BD194" s="62"/>
      <c r="BE194" s="62"/>
      <c r="BF194" s="62"/>
      <c r="BG194" s="61"/>
      <c r="BH194" s="61"/>
      <c r="BI194" s="61"/>
      <c r="BJ194" s="62"/>
      <c r="BK194" s="62"/>
      <c r="BL194" s="62"/>
      <c r="BM194" s="61"/>
      <c r="BN194" s="61"/>
      <c r="BO194" s="61"/>
      <c r="BP194" s="82"/>
      <c r="BQ194" s="10"/>
    </row>
    <row r="195" spans="1:71" s="113" customFormat="1" ht="23.1" hidden="1" customHeight="1" x14ac:dyDescent="0.25">
      <c r="A195" s="374"/>
      <c r="B195" s="305"/>
      <c r="C195" s="305"/>
      <c r="D195" s="305"/>
      <c r="E195" s="305"/>
      <c r="F195" s="306"/>
      <c r="G195" s="306"/>
      <c r="H195" s="306"/>
      <c r="I195" s="306"/>
      <c r="J195" s="389"/>
      <c r="K195" s="405" t="s">
        <v>37</v>
      </c>
      <c r="L195" s="424">
        <f t="shared" si="14"/>
        <v>0</v>
      </c>
      <c r="M195" s="439">
        <f t="shared" si="15"/>
        <v>0</v>
      </c>
      <c r="N195" s="319"/>
      <c r="O195" s="3"/>
      <c r="P195" s="3"/>
      <c r="Q195" s="3"/>
      <c r="R195" s="56"/>
      <c r="S195" s="56"/>
      <c r="T195" s="56"/>
      <c r="U195" s="143"/>
      <c r="V195" s="57"/>
      <c r="W195" s="58"/>
      <c r="X195" s="58"/>
      <c r="Y195" s="264"/>
      <c r="Z195" s="59"/>
      <c r="AA195" s="153"/>
      <c r="AB195" s="2"/>
      <c r="AC195" s="2"/>
      <c r="AD195" s="2"/>
      <c r="AE195" s="2"/>
      <c r="AF195" s="256"/>
      <c r="AG195" s="42"/>
      <c r="AH195" s="60"/>
      <c r="AI195" s="60"/>
      <c r="AJ195" s="60"/>
      <c r="AK195" s="61"/>
      <c r="AL195" s="61"/>
      <c r="AM195" s="60"/>
      <c r="AN195" s="60"/>
      <c r="AO195" s="61"/>
      <c r="AP195" s="61"/>
      <c r="AQ195" s="61"/>
      <c r="AR195" s="60"/>
      <c r="AS195" s="60"/>
      <c r="AT195" s="60"/>
      <c r="AU195" s="61"/>
      <c r="AV195" s="61"/>
      <c r="AW195" s="61"/>
      <c r="AX195" s="60"/>
      <c r="AY195" s="60"/>
      <c r="AZ195" s="60"/>
      <c r="BA195" s="61"/>
      <c r="BB195" s="61"/>
      <c r="BC195" s="61"/>
      <c r="BD195" s="62"/>
      <c r="BE195" s="62"/>
      <c r="BF195" s="62"/>
      <c r="BG195" s="61"/>
      <c r="BH195" s="61"/>
      <c r="BI195" s="61"/>
      <c r="BJ195" s="62"/>
      <c r="BK195" s="62"/>
      <c r="BL195" s="62"/>
      <c r="BM195" s="61"/>
      <c r="BN195" s="61"/>
      <c r="BO195" s="61"/>
      <c r="BP195" s="82"/>
      <c r="BQ195" s="10"/>
    </row>
    <row r="196" spans="1:71" s="113" customFormat="1" ht="23.1" hidden="1" customHeight="1" x14ac:dyDescent="0.25">
      <c r="A196" s="374"/>
      <c r="B196" s="305"/>
      <c r="C196" s="305"/>
      <c r="D196" s="305"/>
      <c r="E196" s="305"/>
      <c r="F196" s="306"/>
      <c r="G196" s="306"/>
      <c r="H196" s="306"/>
      <c r="I196" s="306"/>
      <c r="J196" s="389"/>
      <c r="K196" s="405" t="s">
        <v>37</v>
      </c>
      <c r="L196" s="424">
        <f t="shared" si="14"/>
        <v>0</v>
      </c>
      <c r="M196" s="439">
        <f t="shared" si="15"/>
        <v>0</v>
      </c>
      <c r="N196" s="319"/>
      <c r="O196" s="3"/>
      <c r="P196" s="3"/>
      <c r="Q196" s="3"/>
      <c r="R196" s="56"/>
      <c r="S196" s="56"/>
      <c r="T196" s="56"/>
      <c r="U196" s="143"/>
      <c r="V196" s="57"/>
      <c r="W196" s="58"/>
      <c r="X196" s="58"/>
      <c r="Y196" s="264"/>
      <c r="Z196" s="59"/>
      <c r="AA196" s="153"/>
      <c r="AB196" s="2"/>
      <c r="AC196" s="2"/>
      <c r="AD196" s="2"/>
      <c r="AE196" s="2"/>
      <c r="AF196" s="256"/>
      <c r="AG196" s="42"/>
      <c r="AH196" s="60"/>
      <c r="AI196" s="60"/>
      <c r="AJ196" s="60"/>
      <c r="AK196" s="61"/>
      <c r="AL196" s="61"/>
      <c r="AM196" s="60"/>
      <c r="AN196" s="60"/>
      <c r="AO196" s="61"/>
      <c r="AP196" s="61"/>
      <c r="AQ196" s="61"/>
      <c r="AR196" s="60"/>
      <c r="AS196" s="60"/>
      <c r="AT196" s="60"/>
      <c r="AU196" s="61"/>
      <c r="AV196" s="61"/>
      <c r="AW196" s="61"/>
      <c r="AX196" s="60"/>
      <c r="AY196" s="60"/>
      <c r="AZ196" s="60"/>
      <c r="BA196" s="61"/>
      <c r="BB196" s="61"/>
      <c r="BC196" s="61"/>
      <c r="BD196" s="62"/>
      <c r="BE196" s="62"/>
      <c r="BF196" s="62"/>
      <c r="BG196" s="61"/>
      <c r="BH196" s="61"/>
      <c r="BI196" s="61"/>
      <c r="BJ196" s="62"/>
      <c r="BK196" s="62"/>
      <c r="BL196" s="62"/>
      <c r="BM196" s="61"/>
      <c r="BN196" s="61"/>
      <c r="BO196" s="61"/>
      <c r="BP196" s="82"/>
      <c r="BQ196" s="10"/>
    </row>
    <row r="197" spans="1:71" s="113" customFormat="1" ht="23.1" hidden="1" customHeight="1" x14ac:dyDescent="0.25">
      <c r="A197" s="374"/>
      <c r="B197" s="305"/>
      <c r="C197" s="305"/>
      <c r="D197" s="305"/>
      <c r="E197" s="305"/>
      <c r="F197" s="306"/>
      <c r="G197" s="306"/>
      <c r="H197" s="306"/>
      <c r="I197" s="306"/>
      <c r="J197" s="389"/>
      <c r="K197" s="405" t="s">
        <v>37</v>
      </c>
      <c r="L197" s="424">
        <f t="shared" si="14"/>
        <v>0</v>
      </c>
      <c r="M197" s="439">
        <f t="shared" si="15"/>
        <v>0</v>
      </c>
      <c r="N197" s="319"/>
      <c r="O197" s="3"/>
      <c r="P197" s="3"/>
      <c r="Q197" s="3"/>
      <c r="R197" s="56"/>
      <c r="S197" s="56"/>
      <c r="T197" s="56"/>
      <c r="U197" s="143"/>
      <c r="V197" s="57"/>
      <c r="W197" s="58"/>
      <c r="X197" s="58"/>
      <c r="Y197" s="264"/>
      <c r="Z197" s="59"/>
      <c r="AA197" s="153"/>
      <c r="AB197" s="2"/>
      <c r="AC197" s="2"/>
      <c r="AD197" s="2"/>
      <c r="AE197" s="2"/>
      <c r="AF197" s="256"/>
      <c r="AG197" s="42"/>
      <c r="AH197" s="60"/>
      <c r="AI197" s="60"/>
      <c r="AJ197" s="60"/>
      <c r="AK197" s="61"/>
      <c r="AL197" s="61"/>
      <c r="AM197" s="60"/>
      <c r="AN197" s="60"/>
      <c r="AO197" s="61"/>
      <c r="AP197" s="61"/>
      <c r="AQ197" s="61"/>
      <c r="AR197" s="60"/>
      <c r="AS197" s="60"/>
      <c r="AT197" s="60"/>
      <c r="AU197" s="61"/>
      <c r="AV197" s="61"/>
      <c r="AW197" s="61"/>
      <c r="AX197" s="60"/>
      <c r="AY197" s="60"/>
      <c r="AZ197" s="60"/>
      <c r="BA197" s="61"/>
      <c r="BB197" s="61"/>
      <c r="BC197" s="61"/>
      <c r="BD197" s="62"/>
      <c r="BE197" s="62"/>
      <c r="BF197" s="62"/>
      <c r="BG197" s="61"/>
      <c r="BH197" s="61"/>
      <c r="BI197" s="61"/>
      <c r="BJ197" s="62"/>
      <c r="BK197" s="62"/>
      <c r="BL197" s="62"/>
      <c r="BM197" s="61"/>
      <c r="BN197" s="61"/>
      <c r="BO197" s="61"/>
      <c r="BP197" s="82"/>
      <c r="BQ197" s="10"/>
    </row>
    <row r="198" spans="1:71" s="113" customFormat="1" ht="23.1" hidden="1" customHeight="1" x14ac:dyDescent="0.25">
      <c r="A198" s="374"/>
      <c r="B198" s="305"/>
      <c r="C198" s="305"/>
      <c r="D198" s="305"/>
      <c r="E198" s="305"/>
      <c r="F198" s="306"/>
      <c r="G198" s="306"/>
      <c r="H198" s="306"/>
      <c r="I198" s="306"/>
      <c r="J198" s="389"/>
      <c r="K198" s="405" t="s">
        <v>37</v>
      </c>
      <c r="L198" s="424">
        <f t="shared" si="14"/>
        <v>0</v>
      </c>
      <c r="M198" s="439">
        <f t="shared" si="15"/>
        <v>0</v>
      </c>
      <c r="N198" s="319"/>
      <c r="O198" s="3"/>
      <c r="P198" s="3"/>
      <c r="Q198" s="3"/>
      <c r="R198" s="56"/>
      <c r="S198" s="56"/>
      <c r="T198" s="56"/>
      <c r="U198" s="143"/>
      <c r="V198" s="57"/>
      <c r="W198" s="58"/>
      <c r="X198" s="58"/>
      <c r="Y198" s="264"/>
      <c r="Z198" s="59"/>
      <c r="AA198" s="153"/>
      <c r="AB198" s="2"/>
      <c r="AC198" s="2"/>
      <c r="AD198" s="2"/>
      <c r="AE198" s="2"/>
      <c r="AF198" s="256"/>
      <c r="AG198" s="42"/>
      <c r="AH198" s="60"/>
      <c r="AI198" s="60"/>
      <c r="AJ198" s="60"/>
      <c r="AK198" s="61"/>
      <c r="AL198" s="61"/>
      <c r="AM198" s="60"/>
      <c r="AN198" s="60"/>
      <c r="AO198" s="61"/>
      <c r="AP198" s="61"/>
      <c r="AQ198" s="61"/>
      <c r="AR198" s="60"/>
      <c r="AS198" s="60"/>
      <c r="AT198" s="60"/>
      <c r="AU198" s="61"/>
      <c r="AV198" s="61"/>
      <c r="AW198" s="61"/>
      <c r="AX198" s="60"/>
      <c r="AY198" s="60"/>
      <c r="AZ198" s="60"/>
      <c r="BA198" s="61"/>
      <c r="BB198" s="61"/>
      <c r="BC198" s="61"/>
      <c r="BD198" s="62"/>
      <c r="BE198" s="62"/>
      <c r="BF198" s="62"/>
      <c r="BG198" s="61"/>
      <c r="BH198" s="61"/>
      <c r="BI198" s="61"/>
      <c r="BJ198" s="62"/>
      <c r="BK198" s="62"/>
      <c r="BL198" s="62"/>
      <c r="BM198" s="61"/>
      <c r="BN198" s="61"/>
      <c r="BO198" s="61"/>
      <c r="BP198" s="82"/>
      <c r="BQ198" s="10"/>
    </row>
    <row r="199" spans="1:71" s="113" customFormat="1" ht="23.1" hidden="1" customHeight="1" x14ac:dyDescent="0.25">
      <c r="A199" s="374"/>
      <c r="B199" s="305"/>
      <c r="C199" s="305"/>
      <c r="D199" s="305"/>
      <c r="E199" s="305"/>
      <c r="F199" s="306"/>
      <c r="G199" s="306"/>
      <c r="H199" s="306"/>
      <c r="I199" s="306"/>
      <c r="J199" s="389"/>
      <c r="K199" s="405" t="s">
        <v>37</v>
      </c>
      <c r="L199" s="424">
        <f t="shared" si="14"/>
        <v>0</v>
      </c>
      <c r="M199" s="439">
        <f t="shared" si="15"/>
        <v>0</v>
      </c>
      <c r="N199" s="319"/>
      <c r="O199" s="3"/>
      <c r="P199" s="3"/>
      <c r="Q199" s="3"/>
      <c r="R199" s="56"/>
      <c r="S199" s="56"/>
      <c r="T199" s="56"/>
      <c r="U199" s="143"/>
      <c r="V199" s="57"/>
      <c r="W199" s="58"/>
      <c r="X199" s="58"/>
      <c r="Y199" s="264"/>
      <c r="Z199" s="59"/>
      <c r="AA199" s="153"/>
      <c r="AB199" s="2"/>
      <c r="AC199" s="2"/>
      <c r="AD199" s="2"/>
      <c r="AE199" s="2"/>
      <c r="AF199" s="256"/>
      <c r="AG199" s="42"/>
      <c r="AH199" s="60"/>
      <c r="AI199" s="60"/>
      <c r="AJ199" s="60"/>
      <c r="AK199" s="61"/>
      <c r="AL199" s="61"/>
      <c r="AM199" s="60"/>
      <c r="AN199" s="60"/>
      <c r="AO199" s="61"/>
      <c r="AP199" s="61"/>
      <c r="AQ199" s="61"/>
      <c r="AR199" s="60"/>
      <c r="AS199" s="60"/>
      <c r="AT199" s="60"/>
      <c r="AU199" s="61"/>
      <c r="AV199" s="61"/>
      <c r="AW199" s="61"/>
      <c r="AX199" s="60"/>
      <c r="AY199" s="60"/>
      <c r="AZ199" s="60"/>
      <c r="BA199" s="61"/>
      <c r="BB199" s="61"/>
      <c r="BC199" s="61"/>
      <c r="BD199" s="62"/>
      <c r="BE199" s="62"/>
      <c r="BF199" s="62"/>
      <c r="BG199" s="61"/>
      <c r="BH199" s="61"/>
      <c r="BI199" s="61"/>
      <c r="BJ199" s="62"/>
      <c r="BK199" s="62"/>
      <c r="BL199" s="62"/>
      <c r="BM199" s="61"/>
      <c r="BN199" s="61"/>
      <c r="BO199" s="61"/>
      <c r="BP199" s="82"/>
      <c r="BQ199" s="10"/>
    </row>
    <row r="200" spans="1:71" s="113" customFormat="1" ht="23.1" hidden="1" customHeight="1" x14ac:dyDescent="0.25">
      <c r="A200" s="374"/>
      <c r="B200" s="305"/>
      <c r="C200" s="305"/>
      <c r="D200" s="305"/>
      <c r="E200" s="305"/>
      <c r="F200" s="306"/>
      <c r="G200" s="306"/>
      <c r="H200" s="306"/>
      <c r="I200" s="306"/>
      <c r="J200" s="389"/>
      <c r="K200" s="405" t="s">
        <v>37</v>
      </c>
      <c r="L200" s="424">
        <f t="shared" si="14"/>
        <v>0</v>
      </c>
      <c r="M200" s="439">
        <f t="shared" si="15"/>
        <v>0</v>
      </c>
      <c r="N200" s="319"/>
      <c r="O200" s="3"/>
      <c r="P200" s="3"/>
      <c r="Q200" s="3"/>
      <c r="R200" s="56"/>
      <c r="S200" s="56"/>
      <c r="T200" s="56"/>
      <c r="U200" s="143"/>
      <c r="V200" s="57"/>
      <c r="W200" s="58"/>
      <c r="X200" s="58"/>
      <c r="Y200" s="264"/>
      <c r="Z200" s="59"/>
      <c r="AA200" s="153"/>
      <c r="AB200" s="2"/>
      <c r="AC200" s="2"/>
      <c r="AD200" s="2"/>
      <c r="AE200" s="2"/>
      <c r="AF200" s="256"/>
      <c r="AG200" s="42"/>
      <c r="AH200" s="60"/>
      <c r="AI200" s="60"/>
      <c r="AJ200" s="60"/>
      <c r="AK200" s="61"/>
      <c r="AL200" s="61"/>
      <c r="AM200" s="60"/>
      <c r="AN200" s="60"/>
      <c r="AO200" s="61"/>
      <c r="AP200" s="61"/>
      <c r="AQ200" s="61"/>
      <c r="AR200" s="60"/>
      <c r="AS200" s="60"/>
      <c r="AT200" s="60"/>
      <c r="AU200" s="61"/>
      <c r="AV200" s="61"/>
      <c r="AW200" s="61"/>
      <c r="AX200" s="60"/>
      <c r="AY200" s="60"/>
      <c r="AZ200" s="60"/>
      <c r="BA200" s="61"/>
      <c r="BB200" s="61"/>
      <c r="BC200" s="61"/>
      <c r="BD200" s="62"/>
      <c r="BE200" s="62"/>
      <c r="BF200" s="62"/>
      <c r="BG200" s="61"/>
      <c r="BH200" s="61"/>
      <c r="BI200" s="61"/>
      <c r="BJ200" s="62"/>
      <c r="BK200" s="62"/>
      <c r="BL200" s="62"/>
      <c r="BM200" s="61"/>
      <c r="BN200" s="61"/>
      <c r="BO200" s="61"/>
      <c r="BP200" s="82"/>
      <c r="BQ200" s="10"/>
    </row>
    <row r="201" spans="1:71" s="113" customFormat="1" ht="33" hidden="1" customHeight="1" x14ac:dyDescent="0.25">
      <c r="A201" s="509"/>
      <c r="B201" s="300"/>
      <c r="C201" s="307"/>
      <c r="D201" s="307"/>
      <c r="E201" s="307"/>
      <c r="F201" s="291"/>
      <c r="G201" s="291"/>
      <c r="H201" s="291"/>
      <c r="I201" s="291"/>
      <c r="J201" s="394"/>
      <c r="K201" s="477" t="s">
        <v>37</v>
      </c>
      <c r="L201" s="510">
        <f t="shared" si="14"/>
        <v>0</v>
      </c>
      <c r="M201" s="511">
        <f t="shared" si="15"/>
        <v>0</v>
      </c>
      <c r="N201" s="478"/>
      <c r="O201" s="307"/>
      <c r="P201" s="307"/>
      <c r="Q201" s="307"/>
      <c r="R201" s="300"/>
      <c r="S201" s="300"/>
      <c r="T201" s="300"/>
      <c r="U201" s="395"/>
      <c r="V201" s="303"/>
      <c r="W201" s="302"/>
      <c r="X201" s="302"/>
      <c r="Y201" s="512"/>
      <c r="Z201" s="301"/>
      <c r="AA201" s="479"/>
      <c r="AB201" s="308"/>
      <c r="AC201" s="308"/>
      <c r="AD201" s="308"/>
      <c r="AE201" s="308"/>
      <c r="AF201" s="308"/>
      <c r="AG201" s="296"/>
      <c r="AH201" s="513"/>
      <c r="AI201" s="513"/>
      <c r="AJ201" s="513"/>
      <c r="AK201" s="514"/>
      <c r="AL201" s="514"/>
      <c r="AM201" s="513"/>
      <c r="AN201" s="513"/>
      <c r="AO201" s="514"/>
      <c r="AP201" s="514"/>
      <c r="AQ201" s="514"/>
      <c r="AR201" s="513"/>
      <c r="AS201" s="513"/>
      <c r="AT201" s="513"/>
      <c r="AU201" s="514"/>
      <c r="AV201" s="514"/>
      <c r="AW201" s="514"/>
      <c r="AX201" s="513"/>
      <c r="AY201" s="513"/>
      <c r="AZ201" s="513"/>
      <c r="BA201" s="514"/>
      <c r="BB201" s="514"/>
      <c r="BC201" s="514"/>
      <c r="BD201" s="515"/>
      <c r="BE201" s="515"/>
      <c r="BF201" s="515"/>
      <c r="BG201" s="514"/>
      <c r="BH201" s="514"/>
      <c r="BI201" s="514"/>
      <c r="BJ201" s="515"/>
      <c r="BK201" s="515"/>
      <c r="BL201" s="515"/>
      <c r="BM201" s="514"/>
      <c r="BN201" s="514"/>
      <c r="BO201" s="514"/>
      <c r="BP201" s="480"/>
      <c r="BQ201" s="309"/>
      <c r="BR201" s="516"/>
    </row>
    <row r="202" spans="1:71" ht="15.75" x14ac:dyDescent="0.25">
      <c r="A202" s="483"/>
      <c r="B202" s="484"/>
      <c r="C202" s="484"/>
      <c r="D202" s="484"/>
      <c r="E202" s="484"/>
      <c r="F202" s="485"/>
      <c r="G202" s="485"/>
      <c r="H202" s="485"/>
      <c r="I202" s="485" t="s">
        <v>51</v>
      </c>
      <c r="J202" s="525" t="s">
        <v>122</v>
      </c>
      <c r="K202" s="486" t="s">
        <v>195</v>
      </c>
      <c r="L202" s="487">
        <v>15</v>
      </c>
      <c r="M202" s="488">
        <f>SUM(M204:M214)</f>
        <v>720</v>
      </c>
      <c r="N202" s="489"/>
      <c r="O202" s="485"/>
      <c r="P202" s="485"/>
      <c r="Q202" s="485"/>
      <c r="R202" s="490"/>
      <c r="S202" s="490"/>
      <c r="T202" s="490"/>
      <c r="U202" s="491"/>
      <c r="V202" s="492"/>
      <c r="W202" s="493"/>
      <c r="X202" s="493"/>
      <c r="Y202" s="494"/>
      <c r="Z202" s="495"/>
      <c r="AA202" s="496"/>
      <c r="AB202" s="497"/>
      <c r="AC202" s="497"/>
      <c r="AD202" s="497"/>
      <c r="AE202" s="497"/>
      <c r="AF202" s="497"/>
      <c r="AG202" s="498"/>
      <c r="AH202" s="497"/>
      <c r="AI202" s="497"/>
      <c r="AJ202" s="497"/>
      <c r="AK202" s="497"/>
      <c r="AL202" s="497"/>
      <c r="AM202" s="497"/>
      <c r="AN202" s="497"/>
      <c r="AO202" s="497"/>
      <c r="AP202" s="497"/>
      <c r="AQ202" s="497"/>
      <c r="AR202" s="497"/>
      <c r="AS202" s="497"/>
      <c r="AT202" s="497"/>
      <c r="AU202" s="497"/>
      <c r="AV202" s="497"/>
      <c r="AW202" s="497"/>
      <c r="AX202" s="497"/>
      <c r="AY202" s="497"/>
      <c r="AZ202" s="497"/>
      <c r="BA202" s="497"/>
      <c r="BB202" s="497"/>
      <c r="BC202" s="497"/>
      <c r="BD202" s="497"/>
      <c r="BE202" s="497"/>
      <c r="BF202" s="497"/>
      <c r="BG202" s="497"/>
      <c r="BH202" s="497"/>
      <c r="BI202" s="497"/>
      <c r="BJ202" s="497"/>
      <c r="BK202" s="497"/>
      <c r="BL202" s="497"/>
      <c r="BM202" s="497"/>
      <c r="BN202" s="497"/>
      <c r="BO202" s="497"/>
      <c r="BP202" s="490"/>
      <c r="BQ202" s="499"/>
      <c r="BR202" s="500"/>
      <c r="BS202" s="272"/>
    </row>
    <row r="203" spans="1:71" ht="15.75" x14ac:dyDescent="0.25">
      <c r="A203" s="532"/>
      <c r="B203" s="533"/>
      <c r="C203" s="533"/>
      <c r="D203" s="533"/>
      <c r="E203" s="533"/>
      <c r="F203" s="534"/>
      <c r="G203" s="534"/>
      <c r="H203" s="534"/>
      <c r="I203" s="534"/>
      <c r="J203" s="535" t="s">
        <v>325</v>
      </c>
      <c r="K203" s="536" t="s">
        <v>324</v>
      </c>
      <c r="L203" s="537"/>
      <c r="M203" s="538"/>
      <c r="N203" s="539"/>
      <c r="O203" s="534"/>
      <c r="P203" s="534"/>
      <c r="Q203" s="534"/>
      <c r="R203" s="540"/>
      <c r="S203" s="540"/>
      <c r="T203" s="540"/>
      <c r="U203" s="541"/>
      <c r="V203" s="542"/>
      <c r="W203" s="543"/>
      <c r="X203" s="543"/>
      <c r="Y203" s="544"/>
      <c r="Z203" s="545"/>
      <c r="AA203" s="546"/>
      <c r="AB203" s="547"/>
      <c r="AC203" s="547"/>
      <c r="AD203" s="547"/>
      <c r="AE203" s="547"/>
      <c r="AF203" s="547"/>
      <c r="AG203" s="548"/>
      <c r="AH203" s="547"/>
      <c r="AI203" s="547"/>
      <c r="AJ203" s="547"/>
      <c r="AK203" s="547"/>
      <c r="AL203" s="547"/>
      <c r="AM203" s="547"/>
      <c r="AN203" s="547"/>
      <c r="AO203" s="547"/>
      <c r="AP203" s="547"/>
      <c r="AQ203" s="547"/>
      <c r="AR203" s="547"/>
      <c r="AS203" s="547"/>
      <c r="AT203" s="547"/>
      <c r="AU203" s="547"/>
      <c r="AV203" s="547"/>
      <c r="AW203" s="547"/>
      <c r="AX203" s="547"/>
      <c r="AY203" s="547"/>
      <c r="AZ203" s="547"/>
      <c r="BA203" s="547"/>
      <c r="BB203" s="547"/>
      <c r="BC203" s="547"/>
      <c r="BD203" s="547"/>
      <c r="BE203" s="547"/>
      <c r="BF203" s="547"/>
      <c r="BG203" s="547"/>
      <c r="BH203" s="547"/>
      <c r="BI203" s="547"/>
      <c r="BJ203" s="547"/>
      <c r="BK203" s="547"/>
      <c r="BL203" s="547"/>
      <c r="BM203" s="547"/>
      <c r="BN203" s="547"/>
      <c r="BO203" s="547"/>
      <c r="BP203" s="540"/>
      <c r="BQ203" s="549"/>
      <c r="BR203" s="550"/>
      <c r="BS203" s="272"/>
    </row>
    <row r="204" spans="1:71" ht="15.75" x14ac:dyDescent="0.25">
      <c r="A204" s="376"/>
      <c r="B204" s="305"/>
      <c r="F204" s="306"/>
      <c r="G204" s="306"/>
      <c r="H204" s="306"/>
      <c r="I204" s="306"/>
      <c r="J204" s="389" t="s">
        <v>326</v>
      </c>
      <c r="K204" s="405" t="s">
        <v>327</v>
      </c>
      <c r="L204" s="424">
        <v>5</v>
      </c>
      <c r="M204" s="439">
        <f>L204*36</f>
        <v>180</v>
      </c>
      <c r="N204" s="437"/>
      <c r="O204" s="36"/>
      <c r="P204" s="36"/>
      <c r="Q204" s="36"/>
      <c r="R204" s="310">
        <v>5</v>
      </c>
      <c r="S204" s="310"/>
      <c r="T204" s="310"/>
      <c r="U204" s="315"/>
      <c r="V204" s="316"/>
      <c r="W204" s="317">
        <v>5</v>
      </c>
      <c r="X204" s="37"/>
      <c r="Y204" s="270"/>
      <c r="Z204" s="318"/>
      <c r="AA204" s="159"/>
      <c r="AB204" s="295"/>
      <c r="AC204" s="295"/>
      <c r="AD204" s="295"/>
      <c r="AE204" s="295"/>
      <c r="AF204" s="295"/>
      <c r="AG204" s="314"/>
      <c r="AH204" s="293"/>
      <c r="AI204" s="293"/>
      <c r="AJ204" s="293"/>
      <c r="AK204" s="294"/>
      <c r="AL204" s="294"/>
      <c r="AM204" s="293"/>
      <c r="AN204" s="293"/>
      <c r="AO204" s="294"/>
      <c r="AP204" s="294"/>
      <c r="AQ204" s="294"/>
      <c r="AR204" s="293"/>
      <c r="AS204" s="293"/>
      <c r="AT204" s="293"/>
      <c r="AU204" s="294"/>
      <c r="AV204" s="294"/>
      <c r="AW204" s="294"/>
      <c r="AX204" s="293"/>
      <c r="AY204" s="293"/>
      <c r="AZ204" s="293"/>
      <c r="BA204" s="294"/>
      <c r="BB204" s="294"/>
      <c r="BC204" s="294"/>
      <c r="BD204" s="295"/>
      <c r="BE204" s="295"/>
      <c r="BF204" s="295"/>
      <c r="BG204" s="294"/>
      <c r="BH204" s="294"/>
      <c r="BI204" s="294"/>
      <c r="BJ204" s="295"/>
      <c r="BK204" s="295"/>
      <c r="BL204" s="295"/>
      <c r="BM204" s="294"/>
      <c r="BN204" s="294"/>
      <c r="BO204" s="294"/>
      <c r="BP204" s="313"/>
      <c r="BQ204" s="312"/>
      <c r="BR204" s="460"/>
      <c r="BS204" s="272"/>
    </row>
    <row r="205" spans="1:71" ht="15.75" x14ac:dyDescent="0.25">
      <c r="A205" s="565"/>
      <c r="B205" s="131"/>
      <c r="C205" s="191"/>
      <c r="D205" s="191"/>
      <c r="E205" s="191"/>
      <c r="F205" s="130"/>
      <c r="G205" s="130"/>
      <c r="H205" s="130"/>
      <c r="I205" s="130"/>
      <c r="J205" s="566" t="s">
        <v>329</v>
      </c>
      <c r="K205" s="536" t="s">
        <v>322</v>
      </c>
      <c r="L205" s="424"/>
      <c r="M205" s="440"/>
      <c r="N205" s="437"/>
      <c r="O205" s="36"/>
      <c r="P205" s="36"/>
      <c r="Q205" s="36"/>
      <c r="R205" s="332"/>
      <c r="S205" s="332"/>
      <c r="T205" s="332"/>
      <c r="U205" s="335"/>
      <c r="V205" s="347"/>
      <c r="W205" s="342"/>
      <c r="X205" s="37"/>
      <c r="Y205" s="270"/>
      <c r="Z205" s="343"/>
      <c r="AA205" s="159"/>
      <c r="AB205" s="323"/>
      <c r="AC205" s="323"/>
      <c r="AD205" s="323"/>
      <c r="AE205" s="323"/>
      <c r="AF205" s="323"/>
      <c r="AG205" s="331"/>
      <c r="AH205" s="341"/>
      <c r="AI205" s="341"/>
      <c r="AJ205" s="341"/>
      <c r="AK205" s="340"/>
      <c r="AL205" s="340"/>
      <c r="AM205" s="341"/>
      <c r="AN205" s="341"/>
      <c r="AO205" s="340"/>
      <c r="AP205" s="340"/>
      <c r="AQ205" s="340"/>
      <c r="AR205" s="341"/>
      <c r="AS205" s="341"/>
      <c r="AT205" s="341"/>
      <c r="AU205" s="340"/>
      <c r="AV205" s="340"/>
      <c r="AW205" s="340"/>
      <c r="AX205" s="341"/>
      <c r="AY205" s="341"/>
      <c r="AZ205" s="341"/>
      <c r="BA205" s="340"/>
      <c r="BB205" s="340"/>
      <c r="BC205" s="340"/>
      <c r="BD205" s="323"/>
      <c r="BE205" s="323"/>
      <c r="BF205" s="323"/>
      <c r="BG205" s="340"/>
      <c r="BH205" s="340"/>
      <c r="BI205" s="340"/>
      <c r="BJ205" s="323"/>
      <c r="BK205" s="323"/>
      <c r="BL205" s="323"/>
      <c r="BM205" s="340"/>
      <c r="BN205" s="340"/>
      <c r="BO205" s="340"/>
      <c r="BP205" s="348"/>
      <c r="BQ205" s="339"/>
      <c r="BR205" s="460"/>
      <c r="BS205" s="272"/>
    </row>
    <row r="206" spans="1:71" ht="15.75" x14ac:dyDescent="0.25">
      <c r="A206" s="376"/>
      <c r="B206" s="305"/>
      <c r="C206" s="572" t="s">
        <v>76</v>
      </c>
      <c r="D206" s="572" t="s">
        <v>76</v>
      </c>
      <c r="F206" s="306"/>
      <c r="G206" s="306"/>
      <c r="H206" s="306"/>
      <c r="I206" s="306"/>
      <c r="J206" s="389" t="s">
        <v>330</v>
      </c>
      <c r="K206" s="404" t="s">
        <v>328</v>
      </c>
      <c r="L206" s="424"/>
      <c r="M206" s="439"/>
      <c r="N206" s="437"/>
      <c r="O206" s="36"/>
      <c r="P206" s="36"/>
      <c r="Q206" s="36"/>
      <c r="R206" s="310"/>
      <c r="S206" s="310"/>
      <c r="T206" s="310"/>
      <c r="U206" s="315"/>
      <c r="V206" s="316"/>
      <c r="W206" s="317"/>
      <c r="X206" s="37"/>
      <c r="Y206" s="270"/>
      <c r="Z206" s="318"/>
      <c r="AA206" s="159"/>
      <c r="AB206" s="295"/>
      <c r="AC206" s="295"/>
      <c r="AD206" s="295"/>
      <c r="AE206" s="295"/>
      <c r="AF206" s="295"/>
      <c r="AG206" s="314"/>
      <c r="AH206" s="293"/>
      <c r="AI206" s="293"/>
      <c r="AJ206" s="293"/>
      <c r="AK206" s="294"/>
      <c r="AL206" s="294"/>
      <c r="AM206" s="293"/>
      <c r="AN206" s="293"/>
      <c r="AO206" s="294"/>
      <c r="AP206" s="294"/>
      <c r="AQ206" s="294"/>
      <c r="AR206" s="293"/>
      <c r="AS206" s="293"/>
      <c r="AT206" s="293"/>
      <c r="AU206" s="294"/>
      <c r="AV206" s="294"/>
      <c r="AW206" s="294"/>
      <c r="AX206" s="293"/>
      <c r="AY206" s="293"/>
      <c r="AZ206" s="293"/>
      <c r="BA206" s="294"/>
      <c r="BB206" s="294"/>
      <c r="BC206" s="294"/>
      <c r="BD206" s="295"/>
      <c r="BE206" s="295"/>
      <c r="BF206" s="295"/>
      <c r="BG206" s="294"/>
      <c r="BH206" s="294"/>
      <c r="BI206" s="294"/>
      <c r="BJ206" s="295"/>
      <c r="BK206" s="295"/>
      <c r="BL206" s="295"/>
      <c r="BM206" s="294"/>
      <c r="BN206" s="294"/>
      <c r="BO206" s="294"/>
      <c r="BP206" s="313"/>
      <c r="BQ206" s="312"/>
      <c r="BR206" s="460"/>
      <c r="BS206" s="272"/>
    </row>
    <row r="207" spans="1:71" ht="15.75" x14ac:dyDescent="0.25">
      <c r="A207" s="376"/>
      <c r="B207" s="349"/>
      <c r="C207" s="572" t="s">
        <v>76</v>
      </c>
      <c r="D207" s="572" t="s">
        <v>76</v>
      </c>
      <c r="F207" s="327"/>
      <c r="G207" s="327"/>
      <c r="H207" s="327"/>
      <c r="I207" s="327"/>
      <c r="J207" s="389" t="s">
        <v>331</v>
      </c>
      <c r="K207" s="404" t="s">
        <v>328</v>
      </c>
      <c r="L207" s="424"/>
      <c r="M207" s="440"/>
      <c r="N207" s="437"/>
      <c r="O207" s="36"/>
      <c r="P207" s="36"/>
      <c r="Q207" s="36"/>
      <c r="R207" s="332"/>
      <c r="S207" s="332"/>
      <c r="T207" s="332"/>
      <c r="U207" s="335"/>
      <c r="V207" s="347"/>
      <c r="W207" s="342"/>
      <c r="X207" s="37"/>
      <c r="Y207" s="270"/>
      <c r="Z207" s="343"/>
      <c r="AA207" s="159"/>
      <c r="AB207" s="323"/>
      <c r="AC207" s="323"/>
      <c r="AD207" s="323"/>
      <c r="AE207" s="323"/>
      <c r="AF207" s="323"/>
      <c r="AG207" s="331"/>
      <c r="AH207" s="341"/>
      <c r="AI207" s="341"/>
      <c r="AJ207" s="341"/>
      <c r="AK207" s="340"/>
      <c r="AL207" s="340"/>
      <c r="AM207" s="341"/>
      <c r="AN207" s="341"/>
      <c r="AO207" s="340"/>
      <c r="AP207" s="340"/>
      <c r="AQ207" s="340"/>
      <c r="AR207" s="341"/>
      <c r="AS207" s="341"/>
      <c r="AT207" s="341"/>
      <c r="AU207" s="340"/>
      <c r="AV207" s="340"/>
      <c r="AW207" s="340"/>
      <c r="AX207" s="341"/>
      <c r="AY207" s="341"/>
      <c r="AZ207" s="341"/>
      <c r="BA207" s="340"/>
      <c r="BB207" s="340"/>
      <c r="BC207" s="340"/>
      <c r="BD207" s="323"/>
      <c r="BE207" s="323"/>
      <c r="BF207" s="323"/>
      <c r="BG207" s="340"/>
      <c r="BH207" s="340"/>
      <c r="BI207" s="340"/>
      <c r="BJ207" s="323"/>
      <c r="BK207" s="323"/>
      <c r="BL207" s="323"/>
      <c r="BM207" s="340"/>
      <c r="BN207" s="340"/>
      <c r="BO207" s="340"/>
      <c r="BP207" s="348"/>
      <c r="BQ207" s="339"/>
      <c r="BR207" s="460"/>
      <c r="BS207" s="272"/>
    </row>
    <row r="208" spans="1:71" ht="15.75" x14ac:dyDescent="0.25">
      <c r="A208" s="565"/>
      <c r="B208" s="131"/>
      <c r="C208" s="191"/>
      <c r="D208" s="191"/>
      <c r="E208" s="191"/>
      <c r="F208" s="130"/>
      <c r="G208" s="130"/>
      <c r="H208" s="130"/>
      <c r="I208" s="130"/>
      <c r="J208" s="566" t="s">
        <v>332</v>
      </c>
      <c r="K208" s="536" t="s">
        <v>323</v>
      </c>
      <c r="L208" s="424"/>
      <c r="M208" s="440"/>
      <c r="N208" s="437"/>
      <c r="O208" s="36"/>
      <c r="P208" s="36"/>
      <c r="Q208" s="36"/>
      <c r="R208" s="332"/>
      <c r="S208" s="332"/>
      <c r="T208" s="332"/>
      <c r="U208" s="335"/>
      <c r="V208" s="347"/>
      <c r="W208" s="342"/>
      <c r="X208" s="37"/>
      <c r="Y208" s="270"/>
      <c r="Z208" s="343"/>
      <c r="AA208" s="159"/>
      <c r="AB208" s="323"/>
      <c r="AC208" s="323"/>
      <c r="AD208" s="323"/>
      <c r="AE208" s="323"/>
      <c r="AF208" s="323"/>
      <c r="AG208" s="331"/>
      <c r="AH208" s="341"/>
      <c r="AI208" s="341"/>
      <c r="AJ208" s="341"/>
      <c r="AK208" s="340"/>
      <c r="AL208" s="340"/>
      <c r="AM208" s="341"/>
      <c r="AN208" s="341"/>
      <c r="AO208" s="340"/>
      <c r="AP208" s="340"/>
      <c r="AQ208" s="340"/>
      <c r="AR208" s="341"/>
      <c r="AS208" s="341"/>
      <c r="AT208" s="341"/>
      <c r="AU208" s="340"/>
      <c r="AV208" s="340"/>
      <c r="AW208" s="340"/>
      <c r="AX208" s="341"/>
      <c r="AY208" s="341"/>
      <c r="AZ208" s="341"/>
      <c r="BA208" s="340"/>
      <c r="BB208" s="340"/>
      <c r="BC208" s="340"/>
      <c r="BD208" s="323"/>
      <c r="BE208" s="323"/>
      <c r="BF208" s="323"/>
      <c r="BG208" s="340"/>
      <c r="BH208" s="340"/>
      <c r="BI208" s="340"/>
      <c r="BJ208" s="323"/>
      <c r="BK208" s="323"/>
      <c r="BL208" s="323"/>
      <c r="BM208" s="340"/>
      <c r="BN208" s="340"/>
      <c r="BO208" s="340"/>
      <c r="BP208" s="348"/>
      <c r="BQ208" s="339"/>
      <c r="BR208" s="460"/>
      <c r="BS208" s="272"/>
    </row>
    <row r="209" spans="1:71" ht="15.75" x14ac:dyDescent="0.25">
      <c r="A209" s="376"/>
      <c r="B209" s="305"/>
      <c r="F209" s="306"/>
      <c r="G209" s="306"/>
      <c r="H209" s="306"/>
      <c r="I209" s="306"/>
      <c r="J209" s="389" t="s">
        <v>333</v>
      </c>
      <c r="K209" s="404" t="s">
        <v>328</v>
      </c>
      <c r="L209" s="424"/>
      <c r="M209" s="439"/>
      <c r="N209" s="437"/>
      <c r="O209" s="36"/>
      <c r="P209" s="36"/>
      <c r="Q209" s="36"/>
      <c r="R209" s="310"/>
      <c r="S209" s="310"/>
      <c r="T209" s="310"/>
      <c r="U209" s="315"/>
      <c r="V209" s="316"/>
      <c r="W209" s="317"/>
      <c r="X209" s="37"/>
      <c r="Y209" s="270"/>
      <c r="Z209" s="318"/>
      <c r="AA209" s="159"/>
      <c r="AB209" s="295"/>
      <c r="AC209" s="295"/>
      <c r="AD209" s="295"/>
      <c r="AE209" s="295"/>
      <c r="AF209" s="295"/>
      <c r="AG209" s="314"/>
      <c r="AH209" s="293"/>
      <c r="AI209" s="293"/>
      <c r="AJ209" s="293"/>
      <c r="AK209" s="294"/>
      <c r="AL209" s="294"/>
      <c r="AM209" s="293"/>
      <c r="AN209" s="293"/>
      <c r="AO209" s="294"/>
      <c r="AP209" s="294"/>
      <c r="AQ209" s="294"/>
      <c r="AR209" s="293"/>
      <c r="AS209" s="293"/>
      <c r="AT209" s="293"/>
      <c r="AU209" s="294"/>
      <c r="AV209" s="294"/>
      <c r="AW209" s="294"/>
      <c r="AX209" s="293"/>
      <c r="AY209" s="293"/>
      <c r="AZ209" s="293"/>
      <c r="BA209" s="294"/>
      <c r="BB209" s="294"/>
      <c r="BC209" s="294"/>
      <c r="BD209" s="295"/>
      <c r="BE209" s="295"/>
      <c r="BF209" s="295"/>
      <c r="BG209" s="294"/>
      <c r="BH209" s="294"/>
      <c r="BI209" s="294"/>
      <c r="BJ209" s="295"/>
      <c r="BK209" s="295"/>
      <c r="BL209" s="295"/>
      <c r="BM209" s="294"/>
      <c r="BN209" s="294"/>
      <c r="BO209" s="294"/>
      <c r="BP209" s="313"/>
      <c r="BQ209" s="312"/>
      <c r="BR209" s="460"/>
      <c r="BS209" s="272"/>
    </row>
    <row r="210" spans="1:71" ht="15.75" x14ac:dyDescent="0.25">
      <c r="A210" s="376"/>
      <c r="B210" s="349"/>
      <c r="F210" s="327"/>
      <c r="G210" s="327"/>
      <c r="H210" s="327"/>
      <c r="I210" s="327"/>
      <c r="J210" s="389" t="s">
        <v>334</v>
      </c>
      <c r="K210" s="404" t="s">
        <v>328</v>
      </c>
      <c r="L210" s="424"/>
      <c r="M210" s="440"/>
      <c r="N210" s="437"/>
      <c r="O210" s="36"/>
      <c r="P210" s="36"/>
      <c r="Q210" s="36"/>
      <c r="R210" s="332"/>
      <c r="S210" s="332"/>
      <c r="T210" s="332"/>
      <c r="U210" s="335"/>
      <c r="V210" s="347"/>
      <c r="W210" s="342"/>
      <c r="X210" s="37"/>
      <c r="Y210" s="270"/>
      <c r="Z210" s="343"/>
      <c r="AA210" s="159"/>
      <c r="AB210" s="323"/>
      <c r="AC210" s="323"/>
      <c r="AD210" s="323"/>
      <c r="AE210" s="323"/>
      <c r="AF210" s="323"/>
      <c r="AG210" s="331"/>
      <c r="AH210" s="341"/>
      <c r="AI210" s="341"/>
      <c r="AJ210" s="341"/>
      <c r="AK210" s="340"/>
      <c r="AL210" s="340"/>
      <c r="AM210" s="341"/>
      <c r="AN210" s="341"/>
      <c r="AO210" s="340"/>
      <c r="AP210" s="340"/>
      <c r="AQ210" s="340"/>
      <c r="AR210" s="341"/>
      <c r="AS210" s="341"/>
      <c r="AT210" s="341"/>
      <c r="AU210" s="340"/>
      <c r="AV210" s="340"/>
      <c r="AW210" s="340"/>
      <c r="AX210" s="341"/>
      <c r="AY210" s="341"/>
      <c r="AZ210" s="341"/>
      <c r="BA210" s="340"/>
      <c r="BB210" s="340"/>
      <c r="BC210" s="340"/>
      <c r="BD210" s="323"/>
      <c r="BE210" s="323"/>
      <c r="BF210" s="323"/>
      <c r="BG210" s="340"/>
      <c r="BH210" s="340"/>
      <c r="BI210" s="340"/>
      <c r="BJ210" s="323"/>
      <c r="BK210" s="323"/>
      <c r="BL210" s="323"/>
      <c r="BM210" s="340"/>
      <c r="BN210" s="340"/>
      <c r="BO210" s="340"/>
      <c r="BP210" s="348"/>
      <c r="BQ210" s="339"/>
      <c r="BR210" s="460"/>
      <c r="BS210" s="272"/>
    </row>
    <row r="211" spans="1:71" ht="15.75" x14ac:dyDescent="0.25">
      <c r="A211" s="565"/>
      <c r="B211" s="131"/>
      <c r="C211" s="191"/>
      <c r="D211" s="191"/>
      <c r="E211" s="191"/>
      <c r="F211" s="130"/>
      <c r="G211" s="130"/>
      <c r="H211" s="130"/>
      <c r="I211" s="130"/>
      <c r="J211" s="566" t="s">
        <v>336</v>
      </c>
      <c r="K211" s="536" t="s">
        <v>335</v>
      </c>
      <c r="L211" s="424"/>
      <c r="M211" s="440"/>
      <c r="N211" s="437"/>
      <c r="O211" s="36"/>
      <c r="P211" s="36"/>
      <c r="Q211" s="36"/>
      <c r="R211" s="332"/>
      <c r="S211" s="332"/>
      <c r="T211" s="332"/>
      <c r="U211" s="335"/>
      <c r="V211" s="347"/>
      <c r="W211" s="342"/>
      <c r="X211" s="37"/>
      <c r="Y211" s="270"/>
      <c r="Z211" s="343"/>
      <c r="AA211" s="159"/>
      <c r="AB211" s="323"/>
      <c r="AC211" s="323"/>
      <c r="AD211" s="323"/>
      <c r="AE211" s="323"/>
      <c r="AF211" s="323"/>
      <c r="AG211" s="331"/>
      <c r="AH211" s="341"/>
      <c r="AI211" s="341"/>
      <c r="AJ211" s="341"/>
      <c r="AK211" s="340"/>
      <c r="AL211" s="340"/>
      <c r="AM211" s="341"/>
      <c r="AN211" s="341"/>
      <c r="AO211" s="340"/>
      <c r="AP211" s="340"/>
      <c r="AQ211" s="340"/>
      <c r="AR211" s="341"/>
      <c r="AS211" s="341"/>
      <c r="AT211" s="341"/>
      <c r="AU211" s="340"/>
      <c r="AV211" s="340"/>
      <c r="AW211" s="340"/>
      <c r="AX211" s="341"/>
      <c r="AY211" s="341"/>
      <c r="AZ211" s="341"/>
      <c r="BA211" s="340"/>
      <c r="BB211" s="340"/>
      <c r="BC211" s="340"/>
      <c r="BD211" s="323"/>
      <c r="BE211" s="323"/>
      <c r="BF211" s="323"/>
      <c r="BG211" s="340"/>
      <c r="BH211" s="340"/>
      <c r="BI211" s="340"/>
      <c r="BJ211" s="323"/>
      <c r="BK211" s="323"/>
      <c r="BL211" s="323"/>
      <c r="BM211" s="340"/>
      <c r="BN211" s="340"/>
      <c r="BO211" s="340"/>
      <c r="BP211" s="348"/>
      <c r="BQ211" s="339"/>
      <c r="BR211" s="460"/>
      <c r="BS211" s="272"/>
    </row>
    <row r="212" spans="1:71" ht="31.5" x14ac:dyDescent="0.25">
      <c r="A212" s="376"/>
      <c r="B212" s="305"/>
      <c r="F212" s="306"/>
      <c r="G212" s="306"/>
      <c r="H212" s="306"/>
      <c r="I212" s="306"/>
      <c r="J212" s="389" t="s">
        <v>337</v>
      </c>
      <c r="K212" s="404" t="s">
        <v>353</v>
      </c>
      <c r="L212" s="427">
        <v>10</v>
      </c>
      <c r="M212" s="445">
        <f>L212*36</f>
        <v>360</v>
      </c>
      <c r="N212" s="437"/>
      <c r="O212" s="36"/>
      <c r="P212" s="36"/>
      <c r="Q212" s="36"/>
      <c r="R212" s="310"/>
      <c r="S212" s="310">
        <v>10</v>
      </c>
      <c r="T212" s="310"/>
      <c r="U212" s="315"/>
      <c r="V212" s="316"/>
      <c r="W212" s="317">
        <v>6</v>
      </c>
      <c r="X212" s="37"/>
      <c r="Y212" s="270"/>
      <c r="Z212" s="318"/>
      <c r="AA212" s="159"/>
      <c r="AB212" s="295"/>
      <c r="AC212" s="295"/>
      <c r="AD212" s="295"/>
      <c r="AE212" s="295"/>
      <c r="AF212" s="295"/>
      <c r="AG212" s="314"/>
      <c r="AH212" s="293"/>
      <c r="AI212" s="293"/>
      <c r="AJ212" s="293"/>
      <c r="AK212" s="294"/>
      <c r="AL212" s="294"/>
      <c r="AM212" s="293"/>
      <c r="AN212" s="293"/>
      <c r="AO212" s="294"/>
      <c r="AP212" s="294"/>
      <c r="AQ212" s="294"/>
      <c r="AR212" s="293"/>
      <c r="AS212" s="293"/>
      <c r="AT212" s="293"/>
      <c r="AU212" s="294"/>
      <c r="AV212" s="294"/>
      <c r="AW212" s="294"/>
      <c r="AX212" s="293"/>
      <c r="AY212" s="293"/>
      <c r="AZ212" s="293"/>
      <c r="BA212" s="294"/>
      <c r="BB212" s="294"/>
      <c r="BC212" s="294"/>
      <c r="BD212" s="295"/>
      <c r="BE212" s="295"/>
      <c r="BF212" s="295"/>
      <c r="BG212" s="294"/>
      <c r="BH212" s="294"/>
      <c r="BI212" s="294"/>
      <c r="BJ212" s="295"/>
      <c r="BK212" s="295"/>
      <c r="BL212" s="295"/>
      <c r="BM212" s="294"/>
      <c r="BN212" s="294"/>
      <c r="BO212" s="294"/>
      <c r="BP212" s="313"/>
      <c r="BQ212" s="312"/>
      <c r="BR212" s="460"/>
      <c r="BS212" s="272"/>
    </row>
    <row r="213" spans="1:71" ht="15.75" x14ac:dyDescent="0.25">
      <c r="A213" s="567"/>
      <c r="B213" s="568"/>
      <c r="C213" s="569"/>
      <c r="D213" s="569"/>
      <c r="E213" s="569"/>
      <c r="F213" s="570"/>
      <c r="G213" s="570"/>
      <c r="H213" s="570"/>
      <c r="I213" s="570"/>
      <c r="J213" s="571" t="s">
        <v>339</v>
      </c>
      <c r="K213" s="536" t="s">
        <v>338</v>
      </c>
      <c r="L213" s="553"/>
      <c r="M213" s="554"/>
      <c r="N213" s="555"/>
      <c r="O213" s="556"/>
      <c r="P213" s="556"/>
      <c r="Q213" s="556"/>
      <c r="R213" s="338"/>
      <c r="S213" s="338"/>
      <c r="T213" s="338"/>
      <c r="U213" s="557"/>
      <c r="V213" s="352"/>
      <c r="W213" s="322"/>
      <c r="X213" s="558"/>
      <c r="Y213" s="559"/>
      <c r="Z213" s="351"/>
      <c r="AA213" s="560"/>
      <c r="AB213" s="328"/>
      <c r="AC213" s="328"/>
      <c r="AD213" s="328"/>
      <c r="AE213" s="328"/>
      <c r="AF213" s="328"/>
      <c r="AG213" s="329"/>
      <c r="AH213" s="355"/>
      <c r="AI213" s="355"/>
      <c r="AJ213" s="355"/>
      <c r="AK213" s="357"/>
      <c r="AL213" s="357"/>
      <c r="AM213" s="355"/>
      <c r="AN213" s="355"/>
      <c r="AO213" s="357"/>
      <c r="AP213" s="357"/>
      <c r="AQ213" s="357"/>
      <c r="AR213" s="355"/>
      <c r="AS213" s="355"/>
      <c r="AT213" s="355"/>
      <c r="AU213" s="357"/>
      <c r="AV213" s="357"/>
      <c r="AW213" s="357"/>
      <c r="AX213" s="355"/>
      <c r="AY213" s="355"/>
      <c r="AZ213" s="355"/>
      <c r="BA213" s="357"/>
      <c r="BB213" s="357"/>
      <c r="BC213" s="357"/>
      <c r="BD213" s="328"/>
      <c r="BE213" s="328"/>
      <c r="BF213" s="328"/>
      <c r="BG213" s="357"/>
      <c r="BH213" s="357"/>
      <c r="BI213" s="357"/>
      <c r="BJ213" s="328"/>
      <c r="BK213" s="328"/>
      <c r="BL213" s="328"/>
      <c r="BM213" s="357"/>
      <c r="BN213" s="357"/>
      <c r="BO213" s="357"/>
      <c r="BP213" s="480"/>
      <c r="BQ213" s="356"/>
      <c r="BR213" s="561"/>
      <c r="BS213" s="272"/>
    </row>
    <row r="214" spans="1:71" ht="16.5" thickBot="1" x14ac:dyDescent="0.3">
      <c r="A214" s="377"/>
      <c r="B214" s="384"/>
      <c r="C214" s="385"/>
      <c r="D214" s="385"/>
      <c r="E214" s="385"/>
      <c r="F214" s="378"/>
      <c r="G214" s="386"/>
      <c r="H214" s="378"/>
      <c r="I214" s="386"/>
      <c r="J214" s="398" t="s">
        <v>340</v>
      </c>
      <c r="K214" s="562" t="s">
        <v>31</v>
      </c>
      <c r="L214" s="428">
        <v>5</v>
      </c>
      <c r="M214" s="446">
        <f>L214*36</f>
        <v>180</v>
      </c>
      <c r="N214" s="517"/>
      <c r="O214" s="518"/>
      <c r="P214" s="518"/>
      <c r="Q214" s="518"/>
      <c r="R214" s="518"/>
      <c r="S214" s="518"/>
      <c r="T214" s="502"/>
      <c r="U214" s="503">
        <v>5</v>
      </c>
      <c r="V214" s="38" t="s">
        <v>32</v>
      </c>
      <c r="W214" s="39">
        <v>8</v>
      </c>
      <c r="X214" s="39"/>
      <c r="Y214" s="271"/>
      <c r="Z214" s="40" t="s">
        <v>32</v>
      </c>
      <c r="AA214" s="519"/>
      <c r="AB214" s="470"/>
      <c r="AC214" s="470"/>
      <c r="AD214" s="470"/>
      <c r="AE214" s="470"/>
      <c r="AF214" s="470"/>
      <c r="AG214" s="504"/>
      <c r="AH214" s="505"/>
      <c r="AI214" s="505"/>
      <c r="AJ214" s="505"/>
      <c r="AK214" s="506"/>
      <c r="AL214" s="506"/>
      <c r="AM214" s="505"/>
      <c r="AN214" s="505"/>
      <c r="AO214" s="506"/>
      <c r="AP214" s="506"/>
      <c r="AQ214" s="506"/>
      <c r="AR214" s="505"/>
      <c r="AS214" s="505"/>
      <c r="AT214" s="505"/>
      <c r="AU214" s="506"/>
      <c r="AV214" s="506"/>
      <c r="AW214" s="506"/>
      <c r="AX214" s="505"/>
      <c r="AY214" s="505"/>
      <c r="AZ214" s="505"/>
      <c r="BA214" s="506"/>
      <c r="BB214" s="506"/>
      <c r="BC214" s="506"/>
      <c r="BD214" s="470"/>
      <c r="BE214" s="470"/>
      <c r="BF214" s="470"/>
      <c r="BG214" s="506"/>
      <c r="BH214" s="506"/>
      <c r="BI214" s="506"/>
      <c r="BJ214" s="470"/>
      <c r="BK214" s="470"/>
      <c r="BL214" s="470"/>
      <c r="BM214" s="506"/>
      <c r="BN214" s="506"/>
      <c r="BO214" s="506"/>
      <c r="BP214" s="507"/>
      <c r="BQ214" s="508"/>
      <c r="BR214" s="461"/>
      <c r="BS214" s="272"/>
    </row>
    <row r="215" spans="1:71" ht="15.75" x14ac:dyDescent="0.25">
      <c r="A215" s="161"/>
      <c r="B215" s="162"/>
      <c r="C215" s="162"/>
      <c r="D215" s="162"/>
      <c r="E215" s="162"/>
      <c r="F215" s="619"/>
      <c r="G215" s="619"/>
      <c r="H215" s="619"/>
      <c r="I215" s="619"/>
      <c r="J215" s="620" t="s">
        <v>124</v>
      </c>
      <c r="K215" s="401" t="s">
        <v>359</v>
      </c>
      <c r="L215" s="621">
        <f>SUM(L217)</f>
        <v>6</v>
      </c>
      <c r="M215" s="622">
        <f>SUM(M217)</f>
        <v>216</v>
      </c>
      <c r="N215" s="623"/>
      <c r="O215" s="619"/>
      <c r="P215" s="619"/>
      <c r="Q215" s="619"/>
      <c r="R215" s="624"/>
      <c r="S215" s="624"/>
      <c r="T215" s="624"/>
      <c r="U215" s="625"/>
      <c r="V215" s="626"/>
      <c r="W215" s="627"/>
      <c r="X215" s="627"/>
      <c r="Y215" s="628"/>
      <c r="Z215" s="629"/>
      <c r="AA215" s="630"/>
      <c r="AB215" s="631"/>
      <c r="AC215" s="631"/>
      <c r="AD215" s="631"/>
      <c r="AE215" s="631"/>
      <c r="AF215" s="631"/>
      <c r="AG215" s="632"/>
      <c r="AH215" s="631"/>
      <c r="AI215" s="631"/>
      <c r="AJ215" s="631"/>
      <c r="AK215" s="631"/>
      <c r="AL215" s="631"/>
      <c r="AM215" s="631"/>
      <c r="AN215" s="631"/>
      <c r="AO215" s="631"/>
      <c r="AP215" s="631"/>
      <c r="AQ215" s="631"/>
      <c r="AR215" s="631"/>
      <c r="AS215" s="631"/>
      <c r="AT215" s="631"/>
      <c r="AU215" s="631"/>
      <c r="AV215" s="631"/>
      <c r="AW215" s="631"/>
      <c r="AX215" s="631"/>
      <c r="AY215" s="631"/>
      <c r="AZ215" s="631"/>
      <c r="BA215" s="631"/>
      <c r="BB215" s="631"/>
      <c r="BC215" s="631"/>
      <c r="BD215" s="631"/>
      <c r="BE215" s="631"/>
      <c r="BF215" s="631"/>
      <c r="BG215" s="631"/>
      <c r="BH215" s="631"/>
      <c r="BI215" s="631"/>
      <c r="BJ215" s="631"/>
      <c r="BK215" s="631"/>
      <c r="BL215" s="631"/>
      <c r="BM215" s="631"/>
      <c r="BN215" s="631"/>
      <c r="BO215" s="631"/>
      <c r="BP215" s="624"/>
      <c r="BQ215" s="633"/>
      <c r="BR215" s="634"/>
      <c r="BS215" s="272"/>
    </row>
    <row r="216" spans="1:71" ht="17.25" customHeight="1" x14ac:dyDescent="0.25">
      <c r="A216" s="376"/>
      <c r="B216" s="349"/>
      <c r="C216" s="572" t="s">
        <v>76</v>
      </c>
      <c r="D216" s="572" t="s">
        <v>76</v>
      </c>
      <c r="F216" s="327"/>
      <c r="G216" s="334"/>
      <c r="H216" s="327"/>
      <c r="I216" s="334"/>
      <c r="J216" s="389" t="s">
        <v>360</v>
      </c>
      <c r="K216" s="405" t="s">
        <v>34</v>
      </c>
      <c r="L216" s="427">
        <f>N216+O216+P216+Q216+R216+S216+T216+U216</f>
        <v>6</v>
      </c>
      <c r="M216" s="445">
        <f>L216*36</f>
        <v>216</v>
      </c>
      <c r="N216" s="337"/>
      <c r="O216" s="332"/>
      <c r="P216" s="332"/>
      <c r="Q216" s="332"/>
      <c r="R216" s="332"/>
      <c r="S216" s="332"/>
      <c r="T216" s="332"/>
      <c r="U216" s="335">
        <v>6</v>
      </c>
      <c r="V216" s="347"/>
      <c r="W216" s="342"/>
      <c r="X216" s="342" t="s">
        <v>32</v>
      </c>
      <c r="Y216" s="262"/>
      <c r="Z216" s="343" t="s">
        <v>32</v>
      </c>
      <c r="AA216" s="324"/>
      <c r="AB216" s="323"/>
      <c r="AC216" s="323"/>
      <c r="AD216" s="323"/>
      <c r="AE216" s="323"/>
      <c r="AF216" s="323"/>
      <c r="AG216" s="331"/>
      <c r="AH216" s="341"/>
      <c r="AI216" s="341"/>
      <c r="AJ216" s="341"/>
      <c r="AK216" s="340"/>
      <c r="AL216" s="340"/>
      <c r="AM216" s="341"/>
      <c r="AN216" s="341"/>
      <c r="AO216" s="340"/>
      <c r="AP216" s="340"/>
      <c r="AQ216" s="340"/>
      <c r="AR216" s="341"/>
      <c r="AS216" s="341"/>
      <c r="AT216" s="341"/>
      <c r="AU216" s="340"/>
      <c r="AV216" s="340"/>
      <c r="AW216" s="340"/>
      <c r="AX216" s="341"/>
      <c r="AY216" s="341"/>
      <c r="AZ216" s="341"/>
      <c r="BA216" s="340"/>
      <c r="BB216" s="340"/>
      <c r="BC216" s="340"/>
      <c r="BD216" s="323"/>
      <c r="BE216" s="323"/>
      <c r="BF216" s="323"/>
      <c r="BG216" s="340"/>
      <c r="BH216" s="340"/>
      <c r="BI216" s="340"/>
      <c r="BJ216" s="323"/>
      <c r="BK216" s="323"/>
      <c r="BL216" s="323"/>
      <c r="BM216" s="340"/>
      <c r="BN216" s="340"/>
      <c r="BO216" s="340"/>
      <c r="BP216" s="348"/>
      <c r="BQ216" s="339"/>
      <c r="BR216" s="460"/>
      <c r="BS216" s="272"/>
    </row>
    <row r="217" spans="1:71" ht="17.25" customHeight="1" thickBot="1" x14ac:dyDescent="0.3">
      <c r="A217" s="635"/>
      <c r="B217" s="659"/>
      <c r="C217" s="593" t="s">
        <v>76</v>
      </c>
      <c r="D217" s="593" t="s">
        <v>76</v>
      </c>
      <c r="E217" s="660"/>
      <c r="F217" s="636"/>
      <c r="G217" s="637"/>
      <c r="H217" s="636"/>
      <c r="I217" s="637"/>
      <c r="J217" s="638" t="s">
        <v>361</v>
      </c>
      <c r="K217" s="639" t="s">
        <v>34</v>
      </c>
      <c r="L217" s="640">
        <f>N217+O217+P217+Q217+R217+S217+T217+U217</f>
        <v>6</v>
      </c>
      <c r="M217" s="641">
        <f>L217*36</f>
        <v>216</v>
      </c>
      <c r="N217" s="642"/>
      <c r="O217" s="643"/>
      <c r="P217" s="643"/>
      <c r="Q217" s="643"/>
      <c r="R217" s="643"/>
      <c r="S217" s="643"/>
      <c r="T217" s="643"/>
      <c r="U217" s="644">
        <v>6</v>
      </c>
      <c r="V217" s="645"/>
      <c r="W217" s="646"/>
      <c r="X217" s="646" t="s">
        <v>32</v>
      </c>
      <c r="Y217" s="647"/>
      <c r="Z217" s="648" t="s">
        <v>32</v>
      </c>
      <c r="AA217" s="649"/>
      <c r="AB217" s="650"/>
      <c r="AC217" s="650"/>
      <c r="AD217" s="650"/>
      <c r="AE217" s="650"/>
      <c r="AF217" s="650"/>
      <c r="AG217" s="651"/>
      <c r="AH217" s="652"/>
      <c r="AI217" s="652"/>
      <c r="AJ217" s="652"/>
      <c r="AK217" s="653"/>
      <c r="AL217" s="653"/>
      <c r="AM217" s="652"/>
      <c r="AN217" s="652"/>
      <c r="AO217" s="653"/>
      <c r="AP217" s="653"/>
      <c r="AQ217" s="653"/>
      <c r="AR217" s="652"/>
      <c r="AS217" s="652"/>
      <c r="AT217" s="652"/>
      <c r="AU217" s="653"/>
      <c r="AV217" s="653"/>
      <c r="AW217" s="653"/>
      <c r="AX217" s="652"/>
      <c r="AY217" s="652"/>
      <c r="AZ217" s="652"/>
      <c r="BA217" s="653"/>
      <c r="BB217" s="653"/>
      <c r="BC217" s="653"/>
      <c r="BD217" s="650"/>
      <c r="BE217" s="650"/>
      <c r="BF217" s="650"/>
      <c r="BG217" s="653"/>
      <c r="BH217" s="653"/>
      <c r="BI217" s="653"/>
      <c r="BJ217" s="650"/>
      <c r="BK217" s="650"/>
      <c r="BL217" s="650"/>
      <c r="BM217" s="653"/>
      <c r="BN217" s="653"/>
      <c r="BO217" s="653"/>
      <c r="BP217" s="654"/>
      <c r="BQ217" s="655"/>
      <c r="BR217" s="656"/>
      <c r="BS217" s="272"/>
    </row>
    <row r="218" spans="1:71" ht="15.75" x14ac:dyDescent="0.25">
      <c r="A218" s="481"/>
      <c r="B218" s="481"/>
      <c r="C218" s="481"/>
      <c r="D218" s="481"/>
      <c r="E218" s="481"/>
      <c r="F218" s="481"/>
      <c r="G218" s="481"/>
      <c r="H218" s="481"/>
      <c r="I218" s="481"/>
      <c r="J218" s="481"/>
      <c r="K218" s="481"/>
      <c r="L218" s="482" t="e">
        <f>SUM(L7+L46+L202+L215)</f>
        <v>#REF!</v>
      </c>
      <c r="M218" s="482" t="e">
        <f>L218*36</f>
        <v>#REF!</v>
      </c>
      <c r="N218" s="481"/>
      <c r="O218" s="481"/>
      <c r="P218" s="481"/>
      <c r="Q218" s="481"/>
      <c r="R218" s="481"/>
      <c r="S218" s="481"/>
      <c r="T218" s="481"/>
      <c r="U218" s="481"/>
      <c r="V218" s="481"/>
      <c r="W218" s="481"/>
      <c r="X218" s="481"/>
      <c r="Y218" s="481"/>
      <c r="Z218" s="481"/>
      <c r="AA218" s="481"/>
      <c r="AB218" s="481"/>
      <c r="AC218" s="481"/>
      <c r="AD218" s="481"/>
      <c r="AE218" s="481"/>
      <c r="AF218" s="481"/>
      <c r="AG218" s="481"/>
      <c r="AH218" s="481"/>
      <c r="AI218" s="481"/>
      <c r="AJ218" s="481"/>
      <c r="AK218" s="481"/>
      <c r="AL218" s="481"/>
      <c r="AM218" s="481"/>
      <c r="AN218" s="481"/>
      <c r="AO218" s="481"/>
      <c r="AP218" s="481"/>
      <c r="AQ218" s="481"/>
      <c r="AR218" s="481"/>
      <c r="AS218" s="481"/>
      <c r="AT218" s="481"/>
      <c r="AU218" s="481"/>
      <c r="AV218" s="481"/>
      <c r="AW218" s="481"/>
      <c r="AX218" s="481"/>
      <c r="AY218" s="481"/>
      <c r="AZ218" s="481"/>
      <c r="BA218" s="481"/>
      <c r="BB218" s="481"/>
      <c r="BC218" s="481"/>
      <c r="BD218" s="481"/>
      <c r="BE218" s="481"/>
      <c r="BF218" s="481"/>
      <c r="BG218" s="481"/>
      <c r="BH218" s="481"/>
      <c r="BI218" s="481"/>
      <c r="BJ218" s="481"/>
      <c r="BK218" s="481"/>
      <c r="BL218" s="481"/>
      <c r="BM218" s="481"/>
      <c r="BN218" s="481"/>
      <c r="BO218" s="481"/>
      <c r="BP218" s="481"/>
      <c r="BQ218" s="481"/>
      <c r="BR218" s="481"/>
      <c r="BS218" s="272"/>
    </row>
    <row r="219" spans="1:71" ht="15.75" thickBot="1" x14ac:dyDescent="0.3">
      <c r="A219" s="481"/>
      <c r="B219" s="481"/>
      <c r="C219" s="481"/>
      <c r="D219" s="481"/>
      <c r="E219" s="481"/>
      <c r="F219" s="481"/>
      <c r="G219" s="481"/>
      <c r="H219" s="481"/>
      <c r="I219" s="481"/>
      <c r="J219" s="481"/>
      <c r="K219" s="481"/>
      <c r="L219" s="481"/>
      <c r="M219" s="481"/>
      <c r="N219" s="481"/>
      <c r="O219" s="481"/>
      <c r="P219" s="481"/>
      <c r="Q219" s="481"/>
      <c r="R219" s="481"/>
      <c r="S219" s="481"/>
      <c r="T219" s="481"/>
      <c r="U219" s="481"/>
      <c r="V219" s="481"/>
      <c r="W219" s="481"/>
      <c r="X219" s="481"/>
      <c r="Y219" s="481"/>
      <c r="Z219" s="481"/>
      <c r="AA219" s="481"/>
      <c r="AB219" s="481"/>
      <c r="AC219" s="481"/>
      <c r="AD219" s="481"/>
      <c r="AE219" s="481"/>
      <c r="AF219" s="481"/>
      <c r="AG219" s="481"/>
      <c r="AH219" s="481"/>
      <c r="AI219" s="481"/>
      <c r="AJ219" s="481"/>
      <c r="AK219" s="481"/>
      <c r="AL219" s="481"/>
      <c r="AM219" s="481"/>
      <c r="AN219" s="481"/>
      <c r="AO219" s="481"/>
      <c r="AP219" s="481"/>
      <c r="AQ219" s="481"/>
      <c r="AR219" s="481"/>
      <c r="AS219" s="481"/>
      <c r="AT219" s="481"/>
      <c r="AU219" s="481"/>
      <c r="AV219" s="481"/>
      <c r="AW219" s="481"/>
      <c r="AX219" s="481"/>
      <c r="AY219" s="481"/>
      <c r="AZ219" s="481"/>
      <c r="BA219" s="481"/>
      <c r="BB219" s="481"/>
      <c r="BC219" s="481"/>
      <c r="BD219" s="481"/>
      <c r="BE219" s="481"/>
      <c r="BF219" s="481"/>
      <c r="BG219" s="481"/>
      <c r="BH219" s="481"/>
      <c r="BI219" s="481"/>
      <c r="BJ219" s="481"/>
      <c r="BK219" s="481"/>
      <c r="BL219" s="481"/>
      <c r="BM219" s="481"/>
      <c r="BN219" s="481"/>
      <c r="BO219" s="481"/>
      <c r="BP219" s="481"/>
      <c r="BQ219" s="481"/>
      <c r="BR219" s="481"/>
      <c r="BS219" s="272"/>
    </row>
    <row r="220" spans="1:71" ht="15.75" x14ac:dyDescent="0.25">
      <c r="A220" s="473"/>
      <c r="B220" s="474"/>
      <c r="C220" s="474"/>
      <c r="D220" s="474"/>
      <c r="E220" s="474"/>
      <c r="F220" s="474"/>
      <c r="G220" s="474"/>
      <c r="H220" s="474"/>
      <c r="I220" s="474"/>
      <c r="J220" s="526" t="s">
        <v>319</v>
      </c>
      <c r="K220" s="472" t="s">
        <v>204</v>
      </c>
      <c r="L220" s="456"/>
      <c r="M220" s="457"/>
      <c r="N220" s="458"/>
      <c r="O220" s="458"/>
      <c r="P220" s="458"/>
      <c r="Q220" s="458"/>
      <c r="R220" s="458"/>
      <c r="S220" s="458"/>
      <c r="T220" s="458"/>
      <c r="U220" s="459"/>
      <c r="V220" s="462"/>
      <c r="W220" s="463"/>
      <c r="X220" s="463"/>
      <c r="Y220" s="463"/>
      <c r="Z220" s="464"/>
      <c r="AA220" s="465"/>
      <c r="AB220" s="458"/>
      <c r="AC220" s="458"/>
      <c r="AD220" s="458"/>
      <c r="AE220" s="458"/>
      <c r="AF220" s="458"/>
      <c r="AG220" s="466"/>
      <c r="AH220" s="520"/>
      <c r="AI220" s="458"/>
      <c r="AJ220" s="458"/>
      <c r="AK220" s="458"/>
      <c r="AL220" s="458"/>
      <c r="AM220" s="458"/>
      <c r="AN220" s="458"/>
      <c r="AO220" s="458"/>
      <c r="AP220" s="458"/>
      <c r="AQ220" s="458"/>
      <c r="AR220" s="458"/>
      <c r="AS220" s="458"/>
      <c r="AT220" s="458"/>
      <c r="AU220" s="458"/>
      <c r="AV220" s="458"/>
      <c r="AW220" s="458"/>
      <c r="AX220" s="458"/>
      <c r="AY220" s="458"/>
      <c r="AZ220" s="458"/>
      <c r="BA220" s="458"/>
      <c r="BB220" s="458"/>
      <c r="BC220" s="458"/>
      <c r="BD220" s="458"/>
      <c r="BE220" s="458"/>
      <c r="BF220" s="458"/>
      <c r="BG220" s="458"/>
      <c r="BH220" s="458"/>
      <c r="BI220" s="458"/>
      <c r="BJ220" s="458"/>
      <c r="BK220" s="458"/>
      <c r="BL220" s="458"/>
      <c r="BM220" s="458"/>
      <c r="BN220" s="458"/>
      <c r="BO220" s="458"/>
      <c r="BP220" s="457"/>
      <c r="BQ220" s="521"/>
      <c r="BR220" s="475"/>
      <c r="BS220" s="272"/>
    </row>
    <row r="221" spans="1:71" ht="15.75" x14ac:dyDescent="0.25">
      <c r="A221" s="376"/>
      <c r="C221" s="572" t="s">
        <v>76</v>
      </c>
      <c r="D221" s="572" t="s">
        <v>76</v>
      </c>
      <c r="J221" s="563" t="s">
        <v>341</v>
      </c>
      <c r="K221" s="524" t="s">
        <v>278</v>
      </c>
      <c r="L221" s="376"/>
      <c r="U221" s="460"/>
      <c r="V221" s="376"/>
      <c r="Z221" s="460"/>
      <c r="AA221" s="467"/>
      <c r="AB221" s="295"/>
      <c r="AC221" s="295"/>
      <c r="AD221" s="295"/>
      <c r="AE221" s="295"/>
      <c r="AF221" s="295"/>
      <c r="AG221" s="468"/>
      <c r="AH221" s="272"/>
      <c r="BR221" s="460"/>
      <c r="BS221" s="272"/>
    </row>
    <row r="222" spans="1:71" ht="15.75" x14ac:dyDescent="0.25">
      <c r="A222" s="376"/>
      <c r="C222" s="572" t="s">
        <v>76</v>
      </c>
      <c r="D222" s="572" t="s">
        <v>76</v>
      </c>
      <c r="J222" s="563" t="s">
        <v>342</v>
      </c>
      <c r="K222" s="524" t="s">
        <v>279</v>
      </c>
      <c r="L222" s="376"/>
      <c r="U222" s="460"/>
      <c r="V222" s="376"/>
      <c r="Z222" s="460"/>
      <c r="AA222" s="467"/>
      <c r="AB222" s="295"/>
      <c r="AC222" s="295"/>
      <c r="AD222" s="295"/>
      <c r="AE222" s="295"/>
      <c r="AF222" s="295"/>
      <c r="AG222" s="468"/>
      <c r="AH222" s="272"/>
      <c r="BR222" s="460"/>
      <c r="BS222" s="272"/>
    </row>
    <row r="223" spans="1:71" ht="15.75" x14ac:dyDescent="0.25">
      <c r="A223" s="376"/>
      <c r="C223" s="572" t="s">
        <v>76</v>
      </c>
      <c r="D223" s="572" t="s">
        <v>76</v>
      </c>
      <c r="J223" s="563" t="s">
        <v>343</v>
      </c>
      <c r="K223" s="524" t="s">
        <v>280</v>
      </c>
      <c r="L223" s="376"/>
      <c r="U223" s="460"/>
      <c r="V223" s="376"/>
      <c r="Z223" s="460"/>
      <c r="AA223" s="467"/>
      <c r="AB223" s="295"/>
      <c r="AC223" s="295"/>
      <c r="AD223" s="295"/>
      <c r="AE223" s="295"/>
      <c r="AF223" s="295"/>
      <c r="AG223" s="468"/>
      <c r="AH223" s="272"/>
      <c r="BR223" s="460"/>
      <c r="BS223" s="272"/>
    </row>
    <row r="224" spans="1:71" ht="15.75" x14ac:dyDescent="0.25">
      <c r="A224" s="376"/>
      <c r="C224" s="572" t="s">
        <v>76</v>
      </c>
      <c r="D224" s="572" t="s">
        <v>76</v>
      </c>
      <c r="J224" s="563" t="s">
        <v>344</v>
      </c>
      <c r="K224" s="524" t="s">
        <v>281</v>
      </c>
      <c r="L224" s="376"/>
      <c r="U224" s="460"/>
      <c r="V224" s="376"/>
      <c r="Z224" s="460"/>
      <c r="AA224" s="467"/>
      <c r="AB224" s="295"/>
      <c r="AC224" s="295"/>
      <c r="AD224" s="295"/>
      <c r="AE224" s="295"/>
      <c r="AF224" s="295"/>
      <c r="AG224" s="468"/>
      <c r="AH224" s="272"/>
      <c r="BR224" s="460"/>
      <c r="BS224" s="272"/>
    </row>
    <row r="225" spans="1:71" ht="16.5" thickBot="1" x14ac:dyDescent="0.3">
      <c r="A225" s="377"/>
      <c r="B225" s="385"/>
      <c r="C225" s="593" t="s">
        <v>76</v>
      </c>
      <c r="D225" s="593" t="s">
        <v>76</v>
      </c>
      <c r="E225" s="385"/>
      <c r="F225" s="385"/>
      <c r="G225" s="385"/>
      <c r="H225" s="385"/>
      <c r="I225" s="385"/>
      <c r="J225" s="594" t="s">
        <v>345</v>
      </c>
      <c r="K225" s="573" t="s">
        <v>282</v>
      </c>
      <c r="L225" s="551"/>
      <c r="M225" s="552"/>
      <c r="N225" s="552"/>
      <c r="O225" s="552"/>
      <c r="P225" s="552"/>
      <c r="Q225" s="552"/>
      <c r="R225" s="552"/>
      <c r="S225" s="552"/>
      <c r="T225" s="552"/>
      <c r="U225" s="561"/>
      <c r="V225" s="377"/>
      <c r="W225" s="385"/>
      <c r="X225" s="385"/>
      <c r="Y225" s="385"/>
      <c r="Z225" s="461"/>
      <c r="AA225" s="469"/>
      <c r="AB225" s="470"/>
      <c r="AC225" s="470"/>
      <c r="AD225" s="470"/>
      <c r="AE225" s="470"/>
      <c r="AF225" s="470"/>
      <c r="AG225" s="471"/>
      <c r="AH225" s="522"/>
      <c r="AI225" s="523"/>
      <c r="AJ225" s="523"/>
      <c r="AK225" s="523"/>
      <c r="AL225" s="523"/>
      <c r="AM225" s="523"/>
      <c r="AN225" s="523"/>
      <c r="AO225" s="523"/>
      <c r="AP225" s="523"/>
      <c r="AQ225" s="523"/>
      <c r="AR225" s="523"/>
      <c r="AS225" s="523"/>
      <c r="AT225" s="523"/>
      <c r="AU225" s="523"/>
      <c r="AV225" s="523"/>
      <c r="AW225" s="523"/>
      <c r="AX225" s="523"/>
      <c r="AY225" s="523"/>
      <c r="AZ225" s="523"/>
      <c r="BA225" s="523"/>
      <c r="BB225" s="523"/>
      <c r="BC225" s="523"/>
      <c r="BD225" s="523"/>
      <c r="BE225" s="523"/>
      <c r="BF225" s="523"/>
      <c r="BG225" s="523"/>
      <c r="BH225" s="523"/>
      <c r="BI225" s="523"/>
      <c r="BJ225" s="523"/>
      <c r="BK225" s="523"/>
      <c r="BL225" s="523"/>
      <c r="BM225" s="523"/>
      <c r="BN225" s="523"/>
      <c r="BO225" s="523"/>
      <c r="BP225" s="476"/>
      <c r="BQ225" s="385"/>
      <c r="BR225" s="461"/>
      <c r="BS225" s="272"/>
    </row>
    <row r="226" spans="1:71" s="113" customFormat="1" ht="20.25" customHeight="1" x14ac:dyDescent="0.25">
      <c r="A226" s="588"/>
      <c r="B226" s="589"/>
      <c r="C226" s="590" t="s">
        <v>76</v>
      </c>
      <c r="D226" s="589"/>
      <c r="E226" s="589" t="s">
        <v>163</v>
      </c>
      <c r="F226" s="591"/>
      <c r="G226" s="591"/>
      <c r="H226" s="591"/>
      <c r="I226" s="591"/>
      <c r="J226" s="592" t="s">
        <v>354</v>
      </c>
      <c r="K226" s="586" t="s">
        <v>42</v>
      </c>
      <c r="L226" s="583">
        <f>SUM(L227:L230)</f>
        <v>12</v>
      </c>
      <c r="M226" s="575"/>
      <c r="N226" s="576"/>
      <c r="O226" s="380"/>
      <c r="P226" s="380"/>
      <c r="Q226" s="380"/>
      <c r="R226" s="574"/>
      <c r="S226" s="574"/>
      <c r="T226" s="574"/>
      <c r="U226" s="577"/>
      <c r="V226" s="76"/>
      <c r="W226" s="77"/>
      <c r="X226" s="77"/>
      <c r="Y226" s="266"/>
      <c r="Z226" s="78"/>
      <c r="AA226" s="156"/>
      <c r="AB226" s="79"/>
      <c r="AC226" s="79"/>
      <c r="AD226" s="79"/>
      <c r="AE226" s="79"/>
      <c r="AF226" s="79"/>
      <c r="AG226" s="116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75"/>
      <c r="BQ226" s="81"/>
      <c r="BR226" s="81"/>
    </row>
    <row r="227" spans="1:71" s="113" customFormat="1" ht="20.25" customHeight="1" x14ac:dyDescent="0.25">
      <c r="A227" s="374"/>
      <c r="B227" s="349"/>
      <c r="C227" s="349"/>
      <c r="D227" s="572" t="s">
        <v>76</v>
      </c>
      <c r="E227" s="349"/>
      <c r="F227" s="327"/>
      <c r="G227" s="327"/>
      <c r="H227" s="327"/>
      <c r="I227" s="327"/>
      <c r="J227" s="389" t="s">
        <v>355</v>
      </c>
      <c r="K227" s="405" t="s">
        <v>37</v>
      </c>
      <c r="L227" s="399">
        <v>3</v>
      </c>
      <c r="M227" s="333"/>
      <c r="N227" s="337"/>
      <c r="O227" s="332"/>
      <c r="P227" s="332"/>
      <c r="Q227" s="332"/>
      <c r="R227" s="349"/>
      <c r="S227" s="349"/>
      <c r="T227" s="349"/>
      <c r="U227" s="578"/>
      <c r="V227" s="350"/>
      <c r="W227" s="326"/>
      <c r="X227" s="326"/>
      <c r="Y227" s="264"/>
      <c r="Z227" s="325"/>
      <c r="AA227" s="324"/>
      <c r="AB227" s="323"/>
      <c r="AC227" s="323"/>
      <c r="AD227" s="323"/>
      <c r="AE227" s="323"/>
      <c r="AF227" s="323"/>
      <c r="AG227" s="331"/>
      <c r="AH227" s="346"/>
      <c r="AI227" s="346"/>
      <c r="AJ227" s="346"/>
      <c r="AK227" s="344"/>
      <c r="AL227" s="344"/>
      <c r="AM227" s="346"/>
      <c r="AN227" s="346"/>
      <c r="AO227" s="344"/>
      <c r="AP227" s="344"/>
      <c r="AQ227" s="344"/>
      <c r="AR227" s="346"/>
      <c r="AS227" s="346"/>
      <c r="AT227" s="346"/>
      <c r="AU227" s="344"/>
      <c r="AV227" s="344"/>
      <c r="AW227" s="344"/>
      <c r="AX227" s="346"/>
      <c r="AY227" s="346"/>
      <c r="AZ227" s="346"/>
      <c r="BA227" s="344"/>
      <c r="BB227" s="344"/>
      <c r="BC227" s="344"/>
      <c r="BD227" s="345"/>
      <c r="BE227" s="345"/>
      <c r="BF227" s="345"/>
      <c r="BG227" s="344"/>
      <c r="BH227" s="344"/>
      <c r="BI227" s="344"/>
      <c r="BJ227" s="345"/>
      <c r="BK227" s="345"/>
      <c r="BL227" s="345"/>
      <c r="BM227" s="344"/>
      <c r="BN227" s="344"/>
      <c r="BO227" s="344"/>
      <c r="BP227" s="348"/>
      <c r="BQ227" s="339"/>
    </row>
    <row r="228" spans="1:71" s="113" customFormat="1" ht="20.25" customHeight="1" x14ac:dyDescent="0.25">
      <c r="A228" s="374"/>
      <c r="B228" s="349"/>
      <c r="C228" s="349"/>
      <c r="D228" s="572" t="s">
        <v>76</v>
      </c>
      <c r="E228" s="349"/>
      <c r="F228" s="327"/>
      <c r="G228" s="327"/>
      <c r="H228" s="327"/>
      <c r="I228" s="327"/>
      <c r="J228" s="389" t="s">
        <v>356</v>
      </c>
      <c r="K228" s="405" t="s">
        <v>37</v>
      </c>
      <c r="L228" s="399">
        <v>3</v>
      </c>
      <c r="M228" s="333"/>
      <c r="N228" s="337"/>
      <c r="O228" s="332"/>
      <c r="P228" s="332"/>
      <c r="Q228" s="332"/>
      <c r="R228" s="349"/>
      <c r="S228" s="349"/>
      <c r="T228" s="349"/>
      <c r="U228" s="578"/>
      <c r="V228" s="350"/>
      <c r="W228" s="326"/>
      <c r="X228" s="326"/>
      <c r="Y228" s="264"/>
      <c r="Z228" s="325"/>
      <c r="AA228" s="324"/>
      <c r="AB228" s="323"/>
      <c r="AC228" s="323"/>
      <c r="AD228" s="323"/>
      <c r="AE228" s="323"/>
      <c r="AF228" s="323"/>
      <c r="AG228" s="331"/>
      <c r="AH228" s="346"/>
      <c r="AI228" s="346"/>
      <c r="AJ228" s="346"/>
      <c r="AK228" s="344"/>
      <c r="AL228" s="344"/>
      <c r="AM228" s="346"/>
      <c r="AN228" s="346"/>
      <c r="AO228" s="344"/>
      <c r="AP228" s="344"/>
      <c r="AQ228" s="344"/>
      <c r="AR228" s="346"/>
      <c r="AS228" s="346"/>
      <c r="AT228" s="346"/>
      <c r="AU228" s="344"/>
      <c r="AV228" s="344"/>
      <c r="AW228" s="344"/>
      <c r="AX228" s="346"/>
      <c r="AY228" s="346"/>
      <c r="AZ228" s="346"/>
      <c r="BA228" s="344"/>
      <c r="BB228" s="344"/>
      <c r="BC228" s="344"/>
      <c r="BD228" s="345"/>
      <c r="BE228" s="345"/>
      <c r="BF228" s="345"/>
      <c r="BG228" s="344"/>
      <c r="BH228" s="344"/>
      <c r="BI228" s="344"/>
      <c r="BJ228" s="345"/>
      <c r="BK228" s="345"/>
      <c r="BL228" s="345"/>
      <c r="BM228" s="344"/>
      <c r="BN228" s="344"/>
      <c r="BO228" s="344"/>
      <c r="BP228" s="348"/>
      <c r="BQ228" s="339"/>
    </row>
    <row r="229" spans="1:71" s="113" customFormat="1" ht="20.25" customHeight="1" x14ac:dyDescent="0.25">
      <c r="A229" s="374"/>
      <c r="B229" s="349"/>
      <c r="C229" s="349"/>
      <c r="D229" s="572" t="s">
        <v>76</v>
      </c>
      <c r="E229" s="349"/>
      <c r="F229" s="327"/>
      <c r="G229" s="327"/>
      <c r="H229" s="327"/>
      <c r="I229" s="327"/>
      <c r="J229" s="389" t="s">
        <v>357</v>
      </c>
      <c r="K229" s="405" t="s">
        <v>37</v>
      </c>
      <c r="L229" s="399">
        <v>3</v>
      </c>
      <c r="M229" s="333"/>
      <c r="N229" s="337"/>
      <c r="O229" s="332"/>
      <c r="P229" s="332"/>
      <c r="Q229" s="332"/>
      <c r="R229" s="349"/>
      <c r="S229" s="349"/>
      <c r="T229" s="349"/>
      <c r="U229" s="578"/>
      <c r="V229" s="350"/>
      <c r="W229" s="326"/>
      <c r="X229" s="326"/>
      <c r="Y229" s="264"/>
      <c r="Z229" s="325"/>
      <c r="AA229" s="324"/>
      <c r="AB229" s="323"/>
      <c r="AC229" s="323"/>
      <c r="AD229" s="323"/>
      <c r="AE229" s="323"/>
      <c r="AF229" s="323"/>
      <c r="AG229" s="331"/>
      <c r="AH229" s="346"/>
      <c r="AI229" s="346"/>
      <c r="AJ229" s="346"/>
      <c r="AK229" s="344"/>
      <c r="AL229" s="344"/>
      <c r="AM229" s="346"/>
      <c r="AN229" s="346"/>
      <c r="AO229" s="344"/>
      <c r="AP229" s="344"/>
      <c r="AQ229" s="344"/>
      <c r="AR229" s="346"/>
      <c r="AS229" s="346"/>
      <c r="AT229" s="346"/>
      <c r="AU229" s="344"/>
      <c r="AV229" s="344"/>
      <c r="AW229" s="344"/>
      <c r="AX229" s="346"/>
      <c r="AY229" s="346"/>
      <c r="AZ229" s="346"/>
      <c r="BA229" s="344"/>
      <c r="BB229" s="344"/>
      <c r="BC229" s="344"/>
      <c r="BD229" s="345"/>
      <c r="BE229" s="345"/>
      <c r="BF229" s="345"/>
      <c r="BG229" s="344"/>
      <c r="BH229" s="344"/>
      <c r="BI229" s="344"/>
      <c r="BJ229" s="345"/>
      <c r="BK229" s="345"/>
      <c r="BL229" s="345"/>
      <c r="BM229" s="344"/>
      <c r="BN229" s="344"/>
      <c r="BO229" s="344"/>
      <c r="BP229" s="348"/>
      <c r="BQ229" s="339"/>
    </row>
    <row r="230" spans="1:71" s="113" customFormat="1" ht="20.25" customHeight="1" thickBot="1" x14ac:dyDescent="0.3">
      <c r="A230" s="579"/>
      <c r="B230" s="384"/>
      <c r="C230" s="384"/>
      <c r="D230" s="572" t="s">
        <v>76</v>
      </c>
      <c r="E230" s="384"/>
      <c r="F230" s="378"/>
      <c r="G230" s="378"/>
      <c r="H230" s="378"/>
      <c r="I230" s="378"/>
      <c r="J230" s="398" t="s">
        <v>358</v>
      </c>
      <c r="K230" s="413" t="s">
        <v>37</v>
      </c>
      <c r="L230" s="584">
        <v>3</v>
      </c>
      <c r="M230" s="580"/>
      <c r="N230" s="501"/>
      <c r="O230" s="502"/>
      <c r="P230" s="502"/>
      <c r="Q230" s="502"/>
      <c r="R230" s="384"/>
      <c r="S230" s="384"/>
      <c r="T230" s="384"/>
      <c r="U230" s="581"/>
      <c r="V230" s="350"/>
      <c r="W230" s="326"/>
      <c r="X230" s="326"/>
      <c r="Y230" s="264"/>
      <c r="Z230" s="325"/>
      <c r="AA230" s="324"/>
      <c r="AB230" s="323"/>
      <c r="AC230" s="323"/>
      <c r="AD230" s="323"/>
      <c r="AE230" s="323"/>
      <c r="AF230" s="323"/>
      <c r="AG230" s="331"/>
      <c r="AH230" s="346"/>
      <c r="AI230" s="346"/>
      <c r="AJ230" s="346"/>
      <c r="AK230" s="344"/>
      <c r="AL230" s="344"/>
      <c r="AM230" s="346"/>
      <c r="AN230" s="346"/>
      <c r="AO230" s="344"/>
      <c r="AP230" s="344"/>
      <c r="AQ230" s="344"/>
      <c r="AR230" s="346"/>
      <c r="AS230" s="346"/>
      <c r="AT230" s="346"/>
      <c r="AU230" s="344"/>
      <c r="AV230" s="344"/>
      <c r="AW230" s="344"/>
      <c r="AX230" s="346"/>
      <c r="AY230" s="346"/>
      <c r="AZ230" s="346"/>
      <c r="BA230" s="344"/>
      <c r="BB230" s="344"/>
      <c r="BC230" s="344"/>
      <c r="BD230" s="345"/>
      <c r="BE230" s="345"/>
      <c r="BF230" s="345"/>
      <c r="BG230" s="344"/>
      <c r="BH230" s="344"/>
      <c r="BI230" s="344"/>
      <c r="BJ230" s="345"/>
      <c r="BK230" s="345"/>
      <c r="BL230" s="345"/>
      <c r="BM230" s="344"/>
      <c r="BN230" s="344"/>
      <c r="BO230" s="344"/>
      <c r="BP230" s="348"/>
      <c r="BQ230" s="339"/>
    </row>
    <row r="231" spans="1:71" ht="15.75" thickBot="1" x14ac:dyDescent="0.3">
      <c r="A231" s="160"/>
      <c r="B231" s="160"/>
      <c r="C231" s="160"/>
      <c r="D231" s="160"/>
      <c r="E231" s="160"/>
      <c r="F231" s="160"/>
      <c r="G231" s="160"/>
      <c r="H231" s="160"/>
      <c r="I231" s="160"/>
      <c r="J231" s="582"/>
      <c r="K231" s="587"/>
      <c r="L231" s="585"/>
      <c r="M231" s="160"/>
      <c r="N231" s="160"/>
      <c r="O231" s="160"/>
      <c r="P231" s="160"/>
      <c r="Q231" s="160"/>
      <c r="R231" s="160"/>
      <c r="S231" s="160"/>
      <c r="T231" s="160"/>
      <c r="U231" s="160"/>
    </row>
    <row r="232" spans="1:71" x14ac:dyDescent="0.25">
      <c r="K232" s="160"/>
    </row>
  </sheetData>
  <mergeCells count="582">
    <mergeCell ref="Z87:Z88"/>
    <mergeCell ref="AD35:AD36"/>
    <mergeCell ref="AE35:AE36"/>
    <mergeCell ref="AA37:AA38"/>
    <mergeCell ref="AB37:AB38"/>
    <mergeCell ref="AE37:AE38"/>
    <mergeCell ref="AD87:AD88"/>
    <mergeCell ref="AE9:AE14"/>
    <mergeCell ref="AA35:AA36"/>
    <mergeCell ref="AB35:AB36"/>
    <mergeCell ref="AC35:AC36"/>
    <mergeCell ref="A1:BR1"/>
    <mergeCell ref="AC5:AF5"/>
    <mergeCell ref="AB4:AF4"/>
    <mergeCell ref="AA3:AF3"/>
    <mergeCell ref="AA2:AG2"/>
    <mergeCell ref="AA4:AA6"/>
    <mergeCell ref="AB5:AB6"/>
    <mergeCell ref="AG4:AG6"/>
    <mergeCell ref="K2:K6"/>
    <mergeCell ref="L2:L6"/>
    <mergeCell ref="M2:M6"/>
    <mergeCell ref="N2:U5"/>
    <mergeCell ref="BP2:BP6"/>
    <mergeCell ref="BQ2:BQ6"/>
    <mergeCell ref="BR2:BR6"/>
    <mergeCell ref="A2:J5"/>
    <mergeCell ref="V2:Z5"/>
    <mergeCell ref="AH5:AJ5"/>
    <mergeCell ref="AK5:AM5"/>
    <mergeCell ref="AH4:AM4"/>
    <mergeCell ref="AH2:AM3"/>
    <mergeCell ref="BR9:BR14"/>
    <mergeCell ref="E9:E14"/>
    <mergeCell ref="E55:E65"/>
    <mergeCell ref="AY91:AY95"/>
    <mergeCell ref="AZ91:AZ95"/>
    <mergeCell ref="BA91:BA95"/>
    <mergeCell ref="BB91:BB95"/>
    <mergeCell ref="BC91:BC95"/>
    <mergeCell ref="BD91:BD95"/>
    <mergeCell ref="BE91:BE95"/>
    <mergeCell ref="BO91:BO95"/>
    <mergeCell ref="BQ91:BQ95"/>
    <mergeCell ref="BP91:BP95"/>
    <mergeCell ref="BF91:BF95"/>
    <mergeCell ref="BG91:BG95"/>
    <mergeCell ref="BH91:BH95"/>
    <mergeCell ref="BI91:BI95"/>
    <mergeCell ref="BJ91:BJ95"/>
    <mergeCell ref="BK91:BK95"/>
    <mergeCell ref="BL91:BL95"/>
    <mergeCell ref="BM91:BM95"/>
    <mergeCell ref="BN91:BN95"/>
    <mergeCell ref="AD9:AD14"/>
    <mergeCell ref="AC9:AC14"/>
    <mergeCell ref="B102:B106"/>
    <mergeCell ref="N102:N106"/>
    <mergeCell ref="R102:R106"/>
    <mergeCell ref="M102:M106"/>
    <mergeCell ref="L102:L106"/>
    <mergeCell ref="G102:G106"/>
    <mergeCell ref="I102:I106"/>
    <mergeCell ref="F102:F106"/>
    <mergeCell ref="Q102:Q106"/>
    <mergeCell ref="P102:P106"/>
    <mergeCell ref="O102:O106"/>
    <mergeCell ref="D102:D106"/>
    <mergeCell ref="H102:H106"/>
    <mergeCell ref="C102:C106"/>
    <mergeCell ref="B91:B95"/>
    <mergeCell ref="R91:R95"/>
    <mergeCell ref="Q91:Q95"/>
    <mergeCell ref="P91:P95"/>
    <mergeCell ref="O91:O95"/>
    <mergeCell ref="N91:N95"/>
    <mergeCell ref="M91:M95"/>
    <mergeCell ref="D97:D98"/>
    <mergeCell ref="G99:G101"/>
    <mergeCell ref="D99:D101"/>
    <mergeCell ref="C99:C101"/>
    <mergeCell ref="I99:I101"/>
    <mergeCell ref="F99:F101"/>
    <mergeCell ref="H99:H101"/>
    <mergeCell ref="F91:F95"/>
    <mergeCell ref="B97:B98"/>
    <mergeCell ref="G97:G98"/>
    <mergeCell ref="I97:I98"/>
    <mergeCell ref="C97:C98"/>
    <mergeCell ref="B99:B101"/>
    <mergeCell ref="F97:F98"/>
    <mergeCell ref="H97:H98"/>
    <mergeCell ref="R97:R98"/>
    <mergeCell ref="Q97:Q98"/>
    <mergeCell ref="C55:C65"/>
    <mergeCell ref="H55:H65"/>
    <mergeCell ref="F55:F65"/>
    <mergeCell ref="I55:I65"/>
    <mergeCell ref="G91:G95"/>
    <mergeCell ref="I91:I95"/>
    <mergeCell ref="D55:D65"/>
    <mergeCell ref="G87:G88"/>
    <mergeCell ref="H87:H88"/>
    <mergeCell ref="G55:G65"/>
    <mergeCell ref="H91:H95"/>
    <mergeCell ref="C91:C95"/>
    <mergeCell ref="F87:F88"/>
    <mergeCell ref="D91:D95"/>
    <mergeCell ref="AZ97:AZ98"/>
    <mergeCell ref="AY97:AY98"/>
    <mergeCell ref="AX97:AX98"/>
    <mergeCell ref="AW97:AW98"/>
    <mergeCell ref="AV97:AV98"/>
    <mergeCell ref="AB97:AB98"/>
    <mergeCell ref="AA97:AA98"/>
    <mergeCell ref="Z97:Z98"/>
    <mergeCell ref="AG97:AG98"/>
    <mergeCell ref="AU97:AU98"/>
    <mergeCell ref="AT97:AT98"/>
    <mergeCell ref="AS97:AS98"/>
    <mergeCell ref="AR97:AR98"/>
    <mergeCell ref="AE97:AE98"/>
    <mergeCell ref="AD97:AD98"/>
    <mergeCell ref="AC97:AC98"/>
    <mergeCell ref="AJ97:AJ98"/>
    <mergeCell ref="AI97:AI98"/>
    <mergeCell ref="BQ97:BQ98"/>
    <mergeCell ref="BP97:BP98"/>
    <mergeCell ref="BO97:BO98"/>
    <mergeCell ref="BN97:BN98"/>
    <mergeCell ref="BM97:BM98"/>
    <mergeCell ref="BL97:BL98"/>
    <mergeCell ref="AL97:AL98"/>
    <mergeCell ref="AK97:AK98"/>
    <mergeCell ref="AQ97:AQ98"/>
    <mergeCell ref="AP97:AP98"/>
    <mergeCell ref="AO97:AO98"/>
    <mergeCell ref="AN97:AN98"/>
    <mergeCell ref="AM97:AM98"/>
    <mergeCell ref="BB97:BB98"/>
    <mergeCell ref="BE97:BE98"/>
    <mergeCell ref="BD97:BD98"/>
    <mergeCell ref="BK97:BK98"/>
    <mergeCell ref="BJ97:BJ98"/>
    <mergeCell ref="BI97:BI98"/>
    <mergeCell ref="BH97:BH98"/>
    <mergeCell ref="BG97:BG98"/>
    <mergeCell ref="BF97:BF98"/>
    <mergeCell ref="BC97:BC98"/>
    <mergeCell ref="BA97:BA98"/>
    <mergeCell ref="AW91:AW95"/>
    <mergeCell ref="AX91:AX95"/>
    <mergeCell ref="AH97:AH98"/>
    <mergeCell ref="AJ91:AJ95"/>
    <mergeCell ref="AI91:AI95"/>
    <mergeCell ref="AH91:AH95"/>
    <mergeCell ref="AN91:AN95"/>
    <mergeCell ref="AO91:AO95"/>
    <mergeCell ref="AP91:AP95"/>
    <mergeCell ref="AQ91:AQ95"/>
    <mergeCell ref="AR91:AR95"/>
    <mergeCell ref="AS91:AS95"/>
    <mergeCell ref="AT91:AT95"/>
    <mergeCell ref="AU91:AU95"/>
    <mergeCell ref="AV91:AV95"/>
    <mergeCell ref="AK91:AK95"/>
    <mergeCell ref="AL91:AL95"/>
    <mergeCell ref="AM91:AM95"/>
    <mergeCell ref="AI87:AI88"/>
    <mergeCell ref="AH87:AH88"/>
    <mergeCell ref="BI87:BI88"/>
    <mergeCell ref="BH87:BH88"/>
    <mergeCell ref="BG87:BG88"/>
    <mergeCell ref="BF87:BF88"/>
    <mergeCell ref="BE87:BE88"/>
    <mergeCell ref="BD87:BD88"/>
    <mergeCell ref="AQ87:AQ88"/>
    <mergeCell ref="AP87:AP88"/>
    <mergeCell ref="AO87:AO88"/>
    <mergeCell ref="AN87:AN88"/>
    <mergeCell ref="AJ87:AJ88"/>
    <mergeCell ref="BQ87:BQ88"/>
    <mergeCell ref="BP87:BP88"/>
    <mergeCell ref="BO87:BO88"/>
    <mergeCell ref="BN87:BN88"/>
    <mergeCell ref="BM87:BM88"/>
    <mergeCell ref="BL87:BL88"/>
    <mergeCell ref="BK87:BK88"/>
    <mergeCell ref="BJ87:BJ88"/>
    <mergeCell ref="V87:V88"/>
    <mergeCell ref="AT87:AT88"/>
    <mergeCell ref="AS87:AS88"/>
    <mergeCell ref="AR87:AR88"/>
    <mergeCell ref="BC87:BC88"/>
    <mergeCell ref="BB87:BB88"/>
    <mergeCell ref="BA87:BA88"/>
    <mergeCell ref="AZ87:AZ88"/>
    <mergeCell ref="AY87:AY88"/>
    <mergeCell ref="AX87:AX88"/>
    <mergeCell ref="AW87:AW88"/>
    <mergeCell ref="AV87:AV88"/>
    <mergeCell ref="AU87:AU88"/>
    <mergeCell ref="AM87:AM88"/>
    <mergeCell ref="AL87:AL88"/>
    <mergeCell ref="AK87:AK88"/>
    <mergeCell ref="AW55:AW65"/>
    <mergeCell ref="AX55:AX65"/>
    <mergeCell ref="BB55:BB65"/>
    <mergeCell ref="BC55:BC65"/>
    <mergeCell ref="BD55:BD65"/>
    <mergeCell ref="T55:T65"/>
    <mergeCell ref="AH55:AH65"/>
    <mergeCell ref="U55:U65"/>
    <mergeCell ref="V55:V65"/>
    <mergeCell ref="AG55:AG65"/>
    <mergeCell ref="AK55:AK65"/>
    <mergeCell ref="AL55:AL65"/>
    <mergeCell ref="AM55:AM65"/>
    <mergeCell ref="AS55:AS65"/>
    <mergeCell ref="AT55:AT65"/>
    <mergeCell ref="AU55:AU65"/>
    <mergeCell ref="AV55:AV65"/>
    <mergeCell ref="W55:W65"/>
    <mergeCell ref="X55:X65"/>
    <mergeCell ref="AF55:AF65"/>
    <mergeCell ref="AB55:AB65"/>
    <mergeCell ref="AC55:AC65"/>
    <mergeCell ref="AD55:AD65"/>
    <mergeCell ref="AE55:AE65"/>
    <mergeCell ref="BQ55:BQ65"/>
    <mergeCell ref="L55:L65"/>
    <mergeCell ref="BK55:BK65"/>
    <mergeCell ref="BL55:BL65"/>
    <mergeCell ref="BM55:BM65"/>
    <mergeCell ref="BN55:BN65"/>
    <mergeCell ref="BO55:BO65"/>
    <mergeCell ref="BP55:BP65"/>
    <mergeCell ref="BE55:BE65"/>
    <mergeCell ref="BF55:BF65"/>
    <mergeCell ref="BG55:BG65"/>
    <mergeCell ref="BH55:BH65"/>
    <mergeCell ref="BI55:BI65"/>
    <mergeCell ref="BJ55:BJ65"/>
    <mergeCell ref="AY55:AY65"/>
    <mergeCell ref="AZ55:AZ65"/>
    <mergeCell ref="BA55:BA65"/>
    <mergeCell ref="AN55:AN65"/>
    <mergeCell ref="AO55:AO65"/>
    <mergeCell ref="AP55:AP65"/>
    <mergeCell ref="AQ55:AQ65"/>
    <mergeCell ref="AR55:AR65"/>
    <mergeCell ref="AI55:AI65"/>
    <mergeCell ref="AJ55:AJ65"/>
    <mergeCell ref="BP9:BP14"/>
    <mergeCell ref="BQ9:BQ14"/>
    <mergeCell ref="BG9:BG14"/>
    <mergeCell ref="BH9:BH14"/>
    <mergeCell ref="BI9:BI14"/>
    <mergeCell ref="BJ9:BJ14"/>
    <mergeCell ref="BK9:BK14"/>
    <mergeCell ref="BL9:BL14"/>
    <mergeCell ref="AR9:AR14"/>
    <mergeCell ref="AS9:AS14"/>
    <mergeCell ref="AT9:AT14"/>
    <mergeCell ref="BM9:BM14"/>
    <mergeCell ref="BN9:BN14"/>
    <mergeCell ref="BA9:BA14"/>
    <mergeCell ref="BB9:BB14"/>
    <mergeCell ref="BC9:BC14"/>
    <mergeCell ref="BD9:BD14"/>
    <mergeCell ref="BE9:BE14"/>
    <mergeCell ref="BF9:BF14"/>
    <mergeCell ref="AU9:AU14"/>
    <mergeCell ref="AV9:AV14"/>
    <mergeCell ref="AW9:AW14"/>
    <mergeCell ref="AX9:AX14"/>
    <mergeCell ref="AY9:AY14"/>
    <mergeCell ref="AQ9:AQ14"/>
    <mergeCell ref="BO9:BO14"/>
    <mergeCell ref="AZ9:AZ14"/>
    <mergeCell ref="AG9:AG14"/>
    <mergeCell ref="AF9:AF14"/>
    <mergeCell ref="AK9:AK14"/>
    <mergeCell ref="AL9:AL14"/>
    <mergeCell ref="AM9:AM14"/>
    <mergeCell ref="AN9:AN14"/>
    <mergeCell ref="AH9:AH14"/>
    <mergeCell ref="AI9:AI14"/>
    <mergeCell ref="AJ9:AJ14"/>
    <mergeCell ref="AO9:AO14"/>
    <mergeCell ref="AP9:AP14"/>
    <mergeCell ref="G9:G14"/>
    <mergeCell ref="R9:R14"/>
    <mergeCell ref="S9:S14"/>
    <mergeCell ref="W9:W14"/>
    <mergeCell ref="X9:X14"/>
    <mergeCell ref="Z9:Z14"/>
    <mergeCell ref="AA9:AA14"/>
    <mergeCell ref="AB9:AB14"/>
    <mergeCell ref="Y9:Y14"/>
    <mergeCell ref="V9:V14"/>
    <mergeCell ref="Q9:Q14"/>
    <mergeCell ref="L9:L14"/>
    <mergeCell ref="M9:M14"/>
    <mergeCell ref="I9:I14"/>
    <mergeCell ref="N9:N14"/>
    <mergeCell ref="O9:O14"/>
    <mergeCell ref="P9:P14"/>
    <mergeCell ref="T9:T14"/>
    <mergeCell ref="U9:U14"/>
    <mergeCell ref="O87:O88"/>
    <mergeCell ref="S87:S88"/>
    <mergeCell ref="L97:L98"/>
    <mergeCell ref="M97:M98"/>
    <mergeCell ref="N97:N98"/>
    <mergeCell ref="U102:U106"/>
    <mergeCell ref="T102:T106"/>
    <mergeCell ref="P87:P88"/>
    <mergeCell ref="L87:L88"/>
    <mergeCell ref="L91:L95"/>
    <mergeCell ref="R87:R88"/>
    <mergeCell ref="Q87:Q88"/>
    <mergeCell ref="N99:N101"/>
    <mergeCell ref="M99:M101"/>
    <mergeCell ref="L99:L101"/>
    <mergeCell ref="T87:T88"/>
    <mergeCell ref="S91:S95"/>
    <mergeCell ref="R99:R101"/>
    <mergeCell ref="Q99:Q101"/>
    <mergeCell ref="X91:X95"/>
    <mergeCell ref="W91:W95"/>
    <mergeCell ref="V91:V95"/>
    <mergeCell ref="U91:U95"/>
    <mergeCell ref="T91:T95"/>
    <mergeCell ref="U97:U98"/>
    <mergeCell ref="P99:P101"/>
    <mergeCell ref="O99:O101"/>
    <mergeCell ref="P97:P98"/>
    <mergeCell ref="S97:S98"/>
    <mergeCell ref="O97:O98"/>
    <mergeCell ref="X87:X88"/>
    <mergeCell ref="W87:W88"/>
    <mergeCell ref="N87:N88"/>
    <mergeCell ref="M87:M88"/>
    <mergeCell ref="Y102:Y106"/>
    <mergeCell ref="Y99:Y101"/>
    <mergeCell ref="Y97:Y98"/>
    <mergeCell ref="T97:T98"/>
    <mergeCell ref="Z99:Z101"/>
    <mergeCell ref="X99:X101"/>
    <mergeCell ref="W99:W101"/>
    <mergeCell ref="V99:V101"/>
    <mergeCell ref="U99:U101"/>
    <mergeCell ref="T99:T101"/>
    <mergeCell ref="S99:S101"/>
    <mergeCell ref="Y91:Y95"/>
    <mergeCell ref="X97:X98"/>
    <mergeCell ref="W97:W98"/>
    <mergeCell ref="V97:V98"/>
    <mergeCell ref="Z91:Z95"/>
    <mergeCell ref="U87:U88"/>
    <mergeCell ref="S102:S106"/>
    <mergeCell ref="Z102:Z106"/>
    <mergeCell ref="X102:X106"/>
    <mergeCell ref="W102:W106"/>
    <mergeCell ref="V102:V106"/>
    <mergeCell ref="AG102:AG106"/>
    <mergeCell ref="AF102:AF106"/>
    <mergeCell ref="AE102:AE106"/>
    <mergeCell ref="AD102:AD106"/>
    <mergeCell ref="AC102:AC106"/>
    <mergeCell ref="AB102:AB106"/>
    <mergeCell ref="AA102:AA106"/>
    <mergeCell ref="AC99:AC101"/>
    <mergeCell ref="AB99:AB101"/>
    <mergeCell ref="AA99:AA101"/>
    <mergeCell ref="AA55:AA65"/>
    <mergeCell ref="AE91:AE95"/>
    <mergeCell ref="AC87:AC88"/>
    <mergeCell ref="AG99:AG101"/>
    <mergeCell ref="AF99:AF101"/>
    <mergeCell ref="AB91:AB95"/>
    <mergeCell ref="AE99:AE101"/>
    <mergeCell ref="AD99:AD101"/>
    <mergeCell ref="AG87:AG88"/>
    <mergeCell ref="AE87:AE88"/>
    <mergeCell ref="AA91:AA95"/>
    <mergeCell ref="AG91:AG95"/>
    <mergeCell ref="AD91:AD95"/>
    <mergeCell ref="AC91:AC95"/>
    <mergeCell ref="AB87:AB88"/>
    <mergeCell ref="AA87:AA88"/>
    <mergeCell ref="M55:M65"/>
    <mergeCell ref="N55:N65"/>
    <mergeCell ref="O55:O65"/>
    <mergeCell ref="P55:P65"/>
    <mergeCell ref="Q55:Q65"/>
    <mergeCell ref="R55:R65"/>
    <mergeCell ref="S55:S65"/>
    <mergeCell ref="Y55:Y65"/>
    <mergeCell ref="Z55:Z65"/>
    <mergeCell ref="C33:C34"/>
    <mergeCell ref="D33:D34"/>
    <mergeCell ref="F33:F34"/>
    <mergeCell ref="G33:G34"/>
    <mergeCell ref="I33:I34"/>
    <mergeCell ref="L33:L34"/>
    <mergeCell ref="M33:M34"/>
    <mergeCell ref="N33:N34"/>
    <mergeCell ref="O33:O34"/>
    <mergeCell ref="R33:R34"/>
    <mergeCell ref="S33:S34"/>
    <mergeCell ref="P33:P34"/>
    <mergeCell ref="Q33:Q34"/>
    <mergeCell ref="T33:T34"/>
    <mergeCell ref="U33:U34"/>
    <mergeCell ref="V33:V34"/>
    <mergeCell ref="W33:W34"/>
    <mergeCell ref="X33:X34"/>
    <mergeCell ref="Y33:Y34"/>
    <mergeCell ref="Z33:Z34"/>
    <mergeCell ref="AF33:AF34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BN33:BN34"/>
    <mergeCell ref="BO33:BO34"/>
    <mergeCell ref="BP33:BP34"/>
    <mergeCell ref="BQ33:BQ34"/>
    <mergeCell ref="C35:C36"/>
    <mergeCell ref="D35:D36"/>
    <mergeCell ref="F35:F36"/>
    <mergeCell ref="G35:G36"/>
    <mergeCell ref="I35:I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C37:C38"/>
    <mergeCell ref="D37:D38"/>
    <mergeCell ref="F37:F38"/>
    <mergeCell ref="G37:G38"/>
    <mergeCell ref="I37:I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C37:AC38"/>
    <mergeCell ref="AD37:AD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K37:BK38"/>
    <mergeCell ref="BL37:BL38"/>
    <mergeCell ref="BM37:BM38"/>
    <mergeCell ref="BN37:BN38"/>
    <mergeCell ref="BO37:BO38"/>
    <mergeCell ref="BP37:BP38"/>
    <mergeCell ref="BQ37:BQ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J37:BJ38"/>
  </mergeCells>
  <phoneticPr fontId="4" type="noConversion"/>
  <conditionalFormatting sqref="W16:W19 W85:W86 W110 W202:W203 W75 W156:W168 W170:W182 W184:W196 W97 W99 W124:W140 W122 W28:W30 W54:W69">
    <cfRule type="expression" dxfId="5182" priority="1141" stopIfTrue="1">
      <formula>AND(INDEX($N16:$U16,1,$W16)=0, $W16&gt;0)</formula>
    </cfRule>
  </conditionalFormatting>
  <conditionalFormatting sqref="Z16:Z19 Z85:Z86 Z110 Z202:Z203 Z75 Z156:Z168 Z170:Z182 Z184:Z196 Z97 Z99 Z124:Z140 Z122 Z28:Z30 Z54:Z69">
    <cfRule type="expression" dxfId="5181" priority="1142" stopIfTrue="1">
      <formula>AND(INDEX($N16:$U16,1,$Z16)=0, $Z16&gt;0)</formula>
    </cfRule>
  </conditionalFormatting>
  <conditionalFormatting sqref="AH85:AJ86 AH110:AJ110 AH75:AJ75 AI89:AJ89 AH97:AJ97 AH99:AJ101 AH124:AJ126 AH122:AJ122 AH106:AJ106 AH16:AJ19 AH28:AJ30 AH22:AJ22 AH54:AJ69 AM91:AN95">
    <cfRule type="expression" dxfId="5180" priority="1143">
      <formula>AND(NOT(ISBLANK($N16)),ISBLANK($AH16),ISBLANK($AI16),ISBLANK($AJ16))</formula>
    </cfRule>
  </conditionalFormatting>
  <conditionalFormatting sqref="Z85:Z86 Z110 Z75 Z97 Z99 Z124:Z126 Z122 Z16:Z19 Z28:Z30 Z22 Z54:Z69">
    <cfRule type="expression" dxfId="5179" priority="1151">
      <formula>AND(NOT(ISBLANK($Z16)),ISBLANK($V16),ISBLANK($W16),ISBLANK($X16))</formula>
    </cfRule>
  </conditionalFormatting>
  <conditionalFormatting sqref="AG8 AG28:AG30">
    <cfRule type="expression" dxfId="5178" priority="1173">
      <formula>"&lt;=0.5*$E$17"</formula>
    </cfRule>
    <cfRule type="expression" dxfId="5177" priority="1174">
      <formula>"&gt;=0,5*$E$17"</formula>
    </cfRule>
  </conditionalFormatting>
  <conditionalFormatting sqref="AB8 AS85:AS86 BD85:BO86 AJ55:AJ61 AH8:BO8 AH23:BO33 AH16:BO21 AH48:BO54 AJ85:AN86 AH198:BO198 AH66:BO75 AH184:BO196 AH170:BO182 AH156:BO168 AH142:BO154 AH99:BO140 AH87:BO87 AI89:BO89 AH97:BO97 AH77:BO84 AH39:BO45 AH226:BO230 AM22:AN22 AK76:AN76 AK91:AN95 AH37:AN37 AH35:BO35">
    <cfRule type="expression" dxfId="5176" priority="1175" stopIfTrue="1">
      <formula>MOD(AB8,2)&lt;&gt;0</formula>
    </cfRule>
  </conditionalFormatting>
  <conditionalFormatting sqref="W8">
    <cfRule type="expression" dxfId="5175" priority="1177" stopIfTrue="1">
      <formula>AND(INDEX($N8:$U8,1,$W8)=0, $W8&gt;0)</formula>
    </cfRule>
  </conditionalFormatting>
  <conditionalFormatting sqref="X8:Y8 X85:Y86 X110:Y110 X202:Y203 X75:Y75 X156:Y168 X170:Y182 X184:Y196 X97:Y97 X99:Y99 X124:Y140 X122:Y122 X28:Y28 X54:Y55 X66:Y69 X56:X65 X30:Y30 Y29 Y16 X41:Y41 Y40 X44:Y45 Y43">
    <cfRule type="expression" dxfId="5174" priority="1178" stopIfTrue="1">
      <formula>AND(INDEX($N8:$U8,1,$X8)=0, $X8&gt;0)</formula>
    </cfRule>
  </conditionalFormatting>
  <conditionalFormatting sqref="Z8">
    <cfRule type="expression" dxfId="5173" priority="1179" stopIfTrue="1">
      <formula>AND(INDEX($N8:$U8,1,$Z8)=0, $Z8&gt;0)</formula>
    </cfRule>
  </conditionalFormatting>
  <conditionalFormatting sqref="AH9:AJ15">
    <cfRule type="expression" dxfId="5172" priority="1172">
      <formula>AND(NOT(ISBLANK($N9)),ISBLANK($AH9),ISBLANK($AI9),ISBLANK($AJ9))</formula>
    </cfRule>
  </conditionalFormatting>
  <conditionalFormatting sqref="Z9:Z15">
    <cfRule type="expression" dxfId="5171" priority="1164">
      <formula>AND(NOT(ISBLANK($Z9)),ISBLANK($V9),ISBLANK($W9),ISBLANK($X9))</formula>
    </cfRule>
  </conditionalFormatting>
  <conditionalFormatting sqref="AG16:AG19">
    <cfRule type="expression" dxfId="5170" priority="1155">
      <formula>"&lt;=0.5*$E$17"</formula>
    </cfRule>
    <cfRule type="expression" dxfId="5169" priority="1156">
      <formula>"&gt;=0,5*$E$17"</formula>
    </cfRule>
  </conditionalFormatting>
  <conditionalFormatting sqref="AH22 AJ22 AR22:AT22 AX22:AZ22 AB16:AB19">
    <cfRule type="expression" dxfId="5168" priority="1157" stopIfTrue="1">
      <formula>MOD(AB16,2)&lt;&gt;0</formula>
    </cfRule>
  </conditionalFormatting>
  <conditionalFormatting sqref="X17:Y18">
    <cfRule type="expression" dxfId="5167" priority="1162" stopIfTrue="1">
      <formula>AND(INDEX($N17:$U17,1,$X17)=0, $X17&gt;0)</formula>
    </cfRule>
  </conditionalFormatting>
  <conditionalFormatting sqref="AG22">
    <cfRule type="expression" dxfId="5166" priority="1152">
      <formula>"&lt;=0.5*$E$17"</formula>
    </cfRule>
    <cfRule type="expression" dxfId="5165" priority="1153">
      <formula>"&gt;=0,5*$E$17"</formula>
    </cfRule>
  </conditionalFormatting>
  <conditionalFormatting sqref="AB22">
    <cfRule type="expression" dxfId="5164" priority="1154" stopIfTrue="1">
      <formula>MOD(AB22,2)&lt;&gt;0</formula>
    </cfRule>
  </conditionalFormatting>
  <conditionalFormatting sqref="AG25:AG27">
    <cfRule type="expression" dxfId="5163" priority="1118">
      <formula>"&lt;=0.5*$E$17"</formula>
    </cfRule>
    <cfRule type="expression" dxfId="5162" priority="1119">
      <formula>"&gt;=0,5*$E$17"</formula>
    </cfRule>
  </conditionalFormatting>
  <conditionalFormatting sqref="W25:W27">
    <cfRule type="expression" dxfId="5161" priority="1122" stopIfTrue="1">
      <formula>AND(INDEX($N25:$U25,1,$W25)=0, $W25&gt;0)</formula>
    </cfRule>
  </conditionalFormatting>
  <conditionalFormatting sqref="X25:Y27">
    <cfRule type="expression" dxfId="5160" priority="1123" stopIfTrue="1">
      <formula>AND(INDEX($N25:$U25,1,$X25)=0, $X25&gt;0)</formula>
    </cfRule>
  </conditionalFormatting>
  <conditionalFormatting sqref="Z25:Z27">
    <cfRule type="expression" dxfId="5159" priority="1124" stopIfTrue="1">
      <formula>AND(INDEX($N25:$U25,1,$Z25)=0, $Z25&gt;0)</formula>
    </cfRule>
  </conditionalFormatting>
  <conditionalFormatting sqref="AH25:AJ27">
    <cfRule type="expression" dxfId="5158" priority="1117">
      <formula>AND(NOT(ISBLANK($N25)),ISBLANK($AH25),ISBLANK($AI25),ISBLANK($AJ25))</formula>
    </cfRule>
  </conditionalFormatting>
  <conditionalFormatting sqref="Z25:Z27">
    <cfRule type="expression" dxfId="5157" priority="1109">
      <formula>AND(NOT(ISBLANK($Z25)),ISBLANK($V25),ISBLANK($W25),ISBLANK($X25))</formula>
    </cfRule>
  </conditionalFormatting>
  <conditionalFormatting sqref="AG54">
    <cfRule type="expression" dxfId="5156" priority="1079">
      <formula>"&lt;=0.5*$E$17"</formula>
    </cfRule>
    <cfRule type="expression" dxfId="5155" priority="1080">
      <formula>"&gt;=0,5*$E$17"</formula>
    </cfRule>
  </conditionalFormatting>
  <conditionalFormatting sqref="AH55:AI61 AK55:AL61 AT85:BC86 AO85:AR86 AH85:AI86">
    <cfRule type="expression" dxfId="5154" priority="1081" stopIfTrue="1">
      <formula>MOD(AH55,2)&lt;&gt;0</formula>
    </cfRule>
  </conditionalFormatting>
  <conditionalFormatting sqref="AG198:AG200">
    <cfRule type="expression" dxfId="5153" priority="1062">
      <formula>"&lt;=0.5*$E$17"</formula>
    </cfRule>
    <cfRule type="expression" dxfId="5152" priority="1063">
      <formula>"&gt;=0,5*$E$17"</formula>
    </cfRule>
  </conditionalFormatting>
  <conditionalFormatting sqref="W198:W200">
    <cfRule type="expression" dxfId="5151" priority="1067" stopIfTrue="1">
      <formula>AND(INDEX($N198:$U198,1,$W198)=0, $W198&gt;0)</formula>
    </cfRule>
  </conditionalFormatting>
  <conditionalFormatting sqref="X198:Y200">
    <cfRule type="expression" dxfId="5150" priority="1068" stopIfTrue="1">
      <formula>AND(INDEX($N198:$U198,1,$X198)=0, $X198&gt;0)</formula>
    </cfRule>
  </conditionalFormatting>
  <conditionalFormatting sqref="Z198:Z200">
    <cfRule type="expression" dxfId="5149" priority="1069" stopIfTrue="1">
      <formula>AND(INDEX($N198:$U198,1,$Z198)=0, $Z198&gt;0)</formula>
    </cfRule>
  </conditionalFormatting>
  <conditionalFormatting sqref="AG66:AG69">
    <cfRule type="expression" dxfId="5148" priority="1023">
      <formula>"&lt;=0.5*$E$17"</formula>
    </cfRule>
    <cfRule type="expression" dxfId="5147" priority="1024">
      <formula>"&gt;=0,5*$E$17"</formula>
    </cfRule>
  </conditionalFormatting>
  <conditionalFormatting sqref="AB66:AB67">
    <cfRule type="expression" dxfId="5146" priority="1025" stopIfTrue="1">
      <formula>MOD(AB66,2)&lt;&gt;0</formula>
    </cfRule>
  </conditionalFormatting>
  <conditionalFormatting sqref="Z70:Z71">
    <cfRule type="expression" dxfId="5145" priority="999">
      <formula>AND(NOT(ISBLANK($Z70)),ISBLANK($V70),ISBLANK($W70),ISBLANK($X70))</formula>
    </cfRule>
  </conditionalFormatting>
  <conditionalFormatting sqref="AG70:AG71 AG75">
    <cfRule type="expression" dxfId="5144" priority="1008">
      <formula>"&lt;=0.5*$E$17"</formula>
    </cfRule>
    <cfRule type="expression" dxfId="5143" priority="1009">
      <formula>"&gt;=0,5*$E$17"</formula>
    </cfRule>
  </conditionalFormatting>
  <conditionalFormatting sqref="W70:W71">
    <cfRule type="expression" dxfId="5142" priority="1011" stopIfTrue="1">
      <formula>AND(INDEX($N70:$U70,1,$W70)=0, $W70&gt;0)</formula>
    </cfRule>
  </conditionalFormatting>
  <conditionalFormatting sqref="X70:Y71">
    <cfRule type="expression" dxfId="5141" priority="1012" stopIfTrue="1">
      <formula>AND(INDEX($N70:$U70,1,$X70)=0, $X70&gt;0)</formula>
    </cfRule>
  </conditionalFormatting>
  <conditionalFormatting sqref="Z70:Z71">
    <cfRule type="expression" dxfId="5140" priority="1013" stopIfTrue="1">
      <formula>AND(INDEX($N70:$U70,1,$Z70)=0, $Z70&gt;0)</formula>
    </cfRule>
  </conditionalFormatting>
  <conditionalFormatting sqref="AH70:AJ71">
    <cfRule type="expression" dxfId="5139" priority="1007">
      <formula>AND(NOT(ISBLANK($N70)),ISBLANK($AH70),ISBLANK($AI70),ISBLANK($AJ70))</formula>
    </cfRule>
  </conditionalFormatting>
  <conditionalFormatting sqref="AG72:AG74">
    <cfRule type="expression" dxfId="5138" priority="992">
      <formula>"&lt;=0.5*$E$17"</formula>
    </cfRule>
    <cfRule type="expression" dxfId="5137" priority="993">
      <formula>"&gt;=0,5*$E$17"</formula>
    </cfRule>
  </conditionalFormatting>
  <conditionalFormatting sqref="W72:W74">
    <cfRule type="expression" dxfId="5136" priority="996" stopIfTrue="1">
      <formula>AND(INDEX($N72:$U72,1,$W72)=0, $W72&gt;0)</formula>
    </cfRule>
  </conditionalFormatting>
  <conditionalFormatting sqref="X72:Y74">
    <cfRule type="expression" dxfId="5135" priority="997" stopIfTrue="1">
      <formula>AND(INDEX($N72:$U72,1,$X72)=0, $X72&gt;0)</formula>
    </cfRule>
  </conditionalFormatting>
  <conditionalFormatting sqref="Z72:Z74">
    <cfRule type="expression" dxfId="5134" priority="998" stopIfTrue="1">
      <formula>AND(INDEX($N72:$U72,1,$Z72)=0, $Z72&gt;0)</formula>
    </cfRule>
  </conditionalFormatting>
  <conditionalFormatting sqref="AH72:AJ74">
    <cfRule type="expression" dxfId="5133" priority="991">
      <formula>AND(NOT(ISBLANK($N72)),ISBLANK($AH72),ISBLANK($AI72),ISBLANK($AJ72))</formula>
    </cfRule>
  </conditionalFormatting>
  <conditionalFormatting sqref="Z72:Z74">
    <cfRule type="expression" dxfId="5132" priority="983">
      <formula>AND(NOT(ISBLANK($Z72)),ISBLANK($V72),ISBLANK($W72),ISBLANK($X72))</formula>
    </cfRule>
  </conditionalFormatting>
  <conditionalFormatting sqref="W142:W154">
    <cfRule type="expression" dxfId="5131" priority="853" stopIfTrue="1">
      <formula>AND(INDEX($N142:$U142,1,$W142)=0, $W142&gt;0)</formula>
    </cfRule>
  </conditionalFormatting>
  <conditionalFormatting sqref="X142:Y154">
    <cfRule type="expression" dxfId="5130" priority="854" stopIfTrue="1">
      <formula>AND(INDEX($N142:$U142,1,$X142)=0, $X142&gt;0)</formula>
    </cfRule>
  </conditionalFormatting>
  <conditionalFormatting sqref="Z142:Z154">
    <cfRule type="expression" dxfId="5129" priority="855" stopIfTrue="1">
      <formula>AND(INDEX($N142:$U142,1,$Z142)=0, $Z142&gt;0)</formula>
    </cfRule>
  </conditionalFormatting>
  <conditionalFormatting sqref="AG184:AG196 AG170:AG182 AG156:AG168 AG142:AG154 AG127:AG140">
    <cfRule type="expression" dxfId="5128" priority="849">
      <formula>"&lt;=0.5*$E$17"</formula>
    </cfRule>
    <cfRule type="expression" dxfId="5127" priority="850">
      <formula>"&gt;=0,5*$E$17"</formula>
    </cfRule>
  </conditionalFormatting>
  <conditionalFormatting sqref="AH127:AJ196">
    <cfRule type="expression" dxfId="5126" priority="848">
      <formula>AND(NOT(ISBLANK($N127)),ISBLANK($AH127),ISBLANK($AI127),ISBLANK($AJ127))</formula>
    </cfRule>
  </conditionalFormatting>
  <conditionalFormatting sqref="Z127:Z196">
    <cfRule type="expression" dxfId="5125" priority="840">
      <formula>AND(NOT(ISBLANK($Z127)),ISBLANK($V127),ISBLANK($W127),ISBLANK($X127))</formula>
    </cfRule>
  </conditionalFormatting>
  <conditionalFormatting sqref="AG87 AG89 AG124:AG126 AG122">
    <cfRule type="expression" dxfId="5124" priority="834">
      <formula>"&lt;=0.5*$E$17"</formula>
    </cfRule>
    <cfRule type="expression" dxfId="5123" priority="835">
      <formula>"&gt;=0,5*$E$17"</formula>
    </cfRule>
  </conditionalFormatting>
  <conditionalFormatting sqref="W87">
    <cfRule type="expression" dxfId="5122" priority="837" stopIfTrue="1">
      <formula>AND(INDEX($N87:$U87,1,$W87)=0, $W87&gt;0)</formula>
    </cfRule>
  </conditionalFormatting>
  <conditionalFormatting sqref="X87:Y87">
    <cfRule type="expression" dxfId="5121" priority="838" stopIfTrue="1">
      <formula>AND(INDEX($N87:$U87,1,$X87)=0, $X87&gt;0)</formula>
    </cfRule>
  </conditionalFormatting>
  <conditionalFormatting sqref="Z87">
    <cfRule type="expression" dxfId="5120" priority="839" stopIfTrue="1">
      <formula>AND(INDEX($N87:$U87,1,$Z87)=0, $Z87&gt;0)</formula>
    </cfRule>
  </conditionalFormatting>
  <conditionalFormatting sqref="AH87:AJ87">
    <cfRule type="expression" dxfId="5119" priority="833">
      <formula>AND(NOT(ISBLANK($N87)),ISBLANK($AH87),ISBLANK($AI87),ISBLANK($AJ87))</formula>
    </cfRule>
  </conditionalFormatting>
  <conditionalFormatting sqref="Z87">
    <cfRule type="expression" dxfId="5118" priority="825">
      <formula>AND(NOT(ISBLANK($Z87)),ISBLANK($V87),ISBLANK($W87),ISBLANK($X87))</formula>
    </cfRule>
  </conditionalFormatting>
  <conditionalFormatting sqref="AG123">
    <cfRule type="expression" dxfId="5117" priority="819">
      <formula>"&lt;=0.5*$E$17"</formula>
    </cfRule>
    <cfRule type="expression" dxfId="5116" priority="820">
      <formula>"&gt;=0,5*$E$17"</formula>
    </cfRule>
  </conditionalFormatting>
  <conditionalFormatting sqref="W123">
    <cfRule type="expression" dxfId="5115" priority="822" stopIfTrue="1">
      <formula>AND(INDEX($N123:$U123,1,$W123)=0, $W123&gt;0)</formula>
    </cfRule>
  </conditionalFormatting>
  <conditionalFormatting sqref="X123:Y123">
    <cfRule type="expression" dxfId="5114" priority="823" stopIfTrue="1">
      <formula>AND(INDEX($N123:$U123,1,$X123)=0, $X123&gt;0)</formula>
    </cfRule>
  </conditionalFormatting>
  <conditionalFormatting sqref="Z123">
    <cfRule type="expression" dxfId="5113" priority="824" stopIfTrue="1">
      <formula>AND(INDEX($N123:$U123,1,$Z123)=0, $Z123&gt;0)</formula>
    </cfRule>
  </conditionalFormatting>
  <conditionalFormatting sqref="AH123:AJ123">
    <cfRule type="expression" dxfId="5112" priority="818">
      <formula>AND(NOT(ISBLANK($N123)),ISBLANK($AH123),ISBLANK($AI123),ISBLANK($AJ123))</formula>
    </cfRule>
  </conditionalFormatting>
  <conditionalFormatting sqref="Z123">
    <cfRule type="expression" dxfId="5111" priority="810">
      <formula>AND(NOT(ISBLANK($Z123)),ISBLANK($V123),ISBLANK($W123),ISBLANK($X123))</formula>
    </cfRule>
  </conditionalFormatting>
  <conditionalFormatting sqref="AG121">
    <cfRule type="expression" dxfId="5110" priority="804">
      <formula>"&lt;=0.5*$E$17"</formula>
    </cfRule>
    <cfRule type="expression" dxfId="5109" priority="805">
      <formula>"&gt;=0,5*$E$17"</formula>
    </cfRule>
  </conditionalFormatting>
  <conditionalFormatting sqref="W121">
    <cfRule type="expression" dxfId="5108" priority="807" stopIfTrue="1">
      <formula>AND(INDEX($N121:$U121,1,$W121)=0, $W121&gt;0)</formula>
    </cfRule>
  </conditionalFormatting>
  <conditionalFormatting sqref="X121:Y121">
    <cfRule type="expression" dxfId="5107" priority="808" stopIfTrue="1">
      <formula>AND(INDEX($N121:$U121,1,$X121)=0, $X121&gt;0)</formula>
    </cfRule>
  </conditionalFormatting>
  <conditionalFormatting sqref="Z121">
    <cfRule type="expression" dxfId="5106" priority="809" stopIfTrue="1">
      <formula>AND(INDEX($N121:$U121,1,$Z121)=0, $Z121&gt;0)</formula>
    </cfRule>
  </conditionalFormatting>
  <conditionalFormatting sqref="AH121:AJ121">
    <cfRule type="expression" dxfId="5105" priority="803">
      <formula>AND(NOT(ISBLANK($N121)),ISBLANK($AH121),ISBLANK($AI121),ISBLANK($AJ121))</formula>
    </cfRule>
  </conditionalFormatting>
  <conditionalFormatting sqref="Z121">
    <cfRule type="expression" dxfId="5104" priority="795">
      <formula>AND(NOT(ISBLANK($Z121)),ISBLANK($V121),ISBLANK($W121),ISBLANK($X121))</formula>
    </cfRule>
  </conditionalFormatting>
  <conditionalFormatting sqref="AG120">
    <cfRule type="expression" dxfId="5103" priority="789">
      <formula>"&lt;=0.5*$E$17"</formula>
    </cfRule>
    <cfRule type="expression" dxfId="5102" priority="790">
      <formula>"&gt;=0,5*$E$17"</formula>
    </cfRule>
  </conditionalFormatting>
  <conditionalFormatting sqref="W120">
    <cfRule type="expression" dxfId="5101" priority="792" stopIfTrue="1">
      <formula>AND(INDEX($N120:$U120,1,$W120)=0, $W120&gt;0)</formula>
    </cfRule>
  </conditionalFormatting>
  <conditionalFormatting sqref="X120:Y120">
    <cfRule type="expression" dxfId="5100" priority="793" stopIfTrue="1">
      <formula>AND(INDEX($N120:$U120,1,$X120)=0, $X120&gt;0)</formula>
    </cfRule>
  </conditionalFormatting>
  <conditionalFormatting sqref="Z120">
    <cfRule type="expression" dxfId="5099" priority="794" stopIfTrue="1">
      <formula>AND(INDEX($N120:$U120,1,$Z120)=0, $Z120&gt;0)</formula>
    </cfRule>
  </conditionalFormatting>
  <conditionalFormatting sqref="AH120:AJ120">
    <cfRule type="expression" dxfId="5098" priority="788">
      <formula>AND(NOT(ISBLANK($N120)),ISBLANK($AH120),ISBLANK($AI120),ISBLANK($AJ120))</formula>
    </cfRule>
  </conditionalFormatting>
  <conditionalFormatting sqref="Z120">
    <cfRule type="expression" dxfId="5097" priority="780">
      <formula>AND(NOT(ISBLANK($Z120)),ISBLANK($V120),ISBLANK($W120),ISBLANK($X120))</formula>
    </cfRule>
  </conditionalFormatting>
  <conditionalFormatting sqref="AG119">
    <cfRule type="expression" dxfId="5096" priority="774">
      <formula>"&lt;=0.5*$E$17"</formula>
    </cfRule>
    <cfRule type="expression" dxfId="5095" priority="775">
      <formula>"&gt;=0,5*$E$17"</formula>
    </cfRule>
  </conditionalFormatting>
  <conditionalFormatting sqref="W119">
    <cfRule type="expression" dxfId="5094" priority="777" stopIfTrue="1">
      <formula>AND(INDEX($N119:$U119,1,$W119)=0, $W119&gt;0)</formula>
    </cfRule>
  </conditionalFormatting>
  <conditionalFormatting sqref="X119:Y119">
    <cfRule type="expression" dxfId="5093" priority="778" stopIfTrue="1">
      <formula>AND(INDEX($N119:$U119,1,$X119)=0, $X119&gt;0)</formula>
    </cfRule>
  </conditionalFormatting>
  <conditionalFormatting sqref="Z119">
    <cfRule type="expression" dxfId="5092" priority="779" stopIfTrue="1">
      <formula>AND(INDEX($N119:$U119,1,$Z119)=0, $Z119&gt;0)</formula>
    </cfRule>
  </conditionalFormatting>
  <conditionalFormatting sqref="AH119:AJ119">
    <cfRule type="expression" dxfId="5091" priority="773">
      <formula>AND(NOT(ISBLANK($N119)),ISBLANK($AH119),ISBLANK($AI119),ISBLANK($AJ119))</formula>
    </cfRule>
  </conditionalFormatting>
  <conditionalFormatting sqref="Z119">
    <cfRule type="expression" dxfId="5090" priority="765">
      <formula>AND(NOT(ISBLANK($Z119)),ISBLANK($V119),ISBLANK($W119),ISBLANK($X119))</formula>
    </cfRule>
  </conditionalFormatting>
  <conditionalFormatting sqref="AG112">
    <cfRule type="expression" dxfId="5089" priority="759">
      <formula>"&lt;=0.5*$E$17"</formula>
    </cfRule>
    <cfRule type="expression" dxfId="5088" priority="760">
      <formula>"&gt;=0,5*$E$17"</formula>
    </cfRule>
  </conditionalFormatting>
  <conditionalFormatting sqref="W112">
    <cfRule type="expression" dxfId="5087" priority="762" stopIfTrue="1">
      <formula>AND(INDEX($N112:$U112,1,$W112)=0, $W112&gt;0)</formula>
    </cfRule>
  </conditionalFormatting>
  <conditionalFormatting sqref="X112:Y112">
    <cfRule type="expression" dxfId="5086" priority="763" stopIfTrue="1">
      <formula>AND(INDEX($N112:$U112,1,$X112)=0, $X112&gt;0)</formula>
    </cfRule>
  </conditionalFormatting>
  <conditionalFormatting sqref="Z112">
    <cfRule type="expression" dxfId="5085" priority="764" stopIfTrue="1">
      <formula>AND(INDEX($N112:$U112,1,$Z112)=0, $Z112&gt;0)</formula>
    </cfRule>
  </conditionalFormatting>
  <conditionalFormatting sqref="AH112:AJ112">
    <cfRule type="expression" dxfId="5084" priority="758">
      <formula>AND(NOT(ISBLANK($N112)),ISBLANK($AH112),ISBLANK($AI112),ISBLANK($AJ112))</formula>
    </cfRule>
  </conditionalFormatting>
  <conditionalFormatting sqref="Z112">
    <cfRule type="expression" dxfId="5083" priority="750">
      <formula>AND(NOT(ISBLANK($Z112)),ISBLANK($V112),ISBLANK($W112),ISBLANK($X112))</formula>
    </cfRule>
  </conditionalFormatting>
  <conditionalFormatting sqref="AH105:AJ105">
    <cfRule type="expression" dxfId="5082" priority="743">
      <formula>AND(NOT(ISBLANK($N105)),ISBLANK($AH105),ISBLANK($AI105),ISBLANK($AJ105))</formula>
    </cfRule>
  </conditionalFormatting>
  <conditionalFormatting sqref="AG102">
    <cfRule type="expression" dxfId="5081" priority="729">
      <formula>"&lt;=0.5*$E$17"</formula>
    </cfRule>
    <cfRule type="expression" dxfId="5080" priority="730">
      <formula>"&gt;=0,5*$E$17"</formula>
    </cfRule>
  </conditionalFormatting>
  <conditionalFormatting sqref="W102">
    <cfRule type="expression" dxfId="5079" priority="732" stopIfTrue="1">
      <formula>AND(INDEX($N102:$U102,1,$W102)=0, $W102&gt;0)</formula>
    </cfRule>
  </conditionalFormatting>
  <conditionalFormatting sqref="X102:Y102">
    <cfRule type="expression" dxfId="5078" priority="733" stopIfTrue="1">
      <formula>AND(INDEX($N102:$U102,1,$X102)=0, $X102&gt;0)</formula>
    </cfRule>
  </conditionalFormatting>
  <conditionalFormatting sqref="Z102">
    <cfRule type="expression" dxfId="5077" priority="734" stopIfTrue="1">
      <formula>AND(INDEX($N102:$U102,1,$Z102)=0, $Z102&gt;0)</formula>
    </cfRule>
  </conditionalFormatting>
  <conditionalFormatting sqref="AH102:AJ102">
    <cfRule type="expression" dxfId="5076" priority="728">
      <formula>AND(NOT(ISBLANK($N102)),ISBLANK($AH102),ISBLANK($AI102),ISBLANK($AJ102))</formula>
    </cfRule>
  </conditionalFormatting>
  <conditionalFormatting sqref="Z102">
    <cfRule type="expression" dxfId="5075" priority="720">
      <formula>AND(NOT(ISBLANK($Z102)),ISBLANK($V102),ISBLANK($W102),ISBLANK($X102))</formula>
    </cfRule>
  </conditionalFormatting>
  <conditionalFormatting sqref="L9:L14">
    <cfRule type="cellIs" dxfId="5074" priority="719" operator="equal">
      <formula>3</formula>
    </cfRule>
  </conditionalFormatting>
  <conditionalFormatting sqref="AG117:AG118">
    <cfRule type="expression" dxfId="5073" priority="713">
      <formula>"&lt;=0.5*$E$17"</formula>
    </cfRule>
    <cfRule type="expression" dxfId="5072" priority="714">
      <formula>"&gt;=0,5*$E$17"</formula>
    </cfRule>
  </conditionalFormatting>
  <conditionalFormatting sqref="W117:W118">
    <cfRule type="expression" dxfId="5071" priority="716" stopIfTrue="1">
      <formula>AND(INDEX($N117:$U117,1,$W117)=0, $W117&gt;0)</formula>
    </cfRule>
  </conditionalFormatting>
  <conditionalFormatting sqref="X117:Y118">
    <cfRule type="expression" dxfId="5070" priority="717" stopIfTrue="1">
      <formula>AND(INDEX($N117:$U117,1,$X117)=0, $X117&gt;0)</formula>
    </cfRule>
  </conditionalFormatting>
  <conditionalFormatting sqref="Z117:Z118">
    <cfRule type="expression" dxfId="5069" priority="718" stopIfTrue="1">
      <formula>AND(INDEX($N117:$U117,1,$Z117)=0, $Z117&gt;0)</formula>
    </cfRule>
  </conditionalFormatting>
  <conditionalFormatting sqref="AH117:AJ118">
    <cfRule type="expression" dxfId="5068" priority="712">
      <formula>AND(NOT(ISBLANK($N117)),ISBLANK($AH117),ISBLANK($AI117),ISBLANK($AJ117))</formula>
    </cfRule>
  </conditionalFormatting>
  <conditionalFormatting sqref="Z117:Z118">
    <cfRule type="expression" dxfId="5067" priority="704">
      <formula>AND(NOT(ISBLANK($Z117)),ISBLANK($V117),ISBLANK($W117),ISBLANK($X117))</formula>
    </cfRule>
  </conditionalFormatting>
  <conditionalFormatting sqref="AG116">
    <cfRule type="expression" dxfId="5066" priority="698">
      <formula>"&lt;=0.5*$E$17"</formula>
    </cfRule>
    <cfRule type="expression" dxfId="5065" priority="699">
      <formula>"&gt;=0,5*$E$17"</formula>
    </cfRule>
  </conditionalFormatting>
  <conditionalFormatting sqref="W116">
    <cfRule type="expression" dxfId="5064" priority="701" stopIfTrue="1">
      <formula>AND(INDEX($N116:$U116,1,$W116)=0, $W116&gt;0)</formula>
    </cfRule>
  </conditionalFormatting>
  <conditionalFormatting sqref="X116:Y116">
    <cfRule type="expression" dxfId="5063" priority="702" stopIfTrue="1">
      <formula>AND(INDEX($N116:$U116,1,$X116)=0, $X116&gt;0)</formula>
    </cfRule>
  </conditionalFormatting>
  <conditionalFormatting sqref="Z116">
    <cfRule type="expression" dxfId="5062" priority="703" stopIfTrue="1">
      <formula>AND(INDEX($N116:$U116,1,$Z116)=0, $Z116&gt;0)</formula>
    </cfRule>
  </conditionalFormatting>
  <conditionalFormatting sqref="AH116:AJ116">
    <cfRule type="expression" dxfId="5061" priority="697">
      <formula>AND(NOT(ISBLANK($N116)),ISBLANK($AH116),ISBLANK($AI116),ISBLANK($AJ116))</formula>
    </cfRule>
  </conditionalFormatting>
  <conditionalFormatting sqref="Z116">
    <cfRule type="expression" dxfId="5060" priority="689">
      <formula>AND(NOT(ISBLANK($Z116)),ISBLANK($V116),ISBLANK($W116),ISBLANK($X116))</formula>
    </cfRule>
  </conditionalFormatting>
  <conditionalFormatting sqref="AG115">
    <cfRule type="expression" dxfId="5059" priority="683">
      <formula>"&lt;=0.5*$E$17"</formula>
    </cfRule>
    <cfRule type="expression" dxfId="5058" priority="684">
      <formula>"&gt;=0,5*$E$17"</formula>
    </cfRule>
  </conditionalFormatting>
  <conditionalFormatting sqref="W115">
    <cfRule type="expression" dxfId="5057" priority="686" stopIfTrue="1">
      <formula>AND(INDEX($N115:$U115,1,$W115)=0, $W115&gt;0)</formula>
    </cfRule>
  </conditionalFormatting>
  <conditionalFormatting sqref="X115:Y115">
    <cfRule type="expression" dxfId="5056" priority="687" stopIfTrue="1">
      <formula>AND(INDEX($N115:$U115,1,$X115)=0, $X115&gt;0)</formula>
    </cfRule>
  </conditionalFormatting>
  <conditionalFormatting sqref="Z115">
    <cfRule type="expression" dxfId="5055" priority="688" stopIfTrue="1">
      <formula>AND(INDEX($N115:$U115,1,$Z115)=0, $Z115&gt;0)</formula>
    </cfRule>
  </conditionalFormatting>
  <conditionalFormatting sqref="AH115:AJ115">
    <cfRule type="expression" dxfId="5054" priority="682">
      <formula>AND(NOT(ISBLANK($N115)),ISBLANK($AH115),ISBLANK($AI115),ISBLANK($AJ115))</formula>
    </cfRule>
  </conditionalFormatting>
  <conditionalFormatting sqref="Z115">
    <cfRule type="expression" dxfId="5053" priority="674">
      <formula>AND(NOT(ISBLANK($Z115)),ISBLANK($V115),ISBLANK($W115),ISBLANK($X115))</formula>
    </cfRule>
  </conditionalFormatting>
  <conditionalFormatting sqref="AG113:AG114">
    <cfRule type="expression" dxfId="5052" priority="668">
      <formula>"&lt;=0.5*$E$17"</formula>
    </cfRule>
    <cfRule type="expression" dxfId="5051" priority="669">
      <formula>"&gt;=0,5*$E$17"</formula>
    </cfRule>
  </conditionalFormatting>
  <conditionalFormatting sqref="W113:W114">
    <cfRule type="expression" dxfId="5050" priority="671" stopIfTrue="1">
      <formula>AND(INDEX($N113:$U113,1,$W113)=0, $W113&gt;0)</formula>
    </cfRule>
  </conditionalFormatting>
  <conditionalFormatting sqref="X113:Y114">
    <cfRule type="expression" dxfId="5049" priority="672" stopIfTrue="1">
      <formula>AND(INDEX($N113:$U113,1,$X113)=0, $X113&gt;0)</formula>
    </cfRule>
  </conditionalFormatting>
  <conditionalFormatting sqref="Z113:Z114">
    <cfRule type="expression" dxfId="5048" priority="673" stopIfTrue="1">
      <formula>AND(INDEX($N113:$U113,1,$Z113)=0, $Z113&gt;0)</formula>
    </cfRule>
  </conditionalFormatting>
  <conditionalFormatting sqref="AH113:AJ114">
    <cfRule type="expression" dxfId="5047" priority="667">
      <formula>AND(NOT(ISBLANK($N113)),ISBLANK($AH113),ISBLANK($AI113),ISBLANK($AJ113))</formula>
    </cfRule>
  </conditionalFormatting>
  <conditionalFormatting sqref="Z113:Z114">
    <cfRule type="expression" dxfId="5046" priority="659">
      <formula>AND(NOT(ISBLANK($Z113)),ISBLANK($V113),ISBLANK($W113),ISBLANK($X113))</formula>
    </cfRule>
  </conditionalFormatting>
  <conditionalFormatting sqref="AG111">
    <cfRule type="expression" dxfId="5045" priority="653">
      <formula>"&lt;=0.5*$E$17"</formula>
    </cfRule>
    <cfRule type="expression" dxfId="5044" priority="654">
      <formula>"&gt;=0,5*$E$17"</formula>
    </cfRule>
  </conditionalFormatting>
  <conditionalFormatting sqref="W111">
    <cfRule type="expression" dxfId="5043" priority="656" stopIfTrue="1">
      <formula>AND(INDEX($N111:$U111,1,$W111)=0, $W111&gt;0)</formula>
    </cfRule>
  </conditionalFormatting>
  <conditionalFormatting sqref="X111:Y111">
    <cfRule type="expression" dxfId="5042" priority="657" stopIfTrue="1">
      <formula>AND(INDEX($N111:$U111,1,$X111)=0, $X111&gt;0)</formula>
    </cfRule>
  </conditionalFormatting>
  <conditionalFormatting sqref="Z111">
    <cfRule type="expression" dxfId="5041" priority="658" stopIfTrue="1">
      <formula>AND(INDEX($N111:$U111,1,$Z111)=0, $Z111&gt;0)</formula>
    </cfRule>
  </conditionalFormatting>
  <conditionalFormatting sqref="AH111:AJ111">
    <cfRule type="expression" dxfId="5040" priority="652">
      <formula>AND(NOT(ISBLANK($N111)),ISBLANK($AH111),ISBLANK($AI111),ISBLANK($AJ111))</formula>
    </cfRule>
  </conditionalFormatting>
  <conditionalFormatting sqref="Z111">
    <cfRule type="expression" dxfId="5039" priority="644">
      <formula>AND(NOT(ISBLANK($Z111)),ISBLANK($V111),ISBLANK($W111),ISBLANK($X111))</formula>
    </cfRule>
  </conditionalFormatting>
  <conditionalFormatting sqref="AG110">
    <cfRule type="expression" dxfId="5038" priority="638">
      <formula>"&lt;=0.5*$E$17"</formula>
    </cfRule>
    <cfRule type="expression" dxfId="5037" priority="639">
      <formula>"&gt;=0,5*$E$17"</formula>
    </cfRule>
  </conditionalFormatting>
  <conditionalFormatting sqref="AG109">
    <cfRule type="expression" dxfId="5036" priority="623">
      <formula>"&lt;=0.5*$E$17"</formula>
    </cfRule>
    <cfRule type="expression" dxfId="5035" priority="624">
      <formula>"&gt;=0,5*$E$17"</formula>
    </cfRule>
  </conditionalFormatting>
  <conditionalFormatting sqref="W109">
    <cfRule type="expression" dxfId="5034" priority="626" stopIfTrue="1">
      <formula>AND(INDEX($N109:$U109,1,$W109)=0, $W109&gt;0)</formula>
    </cfRule>
  </conditionalFormatting>
  <conditionalFormatting sqref="X109:Y109">
    <cfRule type="expression" dxfId="5033" priority="627" stopIfTrue="1">
      <formula>AND(INDEX($N109:$U109,1,$X109)=0, $X109&gt;0)</formula>
    </cfRule>
  </conditionalFormatting>
  <conditionalFormatting sqref="Z109">
    <cfRule type="expression" dxfId="5032" priority="628" stopIfTrue="1">
      <formula>AND(INDEX($N109:$U109,1,$Z109)=0, $Z109&gt;0)</formula>
    </cfRule>
  </conditionalFormatting>
  <conditionalFormatting sqref="AH109:AJ109">
    <cfRule type="expression" dxfId="5031" priority="622">
      <formula>AND(NOT(ISBLANK($N109)),ISBLANK($AH109),ISBLANK($AI109),ISBLANK($AJ109))</formula>
    </cfRule>
  </conditionalFormatting>
  <conditionalFormatting sqref="Z109">
    <cfRule type="expression" dxfId="5030" priority="614">
      <formula>AND(NOT(ISBLANK($Z109)),ISBLANK($V109),ISBLANK($W109),ISBLANK($X109))</formula>
    </cfRule>
  </conditionalFormatting>
  <conditionalFormatting sqref="AG108">
    <cfRule type="expression" dxfId="5029" priority="608">
      <formula>"&lt;=0.5*$E$17"</formula>
    </cfRule>
    <cfRule type="expression" dxfId="5028" priority="609">
      <formula>"&gt;=0,5*$E$17"</formula>
    </cfRule>
  </conditionalFormatting>
  <conditionalFormatting sqref="W108">
    <cfRule type="expression" dxfId="5027" priority="611" stopIfTrue="1">
      <formula>AND(INDEX($N108:$U108,1,$W108)=0, $W108&gt;0)</formula>
    </cfRule>
  </conditionalFormatting>
  <conditionalFormatting sqref="X108:Y108">
    <cfRule type="expression" dxfId="5026" priority="612" stopIfTrue="1">
      <formula>AND(INDEX($N108:$U108,1,$X108)=0, $X108&gt;0)</formula>
    </cfRule>
  </conditionalFormatting>
  <conditionalFormatting sqref="Z108">
    <cfRule type="expression" dxfId="5025" priority="613" stopIfTrue="1">
      <formula>AND(INDEX($N108:$U108,1,$Z108)=0, $Z108&gt;0)</formula>
    </cfRule>
  </conditionalFormatting>
  <conditionalFormatting sqref="AH108:AJ108">
    <cfRule type="expression" dxfId="5024" priority="607">
      <formula>AND(NOT(ISBLANK($N108)),ISBLANK($AH108),ISBLANK($AI108),ISBLANK($AJ108))</formula>
    </cfRule>
  </conditionalFormatting>
  <conditionalFormatting sqref="Z108">
    <cfRule type="expression" dxfId="5023" priority="599">
      <formula>AND(NOT(ISBLANK($Z108)),ISBLANK($V108),ISBLANK($W108),ISBLANK($X108))</formula>
    </cfRule>
  </conditionalFormatting>
  <conditionalFormatting sqref="AG107">
    <cfRule type="expression" dxfId="5022" priority="593">
      <formula>"&lt;=0.5*$E$17"</formula>
    </cfRule>
    <cfRule type="expression" dxfId="5021" priority="594">
      <formula>"&gt;=0,5*$E$17"</formula>
    </cfRule>
  </conditionalFormatting>
  <conditionalFormatting sqref="W107">
    <cfRule type="expression" dxfId="5020" priority="596" stopIfTrue="1">
      <formula>AND(INDEX($N107:$U107,1,$W107)=0, $W107&gt;0)</formula>
    </cfRule>
  </conditionalFormatting>
  <conditionalFormatting sqref="X107:Y107">
    <cfRule type="expression" dxfId="5019" priority="597" stopIfTrue="1">
      <formula>AND(INDEX($N107:$U107,1,$X107)=0, $X107&gt;0)</formula>
    </cfRule>
  </conditionalFormatting>
  <conditionalFormatting sqref="Z107">
    <cfRule type="expression" dxfId="5018" priority="598" stopIfTrue="1">
      <formula>AND(INDEX($N107:$U107,1,$Z107)=0, $Z107&gt;0)</formula>
    </cfRule>
  </conditionalFormatting>
  <conditionalFormatting sqref="AH107:AJ107">
    <cfRule type="expression" dxfId="5017" priority="592">
      <formula>AND(NOT(ISBLANK($N107)),ISBLANK($AH107),ISBLANK($AI107),ISBLANK($AJ107))</formula>
    </cfRule>
  </conditionalFormatting>
  <conditionalFormatting sqref="Z107">
    <cfRule type="expression" dxfId="5016" priority="584">
      <formula>AND(NOT(ISBLANK($Z107)),ISBLANK($V107),ISBLANK($W107),ISBLANK($X107))</formula>
    </cfRule>
  </conditionalFormatting>
  <conditionalFormatting sqref="AH104:AJ104">
    <cfRule type="expression" dxfId="5015" priority="577">
      <formula>AND(NOT(ISBLANK($N104)),ISBLANK($AH104),ISBLANK($AI104),ISBLANK($AJ104))</formula>
    </cfRule>
  </conditionalFormatting>
  <conditionalFormatting sqref="AH103:AJ103">
    <cfRule type="expression" dxfId="5014" priority="562">
      <formula>AND(NOT(ISBLANK($N103)),ISBLANK($AH103),ISBLANK($AI103),ISBLANK($AJ103))</formula>
    </cfRule>
  </conditionalFormatting>
  <conditionalFormatting sqref="AG77:AG79">
    <cfRule type="expression" dxfId="5013" priority="546">
      <formula>"&lt;=0.5*$E$17"</formula>
    </cfRule>
    <cfRule type="expression" dxfId="5012" priority="547">
      <formula>"&gt;=0,5*$E$17"</formula>
    </cfRule>
  </conditionalFormatting>
  <conditionalFormatting sqref="W77:W79">
    <cfRule type="expression" dxfId="5011" priority="549" stopIfTrue="1">
      <formula>AND(INDEX($N77:$U77,1,$W77)=0, $W77&gt;0)</formula>
    </cfRule>
  </conditionalFormatting>
  <conditionalFormatting sqref="X77:Y79">
    <cfRule type="expression" dxfId="5010" priority="550" stopIfTrue="1">
      <formula>AND(INDEX($N77:$U77,1,$X77)=0, $X77&gt;0)</formula>
    </cfRule>
  </conditionalFormatting>
  <conditionalFormatting sqref="Z77:Z79">
    <cfRule type="expression" dxfId="5009" priority="551" stopIfTrue="1">
      <formula>AND(INDEX($N77:$U77,1,$Z77)=0, $Z77&gt;0)</formula>
    </cfRule>
  </conditionalFormatting>
  <conditionalFormatting sqref="AH77:AJ79">
    <cfRule type="expression" dxfId="5008" priority="545">
      <formula>AND(NOT(ISBLANK($N77)),ISBLANK($AH77),ISBLANK($AI77),ISBLANK($AJ77))</formula>
    </cfRule>
  </conditionalFormatting>
  <conditionalFormatting sqref="Z77:Z79">
    <cfRule type="expression" dxfId="5007" priority="537">
      <formula>AND(NOT(ISBLANK($Z77)),ISBLANK($V77),ISBLANK($W77),ISBLANK($X77))</formula>
    </cfRule>
  </conditionalFormatting>
  <conditionalFormatting sqref="AG84">
    <cfRule type="expression" dxfId="5006" priority="531">
      <formula>"&lt;=0.5*$E$17"</formula>
    </cfRule>
    <cfRule type="expression" dxfId="5005" priority="532">
      <formula>"&gt;=0,5*$E$17"</formula>
    </cfRule>
  </conditionalFormatting>
  <conditionalFormatting sqref="W84">
    <cfRule type="expression" dxfId="5004" priority="534" stopIfTrue="1">
      <formula>AND(INDEX($N84:$U84,1,$W84)=0, $W84&gt;0)</formula>
    </cfRule>
  </conditionalFormatting>
  <conditionalFormatting sqref="X84:Y84">
    <cfRule type="expression" dxfId="5003" priority="535" stopIfTrue="1">
      <formula>AND(INDEX($N84:$U84,1,$X84)=0, $X84&gt;0)</formula>
    </cfRule>
  </conditionalFormatting>
  <conditionalFormatting sqref="Z84">
    <cfRule type="expression" dxfId="5002" priority="536" stopIfTrue="1">
      <formula>AND(INDEX($N84:$U84,1,$Z84)=0, $Z84&gt;0)</formula>
    </cfRule>
  </conditionalFormatting>
  <conditionalFormatting sqref="AH84:AJ84">
    <cfRule type="expression" dxfId="5001" priority="530">
      <formula>AND(NOT(ISBLANK($N84)),ISBLANK($AH84),ISBLANK($AI84),ISBLANK($AJ84))</formula>
    </cfRule>
  </conditionalFormatting>
  <conditionalFormatting sqref="Z84">
    <cfRule type="expression" dxfId="5000" priority="522">
      <formula>AND(NOT(ISBLANK($Z84)),ISBLANK($V84),ISBLANK($W84),ISBLANK($X84))</formula>
    </cfRule>
  </conditionalFormatting>
  <conditionalFormatting sqref="AG83">
    <cfRule type="expression" dxfId="4999" priority="516">
      <formula>"&lt;=0.5*$E$17"</formula>
    </cfRule>
    <cfRule type="expression" dxfId="4998" priority="517">
      <formula>"&gt;=0,5*$E$17"</formula>
    </cfRule>
  </conditionalFormatting>
  <conditionalFormatting sqref="W83">
    <cfRule type="expression" dxfId="4997" priority="519" stopIfTrue="1">
      <formula>AND(INDEX($N83:$U83,1,$W83)=0, $W83&gt;0)</formula>
    </cfRule>
  </conditionalFormatting>
  <conditionalFormatting sqref="X83:Y83">
    <cfRule type="expression" dxfId="4996" priority="520" stopIfTrue="1">
      <formula>AND(INDEX($N83:$U83,1,$X83)=0, $X83&gt;0)</formula>
    </cfRule>
  </conditionalFormatting>
  <conditionalFormatting sqref="Z83">
    <cfRule type="expression" dxfId="4995" priority="521" stopIfTrue="1">
      <formula>AND(INDEX($N83:$U83,1,$Z83)=0, $Z83&gt;0)</formula>
    </cfRule>
  </conditionalFormatting>
  <conditionalFormatting sqref="AH83:AJ83">
    <cfRule type="expression" dxfId="4994" priority="515">
      <formula>AND(NOT(ISBLANK($N83)),ISBLANK($AH83),ISBLANK($AI83),ISBLANK($AJ83))</formula>
    </cfRule>
  </conditionalFormatting>
  <conditionalFormatting sqref="Z83">
    <cfRule type="expression" dxfId="4993" priority="507">
      <formula>AND(NOT(ISBLANK($Z83)),ISBLANK($V83),ISBLANK($W83),ISBLANK($X83))</formula>
    </cfRule>
  </conditionalFormatting>
  <conditionalFormatting sqref="AG80">
    <cfRule type="expression" dxfId="4992" priority="501">
      <formula>"&lt;=0.5*$E$17"</formula>
    </cfRule>
    <cfRule type="expression" dxfId="4991" priority="502">
      <formula>"&gt;=0,5*$E$17"</formula>
    </cfRule>
  </conditionalFormatting>
  <conditionalFormatting sqref="W80">
    <cfRule type="expression" dxfId="4990" priority="504" stopIfTrue="1">
      <formula>AND(INDEX($N80:$U80,1,$W80)=0, $W80&gt;0)</formula>
    </cfRule>
  </conditionalFormatting>
  <conditionalFormatting sqref="X80:Y80">
    <cfRule type="expression" dxfId="4989" priority="505" stopIfTrue="1">
      <formula>AND(INDEX($N80:$U80,1,$X80)=0, $X80&gt;0)</formula>
    </cfRule>
  </conditionalFormatting>
  <conditionalFormatting sqref="Z80">
    <cfRule type="expression" dxfId="4988" priority="506" stopIfTrue="1">
      <formula>AND(INDEX($N80:$U80,1,$Z80)=0, $Z80&gt;0)</formula>
    </cfRule>
  </conditionalFormatting>
  <conditionalFormatting sqref="AH80:AJ80">
    <cfRule type="expression" dxfId="4987" priority="500">
      <formula>AND(NOT(ISBLANK($N80)),ISBLANK($AH80),ISBLANK($AI80),ISBLANK($AJ80))</formula>
    </cfRule>
  </conditionalFormatting>
  <conditionalFormatting sqref="Z80">
    <cfRule type="expression" dxfId="4986" priority="492">
      <formula>AND(NOT(ISBLANK($Z80)),ISBLANK($V80),ISBLANK($W80),ISBLANK($X80))</formula>
    </cfRule>
  </conditionalFormatting>
  <conditionalFormatting sqref="AG82">
    <cfRule type="expression" dxfId="4985" priority="486">
      <formula>"&lt;=0.5*$E$17"</formula>
    </cfRule>
    <cfRule type="expression" dxfId="4984" priority="487">
      <formula>"&gt;=0,5*$E$17"</formula>
    </cfRule>
  </conditionalFormatting>
  <conditionalFormatting sqref="W82">
    <cfRule type="expression" dxfId="4983" priority="489" stopIfTrue="1">
      <formula>AND(INDEX($N82:$U82,1,$W82)=0, $W82&gt;0)</formula>
    </cfRule>
  </conditionalFormatting>
  <conditionalFormatting sqref="X82:Y82">
    <cfRule type="expression" dxfId="4982" priority="490" stopIfTrue="1">
      <formula>AND(INDEX($N82:$U82,1,$X82)=0, $X82&gt;0)</formula>
    </cfRule>
  </conditionalFormatting>
  <conditionalFormatting sqref="Z82">
    <cfRule type="expression" dxfId="4981" priority="491" stopIfTrue="1">
      <formula>AND(INDEX($N82:$U82,1,$Z82)=0, $Z82&gt;0)</formula>
    </cfRule>
  </conditionalFormatting>
  <conditionalFormatting sqref="AH82:AJ82">
    <cfRule type="expression" dxfId="4980" priority="485">
      <formula>AND(NOT(ISBLANK($N82)),ISBLANK($AH82),ISBLANK($AI82),ISBLANK($AJ82))</formula>
    </cfRule>
  </conditionalFormatting>
  <conditionalFormatting sqref="Z82">
    <cfRule type="expression" dxfId="4979" priority="477">
      <formula>AND(NOT(ISBLANK($Z82)),ISBLANK($V82),ISBLANK($W82),ISBLANK($X82))</formula>
    </cfRule>
  </conditionalFormatting>
  <conditionalFormatting sqref="AG81">
    <cfRule type="expression" dxfId="4978" priority="471">
      <formula>"&lt;=0.5*$E$17"</formula>
    </cfRule>
    <cfRule type="expression" dxfId="4977" priority="472">
      <formula>"&gt;=0,5*$E$17"</formula>
    </cfRule>
  </conditionalFormatting>
  <conditionalFormatting sqref="W81">
    <cfRule type="expression" dxfId="4976" priority="474" stopIfTrue="1">
      <formula>AND(INDEX($N81:$U81,1,$W81)=0, $W81&gt;0)</formula>
    </cfRule>
  </conditionalFormatting>
  <conditionalFormatting sqref="X81:Y81">
    <cfRule type="expression" dxfId="4975" priority="475" stopIfTrue="1">
      <formula>AND(INDEX($N81:$U81,1,$X81)=0, $X81&gt;0)</formula>
    </cfRule>
  </conditionalFormatting>
  <conditionalFormatting sqref="Z81">
    <cfRule type="expression" dxfId="4974" priority="476" stopIfTrue="1">
      <formula>AND(INDEX($N81:$U81,1,$Z81)=0, $Z81&gt;0)</formula>
    </cfRule>
  </conditionalFormatting>
  <conditionalFormatting sqref="AH81:AJ81">
    <cfRule type="expression" dxfId="4973" priority="470">
      <formula>AND(NOT(ISBLANK($N81)),ISBLANK($AH81),ISBLANK($AI81),ISBLANK($AJ81))</formula>
    </cfRule>
  </conditionalFormatting>
  <conditionalFormatting sqref="Z81">
    <cfRule type="expression" dxfId="4972" priority="462">
      <formula>AND(NOT(ISBLANK($Z81)),ISBLANK($V81),ISBLANK($W81),ISBLANK($X81))</formula>
    </cfRule>
  </conditionalFormatting>
  <conditionalFormatting sqref="W76">
    <cfRule type="expression" dxfId="4971" priority="449" stopIfTrue="1">
      <formula>AND(INDEX($N76:$U76,1,$W76)=0, $W76&gt;0)</formula>
    </cfRule>
  </conditionalFormatting>
  <conditionalFormatting sqref="AS76 BD76:BO76 AJ76">
    <cfRule type="expression" dxfId="4970" priority="450" stopIfTrue="1">
      <formula>MOD(AJ76,2)&lt;&gt;0</formula>
    </cfRule>
  </conditionalFormatting>
  <conditionalFormatting sqref="X76:Y76">
    <cfRule type="expression" dxfId="4969" priority="451" stopIfTrue="1">
      <formula>AND(INDEX($N76:$U76,1,$X76)=0, $X76&gt;0)</formula>
    </cfRule>
  </conditionalFormatting>
  <conditionalFormatting sqref="AT76:BC76 AO76:AR76 AH76:AI76">
    <cfRule type="expression" dxfId="4968" priority="448" stopIfTrue="1">
      <formula>MOD(AH76,2)&lt;&gt;0</formula>
    </cfRule>
  </conditionalFormatting>
  <conditionalFormatting sqref="AG214">
    <cfRule type="expression" dxfId="4967" priority="434">
      <formula>"&lt;=0.5*$E$17"</formula>
    </cfRule>
    <cfRule type="expression" dxfId="4966" priority="435">
      <formula>"&gt;=0,5*$E$17"</formula>
    </cfRule>
  </conditionalFormatting>
  <conditionalFormatting sqref="R220">
    <cfRule type="expression" dxfId="4965" priority="442" stopIfTrue="1">
      <formula>R220+S220&gt;65</formula>
    </cfRule>
  </conditionalFormatting>
  <conditionalFormatting sqref="S220">
    <cfRule type="expression" dxfId="4964" priority="441" stopIfTrue="1">
      <formula>R220+S220&gt;65</formula>
    </cfRule>
  </conditionalFormatting>
  <conditionalFormatting sqref="T220">
    <cfRule type="expression" dxfId="4963" priority="440" stopIfTrue="1">
      <formula>T220+U220&gt;63</formula>
    </cfRule>
  </conditionalFormatting>
  <conditionalFormatting sqref="U220">
    <cfRule type="expression" dxfId="4962" priority="439" stopIfTrue="1">
      <formula>T220+U220&gt;63</formula>
    </cfRule>
  </conditionalFormatting>
  <conditionalFormatting sqref="AG220">
    <cfRule type="expression" dxfId="4961" priority="445">
      <formula>"&lt;=0.5*$E$17"</formula>
    </cfRule>
    <cfRule type="expression" dxfId="4960" priority="446">
      <formula>"&gt;=0,5*$E$17"</formula>
    </cfRule>
  </conditionalFormatting>
  <conditionalFormatting sqref="N220:Q220">
    <cfRule type="expression" dxfId="4959" priority="444" stopIfTrue="1">
      <formula>N220&gt;65</formula>
    </cfRule>
  </conditionalFormatting>
  <conditionalFormatting sqref="AH222 AX222 BA222 AM222 AO222 AR222 AU222">
    <cfRule type="expression" dxfId="4958" priority="438">
      <formula>AH222&gt;32</formula>
    </cfRule>
  </conditionalFormatting>
  <conditionalFormatting sqref="BD222 BG222 BJ222 BM222">
    <cfRule type="expression" dxfId="4957" priority="437">
      <formula>BD222&gt;27</formula>
    </cfRule>
  </conditionalFormatting>
  <conditionalFormatting sqref="AM15">
    <cfRule type="expression" dxfId="4956" priority="433">
      <formula>AND(NOT(ISBLANK($N15)),ISBLANK($AH15),ISBLANK($AI15),ISBLANK($AJ15))</formula>
    </cfRule>
  </conditionalFormatting>
  <conditionalFormatting sqref="AN15">
    <cfRule type="expression" dxfId="4955" priority="432">
      <formula>AND(NOT(ISBLANK($N15)),ISBLANK($AH15),ISBLANK($AI15),ISBLANK($AJ15))</formula>
    </cfRule>
  </conditionalFormatting>
  <conditionalFormatting sqref="AG23:AG24">
    <cfRule type="expression" dxfId="4954" priority="424">
      <formula>"&lt;=0.5*$E$17"</formula>
    </cfRule>
    <cfRule type="expression" dxfId="4953" priority="425">
      <formula>"&gt;=0,5*$E$17"</formula>
    </cfRule>
  </conditionalFormatting>
  <conditionalFormatting sqref="W23:W24">
    <cfRule type="expression" dxfId="4952" priority="427" stopIfTrue="1">
      <formula>AND(INDEX($N23:$U23,1,$W23)=0, $W23&gt;0)</formula>
    </cfRule>
  </conditionalFormatting>
  <conditionalFormatting sqref="X23:Y24">
    <cfRule type="expression" dxfId="4951" priority="428" stopIfTrue="1">
      <formula>AND(INDEX($N23:$U23,1,$X23)=0, $X23&gt;0)</formula>
    </cfRule>
  </conditionalFormatting>
  <conditionalFormatting sqref="Z23:Z24">
    <cfRule type="expression" dxfId="4950" priority="429" stopIfTrue="1">
      <formula>AND(INDEX($N23:$U23,1,$Z23)=0, $Z23&gt;0)</formula>
    </cfRule>
  </conditionalFormatting>
  <conditionalFormatting sqref="AH23:AJ24">
    <cfRule type="expression" dxfId="4949" priority="423">
      <formula>AND(NOT(ISBLANK($N23)),ISBLANK($AH23),ISBLANK($AI23),ISBLANK($AJ23))</formula>
    </cfRule>
  </conditionalFormatting>
  <conditionalFormatting sqref="Z23:Z24">
    <cfRule type="expression" dxfId="4948" priority="415">
      <formula>AND(NOT(ISBLANK($Z23)),ISBLANK($V23),ISBLANK($W23),ISBLANK($X23))</formula>
    </cfRule>
  </conditionalFormatting>
  <conditionalFormatting sqref="AG20:AG21">
    <cfRule type="expression" dxfId="4947" priority="409">
      <formula>"&lt;=0.5*$E$17"</formula>
    </cfRule>
    <cfRule type="expression" dxfId="4946" priority="410">
      <formula>"&gt;=0,5*$E$17"</formula>
    </cfRule>
  </conditionalFormatting>
  <conditionalFormatting sqref="AB20:AB21">
    <cfRule type="expression" dxfId="4945" priority="411" stopIfTrue="1">
      <formula>MOD(AB20,2)&lt;&gt;0</formula>
    </cfRule>
  </conditionalFormatting>
  <conditionalFormatting sqref="W20:W21">
    <cfRule type="expression" dxfId="4944" priority="412" stopIfTrue="1">
      <formula>AND(INDEX($N20:$U20,1,$W20)=0, $W20&gt;0)</formula>
    </cfRule>
  </conditionalFormatting>
  <conditionalFormatting sqref="X20:Y21">
    <cfRule type="expression" dxfId="4943" priority="413" stopIfTrue="1">
      <formula>AND(INDEX($N20:$U20,1,$X20)=0, $X20&gt;0)</formula>
    </cfRule>
  </conditionalFormatting>
  <conditionalFormatting sqref="Z20:Z21">
    <cfRule type="expression" dxfId="4942" priority="414" stopIfTrue="1">
      <formula>AND(INDEX($N20:$U20,1,$Z20)=0, $Z20&gt;0)</formula>
    </cfRule>
  </conditionalFormatting>
  <conditionalFormatting sqref="AH20:AJ21">
    <cfRule type="expression" dxfId="4941" priority="408">
      <formula>AND(NOT(ISBLANK($N20)),ISBLANK($AH20),ISBLANK($AI20),ISBLANK($AJ20))</formula>
    </cfRule>
  </conditionalFormatting>
  <conditionalFormatting sqref="Z20:Z21">
    <cfRule type="expression" dxfId="4940" priority="400">
      <formula>AND(NOT(ISBLANK($Z20)),ISBLANK($V20),ISBLANK($W20),ISBLANK($X20))</formula>
    </cfRule>
  </conditionalFormatting>
  <conditionalFormatting sqref="AJ62:AJ65">
    <cfRule type="expression" dxfId="4939" priority="374" stopIfTrue="1">
      <formula>MOD(AJ62,2)&lt;&gt;0</formula>
    </cfRule>
  </conditionalFormatting>
  <conditionalFormatting sqref="AH62:AI65 AK62:AL65">
    <cfRule type="expression" dxfId="4938" priority="372" stopIfTrue="1">
      <formula>MOD(AH62,2)&lt;&gt;0</formula>
    </cfRule>
  </conditionalFormatting>
  <conditionalFormatting sqref="AG48">
    <cfRule type="expression" dxfId="4937" priority="336">
      <formula>"&lt;=0.5*$E$17"</formula>
    </cfRule>
    <cfRule type="expression" dxfId="4936" priority="337">
      <formula>"&gt;=0,5*$E$17"</formula>
    </cfRule>
  </conditionalFormatting>
  <conditionalFormatting sqref="W48">
    <cfRule type="expression" dxfId="4935" priority="339" stopIfTrue="1">
      <formula>AND(INDEX($N48:$U48,1,$W48)=0, $W48&gt;0)</formula>
    </cfRule>
  </conditionalFormatting>
  <conditionalFormatting sqref="X48:Y48">
    <cfRule type="expression" dxfId="4934" priority="340" stopIfTrue="1">
      <formula>AND(INDEX($N48:$U48,1,$X48)=0, $X48&gt;0)</formula>
    </cfRule>
  </conditionalFormatting>
  <conditionalFormatting sqref="Z48">
    <cfRule type="expression" dxfId="4933" priority="341" stopIfTrue="1">
      <formula>AND(INDEX($N48:$U48,1,$Z48)=0, $Z48&gt;0)</formula>
    </cfRule>
  </conditionalFormatting>
  <conditionalFormatting sqref="AH48:AJ48">
    <cfRule type="expression" dxfId="4932" priority="335">
      <formula>AND(NOT(ISBLANK($N48)),ISBLANK($AH48),ISBLANK($AI48),ISBLANK($AJ48))</formula>
    </cfRule>
  </conditionalFormatting>
  <conditionalFormatting sqref="Z48">
    <cfRule type="expression" dxfId="4931" priority="327">
      <formula>AND(NOT(ISBLANK($Z48)),ISBLANK($V48),ISBLANK($W48),ISBLANK($X48))</formula>
    </cfRule>
  </conditionalFormatting>
  <conditionalFormatting sqref="AG51">
    <cfRule type="expression" dxfId="4930" priority="321">
      <formula>"&lt;=0.5*$E$17"</formula>
    </cfRule>
    <cfRule type="expression" dxfId="4929" priority="322">
      <formula>"&gt;=0,5*$E$17"</formula>
    </cfRule>
  </conditionalFormatting>
  <conditionalFormatting sqref="W51">
    <cfRule type="expression" dxfId="4928" priority="324" stopIfTrue="1">
      <formula>AND(INDEX($N51:$U51,1,$W51)=0, $W51&gt;0)</formula>
    </cfRule>
  </conditionalFormatting>
  <conditionalFormatting sqref="X51:Y51">
    <cfRule type="expression" dxfId="4927" priority="325" stopIfTrue="1">
      <formula>AND(INDEX($N51:$U51,1,$X51)=0, $X51&gt;0)</formula>
    </cfRule>
  </conditionalFormatting>
  <conditionalFormatting sqref="Z51">
    <cfRule type="expression" dxfId="4926" priority="326" stopIfTrue="1">
      <formula>AND(INDEX($N51:$U51,1,$Z51)=0, $Z51&gt;0)</formula>
    </cfRule>
  </conditionalFormatting>
  <conditionalFormatting sqref="AH51:AJ51">
    <cfRule type="expression" dxfId="4925" priority="320">
      <formula>AND(NOT(ISBLANK($N51)),ISBLANK($AH51),ISBLANK($AI51),ISBLANK($AJ51))</formula>
    </cfRule>
  </conditionalFormatting>
  <conditionalFormatting sqref="Z51">
    <cfRule type="expression" dxfId="4924" priority="312">
      <formula>AND(NOT(ISBLANK($Z51)),ISBLANK($V51),ISBLANK($W51),ISBLANK($X51))</formula>
    </cfRule>
  </conditionalFormatting>
  <conditionalFormatting sqref="AG52">
    <cfRule type="expression" dxfId="4923" priority="306">
      <formula>"&lt;=0.5*$E$17"</formula>
    </cfRule>
    <cfRule type="expression" dxfId="4922" priority="307">
      <formula>"&gt;=0,5*$E$17"</formula>
    </cfRule>
  </conditionalFormatting>
  <conditionalFormatting sqref="W52">
    <cfRule type="expression" dxfId="4921" priority="309" stopIfTrue="1">
      <formula>AND(INDEX($N52:$U52,1,$W52)=0, $W52&gt;0)</formula>
    </cfRule>
  </conditionalFormatting>
  <conditionalFormatting sqref="X52:Y52">
    <cfRule type="expression" dxfId="4920" priority="310" stopIfTrue="1">
      <formula>AND(INDEX($N52:$U52,1,$X52)=0, $X52&gt;0)</formula>
    </cfRule>
  </conditionalFormatting>
  <conditionalFormatting sqref="Z52">
    <cfRule type="expression" dxfId="4919" priority="311" stopIfTrue="1">
      <formula>AND(INDEX($N52:$U52,1,$Z52)=0, $Z52&gt;0)</formula>
    </cfRule>
  </conditionalFormatting>
  <conditionalFormatting sqref="AH52:AJ52">
    <cfRule type="expression" dxfId="4918" priority="305">
      <formula>AND(NOT(ISBLANK($N52)),ISBLANK($AH52),ISBLANK($AI52),ISBLANK($AJ52))</formula>
    </cfRule>
  </conditionalFormatting>
  <conditionalFormatting sqref="Z52">
    <cfRule type="expression" dxfId="4917" priority="297">
      <formula>AND(NOT(ISBLANK($Z52)),ISBLANK($V52),ISBLANK($W52),ISBLANK($X52))</formula>
    </cfRule>
  </conditionalFormatting>
  <conditionalFormatting sqref="AG53">
    <cfRule type="expression" dxfId="4916" priority="291">
      <formula>"&lt;=0.5*$E$17"</formula>
    </cfRule>
    <cfRule type="expression" dxfId="4915" priority="292">
      <formula>"&gt;=0,5*$E$17"</formula>
    </cfRule>
  </conditionalFormatting>
  <conditionalFormatting sqref="W53">
    <cfRule type="expression" dxfId="4914" priority="294" stopIfTrue="1">
      <formula>AND(INDEX($N53:$U53,1,$W53)=0, $W53&gt;0)</formula>
    </cfRule>
  </conditionalFormatting>
  <conditionalFormatting sqref="X53:Y53">
    <cfRule type="expression" dxfId="4913" priority="295" stopIfTrue="1">
      <formula>AND(INDEX($N53:$U53,1,$X53)=0, $X53&gt;0)</formula>
    </cfRule>
  </conditionalFormatting>
  <conditionalFormatting sqref="Z53">
    <cfRule type="expression" dxfId="4912" priority="296" stopIfTrue="1">
      <formula>AND(INDEX($N53:$U53,1,$Z53)=0, $Z53&gt;0)</formula>
    </cfRule>
  </conditionalFormatting>
  <conditionalFormatting sqref="AH53:AJ53">
    <cfRule type="expression" dxfId="4911" priority="290">
      <formula>AND(NOT(ISBLANK($N53)),ISBLANK($AH53),ISBLANK($AI53),ISBLANK($AJ53))</formula>
    </cfRule>
  </conditionalFormatting>
  <conditionalFormatting sqref="Z53">
    <cfRule type="expression" dxfId="4910" priority="282">
      <formula>AND(NOT(ISBLANK($Z53)),ISBLANK($V53),ISBLANK($W53),ISBLANK($X53))</formula>
    </cfRule>
  </conditionalFormatting>
  <conditionalFormatting sqref="AG49">
    <cfRule type="expression" dxfId="4909" priority="276">
      <formula>"&lt;=0.5*$E$17"</formula>
    </cfRule>
    <cfRule type="expression" dxfId="4908" priority="277">
      <formula>"&gt;=0,5*$E$17"</formula>
    </cfRule>
  </conditionalFormatting>
  <conditionalFormatting sqref="W49">
    <cfRule type="expression" dxfId="4907" priority="279" stopIfTrue="1">
      <formula>AND(INDEX($N49:$U49,1,$W49)=0, $W49&gt;0)</formula>
    </cfRule>
  </conditionalFormatting>
  <conditionalFormatting sqref="X49:Y49">
    <cfRule type="expression" dxfId="4906" priority="280" stopIfTrue="1">
      <formula>AND(INDEX($N49:$U49,1,$X49)=0, $X49&gt;0)</formula>
    </cfRule>
  </conditionalFormatting>
  <conditionalFormatting sqref="Z49">
    <cfRule type="expression" dxfId="4905" priority="281" stopIfTrue="1">
      <formula>AND(INDEX($N49:$U49,1,$Z49)=0, $Z49&gt;0)</formula>
    </cfRule>
  </conditionalFormatting>
  <conditionalFormatting sqref="AH49:AJ49">
    <cfRule type="expression" dxfId="4904" priority="275">
      <formula>AND(NOT(ISBLANK($N49)),ISBLANK($AH49),ISBLANK($AI49),ISBLANK($AJ49))</formula>
    </cfRule>
  </conditionalFormatting>
  <conditionalFormatting sqref="Z49">
    <cfRule type="expression" dxfId="4903" priority="267">
      <formula>AND(NOT(ISBLANK($Z49)),ISBLANK($V49),ISBLANK($W49),ISBLANK($X49))</formula>
    </cfRule>
  </conditionalFormatting>
  <conditionalFormatting sqref="AG50">
    <cfRule type="expression" dxfId="4902" priority="261">
      <formula>"&lt;=0.5*$E$17"</formula>
    </cfRule>
    <cfRule type="expression" dxfId="4901" priority="262">
      <formula>"&gt;=0,5*$E$17"</formula>
    </cfRule>
  </conditionalFormatting>
  <conditionalFormatting sqref="W50">
    <cfRule type="expression" dxfId="4900" priority="264" stopIfTrue="1">
      <formula>AND(INDEX($N50:$U50,1,$W50)=0, $W50&gt;0)</formula>
    </cfRule>
  </conditionalFormatting>
  <conditionalFormatting sqref="X50:Y50">
    <cfRule type="expression" dxfId="4899" priority="265" stopIfTrue="1">
      <formula>AND(INDEX($N50:$U50,1,$X50)=0, $X50&gt;0)</formula>
    </cfRule>
  </conditionalFormatting>
  <conditionalFormatting sqref="Z50">
    <cfRule type="expression" dxfId="4898" priority="266" stopIfTrue="1">
      <formula>AND(INDEX($N50:$U50,1,$Z50)=0, $Z50&gt;0)</formula>
    </cfRule>
  </conditionalFormatting>
  <conditionalFormatting sqref="AH50:AJ50">
    <cfRule type="expression" dxfId="4897" priority="260">
      <formula>AND(NOT(ISBLANK($N50)),ISBLANK($AH50),ISBLANK($AI50),ISBLANK($AJ50))</formula>
    </cfRule>
  </conditionalFormatting>
  <conditionalFormatting sqref="Z50">
    <cfRule type="expression" dxfId="4896" priority="252">
      <formula>AND(NOT(ISBLANK($Z50)),ISBLANK($V50),ISBLANK($W50),ISBLANK($X50))</formula>
    </cfRule>
  </conditionalFormatting>
  <conditionalFormatting sqref="AH91:AJ95">
    <cfRule type="expression" dxfId="4895" priority="251">
      <formula>AND(NOT(ISBLANK($N91)),ISBLANK($AH91),ISBLANK($AI91),ISBLANK($AJ91))</formula>
    </cfRule>
  </conditionalFormatting>
  <conditionalFormatting sqref="AH91:AJ95">
    <cfRule type="expression" dxfId="4894" priority="250" stopIfTrue="1">
      <formula>MOD(AH91,2)&lt;&gt;0</formula>
    </cfRule>
  </conditionalFormatting>
  <conditionalFormatting sqref="AO91:AQ95">
    <cfRule type="expression" dxfId="4893" priority="244" stopIfTrue="1">
      <formula>MOD(AO91,2)&lt;&gt;0</formula>
    </cfRule>
  </conditionalFormatting>
  <conditionalFormatting sqref="AR91:AT95">
    <cfRule type="expression" dxfId="4892" priority="243">
      <formula>AND(NOT(ISBLANK($N91)),ISBLANK($AH91),ISBLANK($AI91),ISBLANK($AJ91))</formula>
    </cfRule>
  </conditionalFormatting>
  <conditionalFormatting sqref="AR91:AT95">
    <cfRule type="expression" dxfId="4891" priority="242" stopIfTrue="1">
      <formula>MOD(AR91,2)&lt;&gt;0</formula>
    </cfRule>
  </conditionalFormatting>
  <conditionalFormatting sqref="AU91:AW95">
    <cfRule type="expression" dxfId="4890" priority="240" stopIfTrue="1">
      <formula>MOD(AU91,2)&lt;&gt;0</formula>
    </cfRule>
  </conditionalFormatting>
  <conditionalFormatting sqref="AX91:AZ95">
    <cfRule type="expression" dxfId="4889" priority="239">
      <formula>AND(NOT(ISBLANK($N91)),ISBLANK($AH91),ISBLANK($AI91),ISBLANK($AJ91))</formula>
    </cfRule>
  </conditionalFormatting>
  <conditionalFormatting sqref="AX91:AZ95">
    <cfRule type="expression" dxfId="4888" priority="238" stopIfTrue="1">
      <formula>MOD(AX91,2)&lt;&gt;0</formula>
    </cfRule>
  </conditionalFormatting>
  <conditionalFormatting sqref="BA91:BC95">
    <cfRule type="expression" dxfId="4887" priority="236" stopIfTrue="1">
      <formula>MOD(BA91,2)&lt;&gt;0</formula>
    </cfRule>
  </conditionalFormatting>
  <conditionalFormatting sqref="BD91:BF95">
    <cfRule type="expression" dxfId="4886" priority="235">
      <formula>AND(NOT(ISBLANK($N91)),ISBLANK($AH91),ISBLANK($AI91),ISBLANK($AJ91))</formula>
    </cfRule>
  </conditionalFormatting>
  <conditionalFormatting sqref="BD91:BF95">
    <cfRule type="expression" dxfId="4885" priority="234" stopIfTrue="1">
      <formula>MOD(BD91,2)&lt;&gt;0</formula>
    </cfRule>
  </conditionalFormatting>
  <conditionalFormatting sqref="BG91:BI95">
    <cfRule type="expression" dxfId="4884" priority="232" stopIfTrue="1">
      <formula>MOD(BG91,2)&lt;&gt;0</formula>
    </cfRule>
  </conditionalFormatting>
  <conditionalFormatting sqref="BJ91:BL95">
    <cfRule type="expression" dxfId="4883" priority="231">
      <formula>AND(NOT(ISBLANK($N91)),ISBLANK($AH91),ISBLANK($AI91),ISBLANK($AJ91))</formula>
    </cfRule>
  </conditionalFormatting>
  <conditionalFormatting sqref="BJ91:BL95">
    <cfRule type="expression" dxfId="4882" priority="230" stopIfTrue="1">
      <formula>MOD(BJ91,2)&lt;&gt;0</formula>
    </cfRule>
  </conditionalFormatting>
  <conditionalFormatting sqref="BM91:BO95">
    <cfRule type="expression" dxfId="4881" priority="228" stopIfTrue="1">
      <formula>MOD(BM91,2)&lt;&gt;0</formula>
    </cfRule>
  </conditionalFormatting>
  <conditionalFormatting sqref="AG9">
    <cfRule type="expression" dxfId="4880" priority="225">
      <formula>"&lt;=0.5*$E$17"</formula>
    </cfRule>
    <cfRule type="expression" dxfId="4879" priority="226">
      <formula>"&gt;=0,5*$E$17"</formula>
    </cfRule>
  </conditionalFormatting>
  <conditionalFormatting sqref="AB9">
    <cfRule type="expression" dxfId="4878" priority="227" stopIfTrue="1">
      <formula>MOD(AB9,2)&lt;&gt;0</formula>
    </cfRule>
  </conditionalFormatting>
  <conditionalFormatting sqref="BD9:BF14">
    <cfRule type="expression" dxfId="4877" priority="211">
      <formula>AND(NOT(ISBLANK($N9)),ISBLANK($AH9),ISBLANK($AI9),ISBLANK($AJ9))</formula>
    </cfRule>
  </conditionalFormatting>
  <conditionalFormatting sqref="BG9:BG14">
    <cfRule type="expression" dxfId="4876" priority="209">
      <formula>AND(NOT(ISBLANK($N9)),ISBLANK($AH9),ISBLANK($AI9),ISBLANK($AJ9))</formula>
    </cfRule>
  </conditionalFormatting>
  <conditionalFormatting sqref="BL9:BN14">
    <cfRule type="expression" dxfId="4875" priority="206">
      <formula>AND(NOT(ISBLANK($N9)),ISBLANK($AH9),ISBLANK($AI9),ISBLANK($AJ9))</formula>
    </cfRule>
  </conditionalFormatting>
  <conditionalFormatting sqref="BO9:BO14">
    <cfRule type="expression" dxfId="4874" priority="205">
      <formula>AND(NOT(ISBLANK($N9)),ISBLANK($AH9),ISBLANK($AI9),ISBLANK($AJ9))</formula>
    </cfRule>
  </conditionalFormatting>
  <conditionalFormatting sqref="AN9:AP14">
    <cfRule type="expression" dxfId="4873" priority="203">
      <formula>AND(NOT(ISBLANK($N9)),ISBLANK($AH9),ISBLANK($AI9),ISBLANK($AJ9))</formula>
    </cfRule>
  </conditionalFormatting>
  <conditionalFormatting sqref="AQ9:AQ14">
    <cfRule type="expression" dxfId="4872" priority="201">
      <formula>AND(NOT(ISBLANK($N9)),ISBLANK($AH9),ISBLANK($AI9),ISBLANK($AJ9))</formula>
    </cfRule>
  </conditionalFormatting>
  <conditionalFormatting sqref="AV9:AX14">
    <cfRule type="expression" dxfId="4871" priority="198">
      <formula>AND(NOT(ISBLANK($N9)),ISBLANK($AH9),ISBLANK($AI9),ISBLANK($AJ9))</formula>
    </cfRule>
  </conditionalFormatting>
  <conditionalFormatting sqref="AY9:AY14">
    <cfRule type="expression" dxfId="4870" priority="196">
      <formula>AND(NOT(ISBLANK($N9)),ISBLANK($AH9),ISBLANK($AI9),ISBLANK($AJ9))</formula>
    </cfRule>
  </conditionalFormatting>
  <conditionalFormatting sqref="AH42:AJ45">
    <cfRule type="expression" dxfId="4869" priority="115">
      <formula>AND(NOT(ISBLANK($N42)),ISBLANK($AH42),ISBLANK($AI42),ISBLANK($AJ42))</formula>
    </cfRule>
  </conditionalFormatting>
  <conditionalFormatting sqref="AM55:AM61">
    <cfRule type="expression" dxfId="4868" priority="185" stopIfTrue="1">
      <formula>MOD(AM55,2)&lt;&gt;0</formula>
    </cfRule>
  </conditionalFormatting>
  <conditionalFormatting sqref="AM62:AM65">
    <cfRule type="expression" dxfId="4867" priority="184" stopIfTrue="1">
      <formula>MOD(AM62,2)&lt;&gt;0</formula>
    </cfRule>
  </conditionalFormatting>
  <conditionalFormatting sqref="AN55:AP65">
    <cfRule type="expression" dxfId="4866" priority="181">
      <formula>AND(NOT(ISBLANK($N55)),ISBLANK($AH55),ISBLANK($AI55),ISBLANK($AJ55))</formula>
    </cfRule>
  </conditionalFormatting>
  <conditionalFormatting sqref="AP55:AP61">
    <cfRule type="expression" dxfId="4865" priority="183" stopIfTrue="1">
      <formula>MOD(AP55,2)&lt;&gt;0</formula>
    </cfRule>
  </conditionalFormatting>
  <conditionalFormatting sqref="AN55:AO61 AR55:AS61">
    <cfRule type="expression" dxfId="4864" priority="180" stopIfTrue="1">
      <formula>MOD(AN55,2)&lt;&gt;0</formula>
    </cfRule>
  </conditionalFormatting>
  <conditionalFormatting sqref="AP62:AP65">
    <cfRule type="expression" dxfId="4863" priority="179" stopIfTrue="1">
      <formula>MOD(AP62,2)&lt;&gt;0</formula>
    </cfRule>
  </conditionalFormatting>
  <conditionalFormatting sqref="AN62:AO65 AR62:AS65">
    <cfRule type="expression" dxfId="4862" priority="178" stopIfTrue="1">
      <formula>MOD(AN62,2)&lt;&gt;0</formula>
    </cfRule>
  </conditionalFormatting>
  <conditionalFormatting sqref="AQ55:AQ65">
    <cfRule type="expression" dxfId="4861" priority="176">
      <formula>AND(NOT(ISBLANK($N55)),ISBLANK($AH55),ISBLANK($AI55),ISBLANK($AJ55))</formula>
    </cfRule>
  </conditionalFormatting>
  <conditionalFormatting sqref="AQ55:AQ61">
    <cfRule type="expression" dxfId="4860" priority="177" stopIfTrue="1">
      <formula>MOD(AQ55,2)&lt;&gt;0</formula>
    </cfRule>
  </conditionalFormatting>
  <conditionalFormatting sqref="AQ62:AQ65">
    <cfRule type="expression" dxfId="4859" priority="175" stopIfTrue="1">
      <formula>MOD(AQ62,2)&lt;&gt;0</formula>
    </cfRule>
  </conditionalFormatting>
  <conditionalFormatting sqref="AT55:AU61">
    <cfRule type="expression" dxfId="4858" priority="173" stopIfTrue="1">
      <formula>MOD(AT55,2)&lt;&gt;0</formula>
    </cfRule>
  </conditionalFormatting>
  <conditionalFormatting sqref="AT62:AU65">
    <cfRule type="expression" dxfId="4857" priority="172" stopIfTrue="1">
      <formula>MOD(AT62,2)&lt;&gt;0</formula>
    </cfRule>
  </conditionalFormatting>
  <conditionalFormatting sqref="AV55:AX65">
    <cfRule type="expression" dxfId="4856" priority="169">
      <formula>AND(NOT(ISBLANK($N55)),ISBLANK($AH55),ISBLANK($AI55),ISBLANK($AJ55))</formula>
    </cfRule>
  </conditionalFormatting>
  <conditionalFormatting sqref="AX55:AX61">
    <cfRule type="expression" dxfId="4855" priority="171" stopIfTrue="1">
      <formula>MOD(AX55,2)&lt;&gt;0</formula>
    </cfRule>
  </conditionalFormatting>
  <conditionalFormatting sqref="AV55:AW61 AZ55:BA61">
    <cfRule type="expression" dxfId="4854" priority="168" stopIfTrue="1">
      <formula>MOD(AV55,2)&lt;&gt;0</formula>
    </cfRule>
  </conditionalFormatting>
  <conditionalFormatting sqref="AX62:AX65">
    <cfRule type="expression" dxfId="4853" priority="167" stopIfTrue="1">
      <formula>MOD(AX62,2)&lt;&gt;0</formula>
    </cfRule>
  </conditionalFormatting>
  <conditionalFormatting sqref="AV62:AW65 AZ62:BA65">
    <cfRule type="expression" dxfId="4852" priority="166" stopIfTrue="1">
      <formula>MOD(AV62,2)&lt;&gt;0</formula>
    </cfRule>
  </conditionalFormatting>
  <conditionalFormatting sqref="AY55:AY65">
    <cfRule type="expression" dxfId="4851" priority="164">
      <formula>AND(NOT(ISBLANK($N55)),ISBLANK($AH55),ISBLANK($AI55),ISBLANK($AJ55))</formula>
    </cfRule>
  </conditionalFormatting>
  <conditionalFormatting sqref="AY55:AY61">
    <cfRule type="expression" dxfId="4850" priority="165" stopIfTrue="1">
      <formula>MOD(AY55,2)&lt;&gt;0</formula>
    </cfRule>
  </conditionalFormatting>
  <conditionalFormatting sqref="AY62:AY65">
    <cfRule type="expression" dxfId="4849" priority="163" stopIfTrue="1">
      <formula>MOD(AY62,2)&lt;&gt;0</formula>
    </cfRule>
  </conditionalFormatting>
  <conditionalFormatting sqref="BB55:BC61">
    <cfRule type="expression" dxfId="4848" priority="161" stopIfTrue="1">
      <formula>MOD(BB55,2)&lt;&gt;0</formula>
    </cfRule>
  </conditionalFormatting>
  <conditionalFormatting sqref="BB62:BC65">
    <cfRule type="expression" dxfId="4847" priority="160" stopIfTrue="1">
      <formula>MOD(BB62,2)&lt;&gt;0</formula>
    </cfRule>
  </conditionalFormatting>
  <conditionalFormatting sqref="BD55:BF65">
    <cfRule type="expression" dxfId="4846" priority="157">
      <formula>AND(NOT(ISBLANK($N55)),ISBLANK($AH55),ISBLANK($AI55),ISBLANK($AJ55))</formula>
    </cfRule>
  </conditionalFormatting>
  <conditionalFormatting sqref="BF55:BF61">
    <cfRule type="expression" dxfId="4845" priority="159" stopIfTrue="1">
      <formula>MOD(BF55,2)&lt;&gt;0</formula>
    </cfRule>
  </conditionalFormatting>
  <conditionalFormatting sqref="BD55:BE61 BH55:BI61">
    <cfRule type="expression" dxfId="4844" priority="156" stopIfTrue="1">
      <formula>MOD(BD55,2)&lt;&gt;0</formula>
    </cfRule>
  </conditionalFormatting>
  <conditionalFormatting sqref="BF62:BF65">
    <cfRule type="expression" dxfId="4843" priority="155" stopIfTrue="1">
      <formula>MOD(BF62,2)&lt;&gt;0</formula>
    </cfRule>
  </conditionalFormatting>
  <conditionalFormatting sqref="BD62:BE65 BH62:BI65">
    <cfRule type="expression" dxfId="4842" priority="154" stopIfTrue="1">
      <formula>MOD(BD62,2)&lt;&gt;0</formula>
    </cfRule>
  </conditionalFormatting>
  <conditionalFormatting sqref="BG55:BG65">
    <cfRule type="expression" dxfId="4841" priority="152">
      <formula>AND(NOT(ISBLANK($N55)),ISBLANK($AH55),ISBLANK($AI55),ISBLANK($AJ55))</formula>
    </cfRule>
  </conditionalFormatting>
  <conditionalFormatting sqref="BG55:BG61">
    <cfRule type="expression" dxfId="4840" priority="153" stopIfTrue="1">
      <formula>MOD(BG55,2)&lt;&gt;0</formula>
    </cfRule>
  </conditionalFormatting>
  <conditionalFormatting sqref="BG62:BG65">
    <cfRule type="expression" dxfId="4839" priority="151" stopIfTrue="1">
      <formula>MOD(BG62,2)&lt;&gt;0</formula>
    </cfRule>
  </conditionalFormatting>
  <conditionalFormatting sqref="BJ55:BK61">
    <cfRule type="expression" dxfId="4838" priority="149" stopIfTrue="1">
      <formula>MOD(BJ55,2)&lt;&gt;0</formula>
    </cfRule>
  </conditionalFormatting>
  <conditionalFormatting sqref="BJ62:BK65">
    <cfRule type="expression" dxfId="4837" priority="148" stopIfTrue="1">
      <formula>MOD(BJ62,2)&lt;&gt;0</formula>
    </cfRule>
  </conditionalFormatting>
  <conditionalFormatting sqref="BL55:BO65">
    <cfRule type="expression" dxfId="4836" priority="146">
      <formula>AND(NOT(ISBLANK($N55)),ISBLANK($AH55),ISBLANK($AI55),ISBLANK($AJ55))</formula>
    </cfRule>
  </conditionalFormatting>
  <conditionalFormatting sqref="BL55:BO61">
    <cfRule type="expression" dxfId="4835" priority="147" stopIfTrue="1">
      <formula>MOD(BL55,2)&lt;&gt;0</formula>
    </cfRule>
  </conditionalFormatting>
  <conditionalFormatting sqref="BL62:BO65">
    <cfRule type="expression" dxfId="4834" priority="145" stopIfTrue="1">
      <formula>MOD(BL62,2)&lt;&gt;0</formula>
    </cfRule>
  </conditionalFormatting>
  <conditionalFormatting sqref="W39:W41">
    <cfRule type="expression" dxfId="4833" priority="130" stopIfTrue="1">
      <formula>AND(INDEX($N39:$U39,1,$W39)=0, $W39&gt;0)</formula>
    </cfRule>
  </conditionalFormatting>
  <conditionalFormatting sqref="Z39:Z41">
    <cfRule type="expression" dxfId="4832" priority="131" stopIfTrue="1">
      <formula>AND(INDEX($N39:$U39,1,$Z39)=0, $Z39&gt;0)</formula>
    </cfRule>
  </conditionalFormatting>
  <conditionalFormatting sqref="AH39:AJ41">
    <cfRule type="expression" dxfId="4831" priority="132">
      <formula>AND(NOT(ISBLANK($N39)),ISBLANK($AH39),ISBLANK($AI39),ISBLANK($AJ39))</formula>
    </cfRule>
  </conditionalFormatting>
  <conditionalFormatting sqref="Z39:Z41">
    <cfRule type="expression" dxfId="4830" priority="140">
      <formula>AND(NOT(ISBLANK($Z39)),ISBLANK($V39),ISBLANK($W39),ISBLANK($X39))</formula>
    </cfRule>
  </conditionalFormatting>
  <conditionalFormatting sqref="AG39 AG41">
    <cfRule type="expression" dxfId="4829" priority="141">
      <formula>"&lt;=0.5*$E$17"</formula>
    </cfRule>
    <cfRule type="expression" dxfId="4828" priority="142">
      <formula>"&gt;=0,5*$E$17"</formula>
    </cfRule>
  </conditionalFormatting>
  <conditionalFormatting sqref="X39:Y39">
    <cfRule type="expression" dxfId="4827" priority="144" stopIfTrue="1">
      <formula>AND(INDEX($N39:$U39,1,$X39)=0, $X39&gt;0)</formula>
    </cfRule>
  </conditionalFormatting>
  <conditionalFormatting sqref="AG40">
    <cfRule type="expression" dxfId="4826" priority="128">
      <formula>"&lt;=0.5*$E$17"</formula>
    </cfRule>
    <cfRule type="expression" dxfId="4825" priority="129">
      <formula>"&gt;=0,5*$E$17"</formula>
    </cfRule>
  </conditionalFormatting>
  <conditionalFormatting sqref="W42:W45">
    <cfRule type="expression" dxfId="4824" priority="113" stopIfTrue="1">
      <formula>AND(INDEX($N42:$U42,1,$W42)=0, $W42&gt;0)</formula>
    </cfRule>
  </conditionalFormatting>
  <conditionalFormatting sqref="Z42:Z45">
    <cfRule type="expression" dxfId="4823" priority="114" stopIfTrue="1">
      <formula>AND(INDEX($N42:$U42,1,$Z42)=0, $Z42&gt;0)</formula>
    </cfRule>
  </conditionalFormatting>
  <conditionalFormatting sqref="Z42:Z45">
    <cfRule type="expression" dxfId="4822" priority="123">
      <formula>AND(NOT(ISBLANK($Z42)),ISBLANK($V42),ISBLANK($W42),ISBLANK($X42))</formula>
    </cfRule>
  </conditionalFormatting>
  <conditionalFormatting sqref="AG42 AG44:AG45">
    <cfRule type="expression" dxfId="4821" priority="124">
      <formula>"&lt;=0.5*$E$17"</formula>
    </cfRule>
    <cfRule type="expression" dxfId="4820" priority="125">
      <formula>"&gt;=0,5*$E$17"</formula>
    </cfRule>
  </conditionalFormatting>
  <conditionalFormatting sqref="X42:Y42">
    <cfRule type="expression" dxfId="4819" priority="127" stopIfTrue="1">
      <formula>AND(INDEX($N42:$U42,1,$X42)=0, $X42&gt;0)</formula>
    </cfRule>
  </conditionalFormatting>
  <conditionalFormatting sqref="AG43">
    <cfRule type="expression" dxfId="4818" priority="111">
      <formula>"&lt;=0.5*$E$17"</formula>
    </cfRule>
    <cfRule type="expression" dxfId="4817" priority="112">
      <formula>"&gt;=0,5*$E$17"</formula>
    </cfRule>
  </conditionalFormatting>
  <conditionalFormatting sqref="W37 W31:W33">
    <cfRule type="expression" dxfId="4816" priority="95" stopIfTrue="1">
      <formula>AND(INDEX($N31:$U31,1,$W31)=0, $W31&gt;0)</formula>
    </cfRule>
  </conditionalFormatting>
  <conditionalFormatting sqref="Z37 Z31:Z33">
    <cfRule type="expression" dxfId="4815" priority="96" stopIfTrue="1">
      <formula>AND(INDEX($N31:$U31,1,$Z31)=0, $Z31&gt;0)</formula>
    </cfRule>
  </conditionalFormatting>
  <conditionalFormatting sqref="AH31:AJ33 AH37:AJ37">
    <cfRule type="expression" dxfId="4814" priority="97">
      <formula>AND(NOT(ISBLANK($N31)),ISBLANK($AH31),ISBLANK($AI31),ISBLANK($AJ31))</formula>
    </cfRule>
  </conditionalFormatting>
  <conditionalFormatting sqref="Z31:Z33">
    <cfRule type="expression" dxfId="4813" priority="105">
      <formula>AND(NOT(ISBLANK($Z31)),ISBLANK($V31),ISBLANK($W31),ISBLANK($X31))</formula>
    </cfRule>
  </conditionalFormatting>
  <conditionalFormatting sqref="AQ37 AO37">
    <cfRule type="expression" dxfId="4812" priority="106" stopIfTrue="1">
      <formula>MOD(AO37,2)&lt;&gt;0</formula>
    </cfRule>
  </conditionalFormatting>
  <conditionalFormatting sqref="X31:Y33">
    <cfRule type="expression" dxfId="4811" priority="107" stopIfTrue="1">
      <formula>AND(INDEX($N31:$U31,1,$X31)=0, $X31&gt;0)</formula>
    </cfRule>
  </conditionalFormatting>
  <conditionalFormatting sqref="AG35 AG37 AG31:AG33">
    <cfRule type="expression" dxfId="4810" priority="89">
      <formula>"&lt;=0.5*$E$17"</formula>
    </cfRule>
    <cfRule type="expression" dxfId="4809" priority="90">
      <formula>"&gt;=0,5*$E$17"</formula>
    </cfRule>
  </conditionalFormatting>
  <conditionalFormatting sqref="AR37:BO37 AP37 AB31:AB32">
    <cfRule type="expression" dxfId="4808" priority="91" stopIfTrue="1">
      <formula>MOD(AB31,2)&lt;&gt;0</formula>
    </cfRule>
  </conditionalFormatting>
  <conditionalFormatting sqref="W35">
    <cfRule type="expression" dxfId="4807" priority="92" stopIfTrue="1">
      <formula>AND(INDEX($N35:$U35,1,$W35)=0, $W35&gt;0)</formula>
    </cfRule>
  </conditionalFormatting>
  <conditionalFormatting sqref="X35:Y35">
    <cfRule type="expression" dxfId="4806" priority="93" stopIfTrue="1">
      <formula>AND(INDEX($N35:$U35,1,$X35)=0, $X35&gt;0)</formula>
    </cfRule>
  </conditionalFormatting>
  <conditionalFormatting sqref="Z35">
    <cfRule type="expression" dxfId="4805" priority="94" stopIfTrue="1">
      <formula>AND(INDEX($N35:$U35,1,$Z35)=0, $Z35&gt;0)</formula>
    </cfRule>
  </conditionalFormatting>
  <conditionalFormatting sqref="AH35:AJ35">
    <cfRule type="expression" dxfId="4804" priority="88">
      <formula>AND(NOT(ISBLANK($N35)),ISBLANK($AH35),ISBLANK($AI35),ISBLANK($AJ35))</formula>
    </cfRule>
  </conditionalFormatting>
  <conditionalFormatting sqref="Z35">
    <cfRule type="expression" dxfId="4803" priority="80">
      <formula>AND(NOT(ISBLANK($Z35)),ISBLANK($V35),ISBLANK($W35),ISBLANK($X35))</formula>
    </cfRule>
  </conditionalFormatting>
  <conditionalFormatting sqref="Z37">
    <cfRule type="expression" dxfId="4802" priority="108">
      <formula>AND(NOT(ISBLANK($Z37)),ISBLANK($V37),ISBLANK($W37),ISBLANK(#REF!))</formula>
    </cfRule>
  </conditionalFormatting>
  <conditionalFormatting sqref="AP37">
    <cfRule type="expression" dxfId="4801" priority="109">
      <formula>AND(NOT(ISBLANK(#REF!)),ISBLANK(#REF!),ISBLANK($AP37),ISBLANK(#REF!))</formula>
    </cfRule>
  </conditionalFormatting>
  <conditionalFormatting sqref="AG226">
    <cfRule type="expression" dxfId="4800" priority="70">
      <formula>"&lt;=0.5*$E$17"</formula>
    </cfRule>
    <cfRule type="expression" dxfId="4799" priority="71">
      <formula>"&gt;=0,5*$E$17"</formula>
    </cfRule>
  </conditionalFormatting>
  <conditionalFormatting sqref="W226">
    <cfRule type="expression" dxfId="4798" priority="73" stopIfTrue="1">
      <formula>AND(INDEX($N226:$U226,1,$W226)=0, $W226&gt;0)</formula>
    </cfRule>
  </conditionalFormatting>
  <conditionalFormatting sqref="X226:Y226">
    <cfRule type="expression" dxfId="4797" priority="74" stopIfTrue="1">
      <formula>AND(INDEX($N226:$U226,1,$X226)=0, $X226&gt;0)</formula>
    </cfRule>
  </conditionalFormatting>
  <conditionalFormatting sqref="Z226">
    <cfRule type="expression" dxfId="4796" priority="75" stopIfTrue="1">
      <formula>AND(INDEX($N226:$U226,1,$Z226)=0, $Z226&gt;0)</formula>
    </cfRule>
  </conditionalFormatting>
  <conditionalFormatting sqref="AH226:AJ226">
    <cfRule type="expression" dxfId="4795" priority="69">
      <formula>AND(NOT(ISBLANK($N226)),ISBLANK($AH226),ISBLANK($AI226),ISBLANK($AJ226))</formula>
    </cfRule>
  </conditionalFormatting>
  <conditionalFormatting sqref="Z226">
    <cfRule type="expression" dxfId="4794" priority="61">
      <formula>AND(NOT(ISBLANK($Z226)),ISBLANK($V226),ISBLANK($W226),ISBLANK($X226))</formula>
    </cfRule>
  </conditionalFormatting>
  <conditionalFormatting sqref="AG230">
    <cfRule type="expression" dxfId="4793" priority="40">
      <formula>"&lt;=0.5*$E$17"</formula>
    </cfRule>
    <cfRule type="expression" dxfId="4792" priority="41">
      <formula>"&gt;=0,5*$E$17"</formula>
    </cfRule>
  </conditionalFormatting>
  <conditionalFormatting sqref="W230">
    <cfRule type="expression" dxfId="4791" priority="43" stopIfTrue="1">
      <formula>AND(INDEX($N230:$U230,1,$W230)=0, $W230&gt;0)</formula>
    </cfRule>
  </conditionalFormatting>
  <conditionalFormatting sqref="X230:Y230">
    <cfRule type="expression" dxfId="4790" priority="44" stopIfTrue="1">
      <formula>AND(INDEX($N230:$U230,1,$X230)=0, $X230&gt;0)</formula>
    </cfRule>
  </conditionalFormatting>
  <conditionalFormatting sqref="Z230">
    <cfRule type="expression" dxfId="4789" priority="45" stopIfTrue="1">
      <formula>AND(INDEX($N230:$U230,1,$Z230)=0, $Z230&gt;0)</formula>
    </cfRule>
  </conditionalFormatting>
  <conditionalFormatting sqref="AH230:AJ230">
    <cfRule type="expression" dxfId="4788" priority="39">
      <formula>AND(NOT(ISBLANK($N230)),ISBLANK($AH230),ISBLANK($AI230),ISBLANK($AJ230))</formula>
    </cfRule>
  </conditionalFormatting>
  <conditionalFormatting sqref="Z230">
    <cfRule type="expression" dxfId="4787" priority="31">
      <formula>AND(NOT(ISBLANK($Z230)),ISBLANK($V230),ISBLANK($W230),ISBLANK($X230))</formula>
    </cfRule>
  </conditionalFormatting>
  <conditionalFormatting sqref="AG229">
    <cfRule type="expression" dxfId="4786" priority="25">
      <formula>"&lt;=0.5*$E$17"</formula>
    </cfRule>
    <cfRule type="expression" dxfId="4785" priority="26">
      <formula>"&gt;=0,5*$E$17"</formula>
    </cfRule>
  </conditionalFormatting>
  <conditionalFormatting sqref="W229">
    <cfRule type="expression" dxfId="4784" priority="28" stopIfTrue="1">
      <formula>AND(INDEX($N229:$U229,1,$W229)=0, $W229&gt;0)</formula>
    </cfRule>
  </conditionalFormatting>
  <conditionalFormatting sqref="X229:Y229">
    <cfRule type="expression" dxfId="4783" priority="29" stopIfTrue="1">
      <formula>AND(INDEX($N229:$U229,1,$X229)=0, $X229&gt;0)</formula>
    </cfRule>
  </conditionalFormatting>
  <conditionalFormatting sqref="Z229">
    <cfRule type="expression" dxfId="4782" priority="30" stopIfTrue="1">
      <formula>AND(INDEX($N229:$U229,1,$Z229)=0, $Z229&gt;0)</formula>
    </cfRule>
  </conditionalFormatting>
  <conditionalFormatting sqref="AH229:AJ229">
    <cfRule type="expression" dxfId="4781" priority="24">
      <formula>AND(NOT(ISBLANK($N229)),ISBLANK($AH229),ISBLANK($AI229),ISBLANK($AJ229))</formula>
    </cfRule>
  </conditionalFormatting>
  <conditionalFormatting sqref="Z229">
    <cfRule type="expression" dxfId="4780" priority="16">
      <formula>AND(NOT(ISBLANK($Z229)),ISBLANK($V229),ISBLANK($W229),ISBLANK($X229))</formula>
    </cfRule>
  </conditionalFormatting>
  <conditionalFormatting sqref="AG227:AG228">
    <cfRule type="expression" dxfId="4779" priority="10">
      <formula>"&lt;=0.5*$E$17"</formula>
    </cfRule>
    <cfRule type="expression" dxfId="4778" priority="11">
      <formula>"&gt;=0,5*$E$17"</formula>
    </cfRule>
  </conditionalFormatting>
  <conditionalFormatting sqref="W227:W228">
    <cfRule type="expression" dxfId="4777" priority="13" stopIfTrue="1">
      <formula>AND(INDEX($N227:$U227,1,$W227)=0, $W227&gt;0)</formula>
    </cfRule>
  </conditionalFormatting>
  <conditionalFormatting sqref="X227:Y228">
    <cfRule type="expression" dxfId="4776" priority="14" stopIfTrue="1">
      <formula>AND(INDEX($N227:$U227,1,$X227)=0, $X227&gt;0)</formula>
    </cfRule>
  </conditionalFormatting>
  <conditionalFormatting sqref="Z227:Z228">
    <cfRule type="expression" dxfId="4775" priority="15" stopIfTrue="1">
      <formula>AND(INDEX($N227:$U227,1,$Z227)=0, $Z227&gt;0)</formula>
    </cfRule>
  </conditionalFormatting>
  <conditionalFormatting sqref="AH227:AJ228">
    <cfRule type="expression" dxfId="4774" priority="9">
      <formula>AND(NOT(ISBLANK($N227)),ISBLANK($AH227),ISBLANK($AI227),ISBLANK($AJ227))</formula>
    </cfRule>
  </conditionalFormatting>
  <conditionalFormatting sqref="Z227:Z228">
    <cfRule type="expression" dxfId="4773" priority="1">
      <formula>AND(NOT(ISBLANK($Z227)),ISBLANK($V227),ISBLANK($W227),ISBLANK($X227))</formula>
    </cfRule>
  </conditionalFormatting>
  <conditionalFormatting sqref="AK89:AL89 AK97:AL97 AK66:AL75 AK99:AL196 AK77:AL87 AO15 AQ15 AK48:AL54 AK91:AL95 AO91:AQ95 AU91:AW95 BA91:BC95 BG91:BI95 BM91:BO95 BH9:BJ14 AM9:AM14 AR9:AT14 AZ9:BB14 AK55:AM65 AR55:AU65 AZ55:BC65 BH55:BK65 AK39:AL45 AK9:AL33 AK37:AL37 AK35:AL35 AK226:AL230">
    <cfRule type="expression" dxfId="4772" priority="1180">
      <formula>AND(NOT(ISBLANK($O9)),ISBLANK(#REF!),ISBLANK($AK9),ISBLANK($AL9))</formula>
    </cfRule>
  </conditionalFormatting>
  <conditionalFormatting sqref="AM89:AN89 AM97:AN97 AM66:AN75 AM99:AN196 AM77:AN87 AM48:AN54 AM39:AN45 AM37:AN37 AM16:AN33 AM35:AN35 AM226:AN230">
    <cfRule type="expression" dxfId="4771" priority="1768">
      <formula>AND(NOT(ISBLANK($P16)),ISBLANK($AM16),ISBLANK(#REF!),ISBLANK($AN16))</formula>
    </cfRule>
  </conditionalFormatting>
  <conditionalFormatting sqref="AO89:AQ89 AO97:AQ97 AP15 AO66:AQ75 AO99:AQ196 AO77:AQ87 AO48:AQ54 BK9:BK14 AU9:AU14 BC9:BC14 AO39:AQ45 AO16:AQ33 AO35:AQ35 AO226:AQ230">
    <cfRule type="expression" dxfId="4770" priority="1790">
      <formula>AND(NOT(ISBLANK($Q9)),ISBLANK($AO9),ISBLANK($AP9),ISBLANK($AQ9))</formula>
    </cfRule>
  </conditionalFormatting>
  <conditionalFormatting sqref="AR89:AT89 AR97:AT97 AR66:AT75 AR99:AT196 AR77:AT87 AR48:AT54 AR39:AT45 AR37:AT37 AR15:AT33 AR35:AT35 AR226:AT230">
    <cfRule type="expression" dxfId="4769" priority="1804">
      <formula>AND(NOT(ISBLANK($R15)),ISBLANK($AR15),ISBLANK($AS15),ISBLANK($AT15))</formula>
    </cfRule>
  </conditionalFormatting>
  <conditionalFormatting sqref="AU89:AW89 AU97:AW97 AU66:AW75 AU99:AW196 AU77:AW87 AU48:AW54 AU39:AW45 AU37:AW37 AU15:AW33 AU35:AW35 AU226:AW230">
    <cfRule type="expression" dxfId="4768" priority="1815">
      <formula>AND(NOT(ISBLANK($S15)),ISBLANK($AU15),ISBLANK($AV15),ISBLANK($AW15))</formula>
    </cfRule>
  </conditionalFormatting>
  <conditionalFormatting sqref="AX89:AZ89 AX97:AZ97 AX66:AZ75 AX99:AZ196 AX77:AZ87 AX48:AZ54 AX39:AZ45 AX37:AZ37 AX15:AZ33 AX35:AZ35 AX226:AZ230">
    <cfRule type="expression" dxfId="4767" priority="1826">
      <formula>AND(NOT(ISBLANK($T15)),ISBLANK($AX15),ISBLANK($AY15),ISBLANK($AZ15))</formula>
    </cfRule>
  </conditionalFormatting>
  <conditionalFormatting sqref="BA89:BC89 BA97:BC97 BA66:BC75 BA99:BC196 BA77:BC87 BA48:BC54 BA39:BC45 BA37:BC37 BA15:BC33 BA35:BC35 BA226:BC230">
    <cfRule type="expression" dxfId="4766" priority="1837">
      <formula>AND(NOT(ISBLANK($U15)),ISBLANK($BA15),ISBLANK($BB15),ISBLANK($BC15))</formula>
    </cfRule>
  </conditionalFormatting>
  <conditionalFormatting sqref="AO37 AQ37">
    <cfRule type="expression" dxfId="4765" priority="1848">
      <formula>AND(NOT(ISBLANK($Q37)),ISBLANK($AO37),ISBLANK($AP38),ISBLANK($AQ37))</formula>
    </cfRule>
  </conditionalFormatting>
  <pageMargins left="0.7" right="0.7" top="0.75" bottom="0.75" header="0.3" footer="0.3"/>
  <pageSetup paperSize="79" scale="47" fitToHeight="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259"/>
  <sheetViews>
    <sheetView tabSelected="1" view="pageBreakPreview" topLeftCell="B1" zoomScale="70" zoomScaleNormal="70" zoomScaleSheetLayoutView="70" workbookViewId="0">
      <pane ySplit="6" topLeftCell="A88" activePane="bottomLeft" state="frozen"/>
      <selection activeCell="B1" sqref="B1"/>
      <selection pane="bottomLeft" activeCell="BB209" sqref="BB209"/>
    </sheetView>
  </sheetViews>
  <sheetFormatPr defaultRowHeight="15" x14ac:dyDescent="0.25"/>
  <cols>
    <col min="1" max="1" width="5.5703125" hidden="1" customWidth="1"/>
    <col min="2" max="2" width="9" style="829" customWidth="1"/>
    <col min="3" max="4" width="4" style="829" hidden="1" customWidth="1"/>
    <col min="5" max="5" width="4.28515625" style="829" customWidth="1"/>
    <col min="6" max="6" width="4" style="829" customWidth="1"/>
    <col min="7" max="7" width="11.140625" style="829" customWidth="1"/>
    <col min="8" max="9" width="4" style="829" customWidth="1"/>
    <col min="10" max="10" width="13" style="825" customWidth="1"/>
    <col min="11" max="11" width="45.140625" bestFit="1" customWidth="1"/>
    <col min="14" max="14" width="5.5703125" style="1139" customWidth="1"/>
    <col min="15" max="18" width="3.5703125" style="1139" bestFit="1" customWidth="1"/>
    <col min="19" max="19" width="4.85546875" style="1139" customWidth="1"/>
    <col min="20" max="20" width="4.7109375" style="1139" customWidth="1"/>
    <col min="21" max="21" width="5" style="1139" customWidth="1"/>
    <col min="22" max="22" width="10.42578125" customWidth="1"/>
    <col min="23" max="23" width="5.28515625" bestFit="1" customWidth="1"/>
    <col min="24" max="24" width="10.5703125" customWidth="1"/>
    <col min="25" max="26" width="4.85546875" customWidth="1"/>
    <col min="27" max="27" width="8.42578125" customWidth="1"/>
    <col min="28" max="28" width="8.28515625" customWidth="1"/>
    <col min="29" max="29" width="8.7109375" customWidth="1"/>
    <col min="30" max="30" width="8.28515625" customWidth="1"/>
    <col min="31" max="31" width="7.42578125" customWidth="1"/>
    <col min="32" max="32" width="5.28515625" customWidth="1"/>
    <col min="33" max="33" width="7.85546875" customWidth="1"/>
    <col min="34" max="34" width="5.140625" customWidth="1"/>
    <col min="35" max="35" width="5.85546875" customWidth="1"/>
    <col min="36" max="36" width="4.85546875" customWidth="1"/>
    <col min="37" max="37" width="4.42578125" bestFit="1" customWidth="1"/>
    <col min="38" max="38" width="5" customWidth="1"/>
    <col min="39" max="39" width="7.140625" customWidth="1"/>
    <col min="40" max="40" width="5.7109375" customWidth="1"/>
    <col min="41" max="41" width="4" customWidth="1"/>
    <col min="42" max="42" width="4.85546875" customWidth="1"/>
    <col min="43" max="43" width="6.7109375" customWidth="1"/>
    <col min="44" max="44" width="5.28515625" customWidth="1"/>
    <col min="45" max="45" width="4" customWidth="1"/>
    <col min="46" max="46" width="5.5703125" customWidth="1"/>
    <col min="47" max="47" width="4" customWidth="1"/>
    <col min="48" max="48" width="5.28515625" customWidth="1"/>
    <col min="49" max="49" width="4" customWidth="1"/>
    <col min="50" max="50" width="5.5703125" customWidth="1"/>
    <col min="51" max="51" width="6.5703125" customWidth="1"/>
    <col min="52" max="52" width="4.7109375" customWidth="1"/>
    <col min="53" max="53" width="6.85546875" customWidth="1"/>
    <col min="54" max="54" width="6" customWidth="1"/>
    <col min="55" max="55" width="5.85546875" customWidth="1"/>
    <col min="56" max="56" width="6.5703125" customWidth="1"/>
    <col min="57" max="57" width="4" customWidth="1"/>
    <col min="58" max="58" width="5.28515625" customWidth="1"/>
    <col min="59" max="59" width="5.85546875" customWidth="1"/>
    <col min="60" max="60" width="6" customWidth="1"/>
    <col min="61" max="61" width="4" customWidth="1"/>
    <col min="62" max="62" width="6.85546875" customWidth="1"/>
    <col min="63" max="63" width="5.85546875" customWidth="1"/>
    <col min="64" max="64" width="6" customWidth="1"/>
    <col min="65" max="65" width="4.140625" customWidth="1"/>
    <col min="66" max="66" width="11.85546875" customWidth="1"/>
    <col min="67" max="67" width="9.42578125" customWidth="1"/>
    <col min="68" max="68" width="9.140625" style="904"/>
  </cols>
  <sheetData>
    <row r="1" spans="1:68" ht="21.75" customHeight="1" thickBot="1" x14ac:dyDescent="0.3">
      <c r="A1" s="1124"/>
      <c r="B1" s="1556" t="s">
        <v>242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  <c r="O1" s="1556"/>
      <c r="P1" s="1556"/>
      <c r="Q1" s="1556"/>
      <c r="R1" s="1556"/>
      <c r="S1" s="1556"/>
      <c r="T1" s="1556"/>
      <c r="U1" s="1556"/>
      <c r="V1" s="1556"/>
      <c r="W1" s="1556"/>
      <c r="X1" s="1556"/>
      <c r="Y1" s="1556"/>
      <c r="Z1" s="1556"/>
      <c r="AA1" s="1556"/>
      <c r="AB1" s="1556"/>
      <c r="AC1" s="1556"/>
      <c r="AD1" s="1556"/>
      <c r="AE1" s="1556"/>
      <c r="AF1" s="1556"/>
      <c r="AG1" s="1556"/>
      <c r="AH1" s="1556"/>
      <c r="AI1" s="1556"/>
      <c r="AJ1" s="1556"/>
      <c r="AK1" s="1556"/>
      <c r="AL1" s="1556"/>
      <c r="AM1" s="1556"/>
      <c r="AN1" s="1556"/>
      <c r="AO1" s="1556"/>
      <c r="AP1" s="1556"/>
      <c r="AQ1" s="1556"/>
      <c r="AR1" s="1556"/>
      <c r="AS1" s="1556"/>
      <c r="AT1" s="1556"/>
      <c r="AU1" s="1556"/>
      <c r="AV1" s="1556"/>
      <c r="AW1" s="1556"/>
      <c r="AX1" s="1556"/>
      <c r="AY1" s="1556"/>
      <c r="AZ1" s="1556"/>
      <c r="BA1" s="1556"/>
      <c r="BB1" s="1556"/>
      <c r="BC1" s="1556"/>
      <c r="BD1" s="1556"/>
      <c r="BE1" s="1556"/>
      <c r="BF1" s="1556"/>
      <c r="BG1" s="1556"/>
      <c r="BH1" s="1556"/>
      <c r="BI1" s="1556"/>
      <c r="BJ1" s="1556"/>
      <c r="BK1" s="1556"/>
      <c r="BL1" s="1556"/>
      <c r="BM1" s="1556"/>
      <c r="BN1" s="1556"/>
      <c r="BO1" s="1556"/>
      <c r="BP1" s="1556"/>
    </row>
    <row r="2" spans="1:68" ht="15.75" customHeight="1" thickBot="1" x14ac:dyDescent="0.3">
      <c r="A2" s="1121"/>
      <c r="B2" s="1605" t="s">
        <v>243</v>
      </c>
      <c r="C2" s="1570"/>
      <c r="D2" s="1570"/>
      <c r="E2" s="1570"/>
      <c r="F2" s="1570"/>
      <c r="G2" s="1570"/>
      <c r="H2" s="1570"/>
      <c r="I2" s="1570"/>
      <c r="J2" s="1571"/>
      <c r="K2" s="1567" t="s">
        <v>244</v>
      </c>
      <c r="L2" s="1561" t="s">
        <v>246</v>
      </c>
      <c r="M2" s="1564" t="s">
        <v>247</v>
      </c>
      <c r="N2" s="1613" t="s">
        <v>245</v>
      </c>
      <c r="O2" s="1613"/>
      <c r="P2" s="1613"/>
      <c r="Q2" s="1613"/>
      <c r="R2" s="1613"/>
      <c r="S2" s="1613"/>
      <c r="T2" s="1613"/>
      <c r="U2" s="1614"/>
      <c r="V2" s="1576" t="s">
        <v>256</v>
      </c>
      <c r="W2" s="1577"/>
      <c r="X2" s="1577"/>
      <c r="Y2" s="1577"/>
      <c r="Z2" s="1578"/>
      <c r="AA2" s="1559" t="s">
        <v>270</v>
      </c>
      <c r="AB2" s="1557"/>
      <c r="AC2" s="1557"/>
      <c r="AD2" s="1557"/>
      <c r="AE2" s="1557"/>
      <c r="AF2" s="1557"/>
      <c r="AG2" s="1560"/>
      <c r="AH2" s="1576" t="s">
        <v>272</v>
      </c>
      <c r="AI2" s="1577"/>
      <c r="AJ2" s="1577"/>
      <c r="AK2" s="1577"/>
      <c r="AL2" s="1577"/>
      <c r="AM2" s="1577"/>
      <c r="AN2" s="1577"/>
      <c r="AO2" s="1577"/>
      <c r="AP2" s="1577"/>
      <c r="AQ2" s="1577"/>
      <c r="AR2" s="1577"/>
      <c r="AS2" s="1577"/>
      <c r="AT2" s="1577"/>
      <c r="AU2" s="1577"/>
      <c r="AV2" s="1577"/>
      <c r="AW2" s="1577"/>
      <c r="AX2" s="1577"/>
      <c r="AY2" s="1577"/>
      <c r="AZ2" s="1577"/>
      <c r="BA2" s="1577"/>
      <c r="BB2" s="1577"/>
      <c r="BC2" s="1577"/>
      <c r="BD2" s="1577"/>
      <c r="BE2" s="1577"/>
      <c r="BF2" s="1577"/>
      <c r="BG2" s="1577"/>
      <c r="BH2" s="1577"/>
      <c r="BI2" s="1577"/>
      <c r="BJ2" s="1577"/>
      <c r="BK2" s="1577"/>
      <c r="BL2" s="1577"/>
      <c r="BM2" s="1578"/>
      <c r="BN2" s="1564" t="s">
        <v>157</v>
      </c>
      <c r="BO2" s="1564" t="s">
        <v>274</v>
      </c>
      <c r="BP2" s="1564" t="s">
        <v>273</v>
      </c>
    </row>
    <row r="3" spans="1:68" ht="18" customHeight="1" thickBot="1" x14ac:dyDescent="0.3">
      <c r="A3" s="1122"/>
      <c r="B3" s="1606"/>
      <c r="C3" s="1572"/>
      <c r="D3" s="1572"/>
      <c r="E3" s="1572"/>
      <c r="F3" s="1572"/>
      <c r="G3" s="1572"/>
      <c r="H3" s="1572"/>
      <c r="I3" s="1572"/>
      <c r="J3" s="1573"/>
      <c r="K3" s="1568"/>
      <c r="L3" s="1562"/>
      <c r="M3" s="1566"/>
      <c r="N3" s="1615"/>
      <c r="O3" s="1615"/>
      <c r="P3" s="1615"/>
      <c r="Q3" s="1615"/>
      <c r="R3" s="1615"/>
      <c r="S3" s="1615"/>
      <c r="T3" s="1615"/>
      <c r="U3" s="1616"/>
      <c r="V3" s="1579"/>
      <c r="W3" s="1580"/>
      <c r="X3" s="1580"/>
      <c r="Y3" s="1580"/>
      <c r="Z3" s="1581"/>
      <c r="AA3" s="1559" t="s">
        <v>268</v>
      </c>
      <c r="AB3" s="1557"/>
      <c r="AC3" s="1557"/>
      <c r="AD3" s="1557"/>
      <c r="AE3" s="1557"/>
      <c r="AF3" s="1560"/>
      <c r="AG3" s="955" t="s">
        <v>269</v>
      </c>
      <c r="AH3" s="1579"/>
      <c r="AI3" s="1580"/>
      <c r="AJ3" s="1580"/>
      <c r="AK3" s="1580"/>
      <c r="AL3" s="1580"/>
      <c r="AM3" s="1580"/>
      <c r="AN3" s="1580"/>
      <c r="AO3" s="1580"/>
      <c r="AP3" s="1580"/>
      <c r="AQ3" s="1580"/>
      <c r="AR3" s="1580"/>
      <c r="AS3" s="1580"/>
      <c r="AT3" s="1580"/>
      <c r="AU3" s="1580"/>
      <c r="AV3" s="1580"/>
      <c r="AW3" s="1580"/>
      <c r="AX3" s="1580"/>
      <c r="AY3" s="1580"/>
      <c r="AZ3" s="1580"/>
      <c r="BA3" s="1580"/>
      <c r="BB3" s="1580"/>
      <c r="BC3" s="1580"/>
      <c r="BD3" s="1580"/>
      <c r="BE3" s="1580"/>
      <c r="BF3" s="1580"/>
      <c r="BG3" s="1580"/>
      <c r="BH3" s="1580"/>
      <c r="BI3" s="1580"/>
      <c r="BJ3" s="1580"/>
      <c r="BK3" s="1580"/>
      <c r="BL3" s="1580"/>
      <c r="BM3" s="1581"/>
      <c r="BN3" s="1566"/>
      <c r="BO3" s="1566"/>
      <c r="BP3" s="1566"/>
    </row>
    <row r="4" spans="1:68" ht="36.75" customHeight="1" thickBot="1" x14ac:dyDescent="0.3">
      <c r="A4" s="1122"/>
      <c r="B4" s="1607"/>
      <c r="C4" s="1574"/>
      <c r="D4" s="1574"/>
      <c r="E4" s="1574"/>
      <c r="F4" s="1574"/>
      <c r="G4" s="1574"/>
      <c r="H4" s="1574"/>
      <c r="I4" s="1574"/>
      <c r="J4" s="1575"/>
      <c r="K4" s="1568"/>
      <c r="L4" s="1562"/>
      <c r="M4" s="1566"/>
      <c r="N4" s="1615"/>
      <c r="O4" s="1615"/>
      <c r="P4" s="1615"/>
      <c r="Q4" s="1615"/>
      <c r="R4" s="1615"/>
      <c r="S4" s="1615"/>
      <c r="T4" s="1615"/>
      <c r="U4" s="1616"/>
      <c r="V4" s="1579"/>
      <c r="W4" s="1580"/>
      <c r="X4" s="1580"/>
      <c r="Y4" s="1580"/>
      <c r="Z4" s="1581"/>
      <c r="AA4" s="1561" t="s">
        <v>260</v>
      </c>
      <c r="AB4" s="1558" t="s">
        <v>267</v>
      </c>
      <c r="AC4" s="1619"/>
      <c r="AD4" s="1619"/>
      <c r="AE4" s="1619"/>
      <c r="AF4" s="1620"/>
      <c r="AG4" s="1564" t="s">
        <v>265</v>
      </c>
      <c r="AH4" s="1559" t="s">
        <v>271</v>
      </c>
      <c r="AI4" s="1557"/>
      <c r="AJ4" s="1557"/>
      <c r="AK4" s="1557"/>
      <c r="AL4" s="1557"/>
      <c r="AM4" s="1557"/>
      <c r="AN4" s="1557"/>
      <c r="AO4" s="1560"/>
      <c r="AP4" s="1559" t="s">
        <v>488</v>
      </c>
      <c r="AQ4" s="1557"/>
      <c r="AR4" s="1557"/>
      <c r="AS4" s="1557"/>
      <c r="AT4" s="1557"/>
      <c r="AU4" s="1557"/>
      <c r="AV4" s="1557"/>
      <c r="AW4" s="1560"/>
      <c r="AX4" s="1559" t="s">
        <v>489</v>
      </c>
      <c r="AY4" s="1557"/>
      <c r="AZ4" s="1557"/>
      <c r="BA4" s="1557"/>
      <c r="BB4" s="1557"/>
      <c r="BC4" s="1557"/>
      <c r="BD4" s="1557"/>
      <c r="BE4" s="1557"/>
      <c r="BF4" s="1559" t="s">
        <v>490</v>
      </c>
      <c r="BG4" s="1557"/>
      <c r="BH4" s="1557"/>
      <c r="BI4" s="1557"/>
      <c r="BJ4" s="1557"/>
      <c r="BK4" s="1557"/>
      <c r="BL4" s="1557"/>
      <c r="BM4" s="1560"/>
      <c r="BN4" s="1566"/>
      <c r="BO4" s="1566"/>
      <c r="BP4" s="1566"/>
    </row>
    <row r="5" spans="1:68" ht="15.75" customHeight="1" thickBot="1" x14ac:dyDescent="0.3">
      <c r="A5" s="1123"/>
      <c r="B5" s="1123"/>
      <c r="C5" s="1123"/>
      <c r="D5" s="1123"/>
      <c r="E5" s="1607" t="s">
        <v>64</v>
      </c>
      <c r="F5" s="1574"/>
      <c r="G5" s="1575"/>
      <c r="H5" s="1559"/>
      <c r="I5" s="1557"/>
      <c r="J5" s="1560"/>
      <c r="K5" s="1568"/>
      <c r="L5" s="1562"/>
      <c r="M5" s="1566"/>
      <c r="N5" s="1617"/>
      <c r="O5" s="1617"/>
      <c r="P5" s="1617"/>
      <c r="Q5" s="1617"/>
      <c r="R5" s="1617"/>
      <c r="S5" s="1617"/>
      <c r="T5" s="1617"/>
      <c r="U5" s="1618"/>
      <c r="V5" s="1582"/>
      <c r="W5" s="1583"/>
      <c r="X5" s="1583"/>
      <c r="Y5" s="1583"/>
      <c r="Z5" s="1584"/>
      <c r="AA5" s="1562"/>
      <c r="AB5" s="1566" t="s">
        <v>261</v>
      </c>
      <c r="AC5" s="1559" t="s">
        <v>266</v>
      </c>
      <c r="AD5" s="1557"/>
      <c r="AE5" s="1557"/>
      <c r="AF5" s="1560"/>
      <c r="AG5" s="1566"/>
      <c r="AH5" s="1559" t="s">
        <v>248</v>
      </c>
      <c r="AI5" s="1557"/>
      <c r="AJ5" s="1557"/>
      <c r="AK5" s="1560"/>
      <c r="AL5" s="1559" t="s">
        <v>249</v>
      </c>
      <c r="AM5" s="1557"/>
      <c r="AN5" s="1557"/>
      <c r="AO5" s="1560"/>
      <c r="AP5" s="1559" t="s">
        <v>250</v>
      </c>
      <c r="AQ5" s="1557"/>
      <c r="AR5" s="1557"/>
      <c r="AS5" s="1560"/>
      <c r="AT5" s="1559" t="s">
        <v>251</v>
      </c>
      <c r="AU5" s="1557"/>
      <c r="AV5" s="1557"/>
      <c r="AW5" s="1560"/>
      <c r="AX5" s="1559" t="s">
        <v>252</v>
      </c>
      <c r="AY5" s="1557"/>
      <c r="AZ5" s="1557"/>
      <c r="BA5" s="1560"/>
      <c r="BB5" s="1559" t="s">
        <v>253</v>
      </c>
      <c r="BC5" s="1557"/>
      <c r="BD5" s="1557"/>
      <c r="BE5" s="1560"/>
      <c r="BF5" s="1559" t="s">
        <v>254</v>
      </c>
      <c r="BG5" s="1557"/>
      <c r="BH5" s="1557"/>
      <c r="BI5" s="1560"/>
      <c r="BJ5" s="1559" t="s">
        <v>255</v>
      </c>
      <c r="BK5" s="1557"/>
      <c r="BL5" s="1557"/>
      <c r="BM5" s="1560"/>
      <c r="BN5" s="1566"/>
      <c r="BO5" s="1566"/>
      <c r="BP5" s="1566"/>
    </row>
    <row r="6" spans="1:68" ht="81.75" customHeight="1" thickBot="1" x14ac:dyDescent="0.3">
      <c r="A6" s="364" t="s">
        <v>160</v>
      </c>
      <c r="B6" s="365" t="s">
        <v>44</v>
      </c>
      <c r="C6" s="366" t="s">
        <v>159</v>
      </c>
      <c r="D6" s="366" t="s">
        <v>150</v>
      </c>
      <c r="E6" s="995" t="s">
        <v>161</v>
      </c>
      <c r="F6" s="995" t="s">
        <v>535</v>
      </c>
      <c r="G6" s="995" t="s">
        <v>167</v>
      </c>
      <c r="H6" s="366" t="s">
        <v>534</v>
      </c>
      <c r="I6" s="366" t="s">
        <v>50</v>
      </c>
      <c r="J6" s="366" t="s">
        <v>162</v>
      </c>
      <c r="K6" s="1569"/>
      <c r="L6" s="1563"/>
      <c r="M6" s="1565"/>
      <c r="N6" s="365" t="s">
        <v>248</v>
      </c>
      <c r="O6" s="366" t="s">
        <v>249</v>
      </c>
      <c r="P6" s="365" t="s">
        <v>250</v>
      </c>
      <c r="Q6" s="366" t="s">
        <v>251</v>
      </c>
      <c r="R6" s="365" t="s">
        <v>252</v>
      </c>
      <c r="S6" s="366" t="s">
        <v>253</v>
      </c>
      <c r="T6" s="368" t="s">
        <v>254</v>
      </c>
      <c r="U6" s="369" t="s">
        <v>255</v>
      </c>
      <c r="V6" s="365" t="s">
        <v>151</v>
      </c>
      <c r="W6" s="366" t="s">
        <v>499</v>
      </c>
      <c r="X6" s="366" t="s">
        <v>152</v>
      </c>
      <c r="Y6" s="366" t="s">
        <v>258</v>
      </c>
      <c r="Z6" s="367" t="s">
        <v>259</v>
      </c>
      <c r="AA6" s="1563"/>
      <c r="AB6" s="1565"/>
      <c r="AC6" s="994" t="s">
        <v>262</v>
      </c>
      <c r="AD6" s="995" t="s">
        <v>263</v>
      </c>
      <c r="AE6" s="995" t="s">
        <v>264</v>
      </c>
      <c r="AF6" s="989" t="s">
        <v>147</v>
      </c>
      <c r="AG6" s="1565"/>
      <c r="AH6" s="768" t="s">
        <v>491</v>
      </c>
      <c r="AI6" s="371" t="s">
        <v>492</v>
      </c>
      <c r="AJ6" s="371" t="s">
        <v>493</v>
      </c>
      <c r="AK6" s="976" t="s">
        <v>525</v>
      </c>
      <c r="AL6" s="768" t="s">
        <v>491</v>
      </c>
      <c r="AM6" s="371" t="s">
        <v>492</v>
      </c>
      <c r="AN6" s="371" t="s">
        <v>493</v>
      </c>
      <c r="AO6" s="976" t="s">
        <v>525</v>
      </c>
      <c r="AP6" s="768" t="s">
        <v>491</v>
      </c>
      <c r="AQ6" s="371" t="s">
        <v>492</v>
      </c>
      <c r="AR6" s="371" t="s">
        <v>493</v>
      </c>
      <c r="AS6" s="976" t="s">
        <v>525</v>
      </c>
      <c r="AT6" s="768" t="s">
        <v>491</v>
      </c>
      <c r="AU6" s="371" t="s">
        <v>492</v>
      </c>
      <c r="AV6" s="371" t="s">
        <v>493</v>
      </c>
      <c r="AW6" s="976" t="s">
        <v>525</v>
      </c>
      <c r="AX6" s="768" t="s">
        <v>491</v>
      </c>
      <c r="AY6" s="371" t="s">
        <v>492</v>
      </c>
      <c r="AZ6" s="371" t="s">
        <v>493</v>
      </c>
      <c r="BA6" s="976" t="s">
        <v>525</v>
      </c>
      <c r="BB6" s="768" t="s">
        <v>491</v>
      </c>
      <c r="BC6" s="371" t="s">
        <v>492</v>
      </c>
      <c r="BD6" s="371" t="s">
        <v>493</v>
      </c>
      <c r="BE6" s="976" t="s">
        <v>525</v>
      </c>
      <c r="BF6" s="768" t="s">
        <v>491</v>
      </c>
      <c r="BG6" s="371" t="s">
        <v>492</v>
      </c>
      <c r="BH6" s="371" t="s">
        <v>493</v>
      </c>
      <c r="BI6" s="976" t="s">
        <v>525</v>
      </c>
      <c r="BJ6" s="768" t="s">
        <v>491</v>
      </c>
      <c r="BK6" s="371" t="s">
        <v>492</v>
      </c>
      <c r="BL6" s="371" t="s">
        <v>493</v>
      </c>
      <c r="BM6" s="976" t="s">
        <v>525</v>
      </c>
      <c r="BN6" s="1565"/>
      <c r="BO6" s="1565"/>
      <c r="BP6" s="1565"/>
    </row>
    <row r="7" spans="1:68" ht="31.5" x14ac:dyDescent="0.25">
      <c r="A7" s="161"/>
      <c r="B7" s="372"/>
      <c r="C7" s="372"/>
      <c r="D7" s="372"/>
      <c r="E7" s="372"/>
      <c r="F7" s="372"/>
      <c r="G7" s="372"/>
      <c r="H7" s="372"/>
      <c r="I7" s="372"/>
      <c r="J7" s="801" t="s">
        <v>123</v>
      </c>
      <c r="K7" s="401" t="s">
        <v>23</v>
      </c>
      <c r="L7" s="415">
        <f>SUM(L8+L15+L18+L21+L23+L25+L28+L31+L37+L39)</f>
        <v>51</v>
      </c>
      <c r="M7" s="415">
        <f>L7*36</f>
        <v>1836</v>
      </c>
      <c r="N7" s="1125"/>
      <c r="O7" s="1126"/>
      <c r="P7" s="1126"/>
      <c r="Q7" s="1126"/>
      <c r="R7" s="1126"/>
      <c r="S7" s="1126"/>
      <c r="T7" s="1126"/>
      <c r="U7" s="1127"/>
      <c r="V7" s="161"/>
      <c r="W7" s="162"/>
      <c r="X7" s="162"/>
      <c r="Y7" s="914"/>
      <c r="Z7" s="163"/>
      <c r="AA7" s="906"/>
      <c r="AB7" s="162"/>
      <c r="AC7" s="162"/>
      <c r="AD7" s="162"/>
      <c r="AE7" s="914"/>
      <c r="AF7" s="914"/>
      <c r="AG7" s="895"/>
      <c r="AH7" s="277"/>
      <c r="AI7" s="273"/>
      <c r="AJ7" s="273" t="s">
        <v>494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4"/>
      <c r="BM7" s="914"/>
      <c r="BN7" s="453"/>
      <c r="BO7" s="1307"/>
      <c r="BP7" s="899"/>
    </row>
    <row r="8" spans="1:68" ht="15.75" x14ac:dyDescent="0.25">
      <c r="A8" s="17"/>
      <c r="B8" s="18"/>
      <c r="C8" s="18"/>
      <c r="D8" s="18"/>
      <c r="E8" s="97" t="s">
        <v>52</v>
      </c>
      <c r="F8" s="18">
        <v>1</v>
      </c>
      <c r="G8" s="18"/>
      <c r="H8" s="18"/>
      <c r="I8" s="97" t="s">
        <v>51</v>
      </c>
      <c r="J8" s="684" t="s">
        <v>166</v>
      </c>
      <c r="K8" s="402" t="s">
        <v>111</v>
      </c>
      <c r="L8" s="416">
        <f>SUM(L9)</f>
        <v>3</v>
      </c>
      <c r="M8" s="454">
        <f>L8*36</f>
        <v>108</v>
      </c>
      <c r="N8" s="447"/>
      <c r="O8" s="18"/>
      <c r="P8" s="18"/>
      <c r="Q8" s="18"/>
      <c r="R8" s="18"/>
      <c r="S8" s="18"/>
      <c r="T8" s="18"/>
      <c r="U8" s="98"/>
      <c r="V8" s="19"/>
      <c r="W8" s="20"/>
      <c r="X8" s="20"/>
      <c r="Y8" s="261"/>
      <c r="Z8" s="21"/>
      <c r="AA8" s="907"/>
      <c r="AB8" s="22"/>
      <c r="AC8" s="22"/>
      <c r="AD8" s="22"/>
      <c r="AE8" s="781"/>
      <c r="AF8" s="781"/>
      <c r="AG8" s="876"/>
      <c r="AH8" s="769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781"/>
      <c r="BM8" s="781"/>
      <c r="BN8" s="1305"/>
      <c r="BO8" s="1304"/>
      <c r="BP8" s="788"/>
    </row>
    <row r="9" spans="1:68" ht="31.5" x14ac:dyDescent="0.25">
      <c r="A9" s="373"/>
      <c r="B9" s="1159">
        <v>644</v>
      </c>
      <c r="C9" s="96" t="s">
        <v>76</v>
      </c>
      <c r="D9" s="96" t="s">
        <v>76</v>
      </c>
      <c r="E9" s="1442"/>
      <c r="F9" s="1510"/>
      <c r="G9" s="681" t="s">
        <v>164</v>
      </c>
      <c r="H9" s="669" t="s">
        <v>158</v>
      </c>
      <c r="I9" s="1519"/>
      <c r="J9" s="683" t="s">
        <v>169</v>
      </c>
      <c r="K9" s="839" t="s">
        <v>70</v>
      </c>
      <c r="L9" s="1518">
        <v>3</v>
      </c>
      <c r="M9" s="1464">
        <f>L9*36</f>
        <v>108</v>
      </c>
      <c r="N9" s="1647">
        <v>3</v>
      </c>
      <c r="O9" s="1511"/>
      <c r="P9" s="1511"/>
      <c r="Q9" s="1511"/>
      <c r="R9" s="1511"/>
      <c r="S9" s="1466"/>
      <c r="T9" s="1466"/>
      <c r="U9" s="1521"/>
      <c r="V9" s="1610">
        <v>1</v>
      </c>
      <c r="W9" s="1465"/>
      <c r="X9" s="1466"/>
      <c r="Y9" s="1424"/>
      <c r="Z9" s="1512"/>
      <c r="AA9" s="1602">
        <f>AB9+AB9*0.1</f>
        <v>35.200000000000003</v>
      </c>
      <c r="AB9" s="1432">
        <f>AC9+AD9+AE9</f>
        <v>32</v>
      </c>
      <c r="AC9" s="1432">
        <f>AH9+AL9+AP9+AT9+AX9+BB9+BF9+BJ9</f>
        <v>16</v>
      </c>
      <c r="AD9" s="1432">
        <f>AI9+AM9+AQ9+AU9+AY9+BC9+BG9+BK9</f>
        <v>0</v>
      </c>
      <c r="AE9" s="1598">
        <f>AJ9+AN9+AR9+AV9+AZ9+BD9+BH9+BL9</f>
        <v>16</v>
      </c>
      <c r="AF9" s="1591">
        <f>AK9+AO9+AS9+AW9+BA9+BE9+BI9+BM9</f>
        <v>0</v>
      </c>
      <c r="AG9" s="1593">
        <f>M9-AA9</f>
        <v>72.8</v>
      </c>
      <c r="AH9" s="1625">
        <v>16</v>
      </c>
      <c r="AI9" s="1526"/>
      <c r="AJ9" s="1526">
        <v>16</v>
      </c>
      <c r="AK9" s="1436"/>
      <c r="AL9" s="1525"/>
      <c r="AM9" s="1525"/>
      <c r="AN9" s="1525"/>
      <c r="AO9" s="1438"/>
      <c r="AP9" s="1526"/>
      <c r="AQ9" s="1526"/>
      <c r="AR9" s="1526"/>
      <c r="AS9" s="1436"/>
      <c r="AT9" s="1525"/>
      <c r="AU9" s="1525"/>
      <c r="AV9" s="1525"/>
      <c r="AW9" s="1438"/>
      <c r="AX9" s="1526"/>
      <c r="AY9" s="1526"/>
      <c r="AZ9" s="1526"/>
      <c r="BA9" s="1436"/>
      <c r="BB9" s="1525"/>
      <c r="BC9" s="1525"/>
      <c r="BD9" s="1525"/>
      <c r="BE9" s="1438"/>
      <c r="BF9" s="1526"/>
      <c r="BG9" s="1526"/>
      <c r="BH9" s="1526"/>
      <c r="BI9" s="1436"/>
      <c r="BJ9" s="1525"/>
      <c r="BK9" s="1525"/>
      <c r="BL9" s="1646"/>
      <c r="BM9" s="1638"/>
      <c r="BN9" s="1518" t="s">
        <v>0</v>
      </c>
      <c r="BO9" s="1597">
        <f>AB9/M9*100</f>
        <v>29.629629629629626</v>
      </c>
      <c r="BP9" s="1643" t="s">
        <v>362</v>
      </c>
    </row>
    <row r="10" spans="1:68" ht="15.75" x14ac:dyDescent="0.25">
      <c r="A10" s="373"/>
      <c r="B10" s="667">
        <v>692</v>
      </c>
      <c r="C10" s="96" t="s">
        <v>76</v>
      </c>
      <c r="D10" s="96" t="s">
        <v>76</v>
      </c>
      <c r="E10" s="1537"/>
      <c r="F10" s="1510"/>
      <c r="G10" s="681" t="s">
        <v>164</v>
      </c>
      <c r="H10" s="669" t="s">
        <v>158</v>
      </c>
      <c r="I10" s="1519"/>
      <c r="J10" s="683" t="s">
        <v>170</v>
      </c>
      <c r="K10" s="839" t="s">
        <v>71</v>
      </c>
      <c r="L10" s="1518"/>
      <c r="M10" s="1464"/>
      <c r="N10" s="1647"/>
      <c r="O10" s="1511"/>
      <c r="P10" s="1511"/>
      <c r="Q10" s="1511"/>
      <c r="R10" s="1511"/>
      <c r="S10" s="1466"/>
      <c r="T10" s="1466"/>
      <c r="U10" s="1521"/>
      <c r="V10" s="1611"/>
      <c r="W10" s="1465"/>
      <c r="X10" s="1466"/>
      <c r="Y10" s="1513"/>
      <c r="Z10" s="1512"/>
      <c r="AA10" s="1637"/>
      <c r="AB10" s="1469"/>
      <c r="AC10" s="1469"/>
      <c r="AD10" s="1469"/>
      <c r="AE10" s="1626"/>
      <c r="AF10" s="1628"/>
      <c r="AG10" s="1627"/>
      <c r="AH10" s="1625"/>
      <c r="AI10" s="1526"/>
      <c r="AJ10" s="1526"/>
      <c r="AK10" s="1641"/>
      <c r="AL10" s="1525"/>
      <c r="AM10" s="1525"/>
      <c r="AN10" s="1525"/>
      <c r="AO10" s="1642"/>
      <c r="AP10" s="1526"/>
      <c r="AQ10" s="1526"/>
      <c r="AR10" s="1526"/>
      <c r="AS10" s="1641"/>
      <c r="AT10" s="1525"/>
      <c r="AU10" s="1525"/>
      <c r="AV10" s="1525"/>
      <c r="AW10" s="1642"/>
      <c r="AX10" s="1526"/>
      <c r="AY10" s="1526"/>
      <c r="AZ10" s="1526"/>
      <c r="BA10" s="1641"/>
      <c r="BB10" s="1525"/>
      <c r="BC10" s="1525"/>
      <c r="BD10" s="1525"/>
      <c r="BE10" s="1642"/>
      <c r="BF10" s="1526"/>
      <c r="BG10" s="1526"/>
      <c r="BH10" s="1526"/>
      <c r="BI10" s="1641"/>
      <c r="BJ10" s="1525"/>
      <c r="BK10" s="1525"/>
      <c r="BL10" s="1646"/>
      <c r="BM10" s="1639"/>
      <c r="BN10" s="1518"/>
      <c r="BO10" s="1597"/>
      <c r="BP10" s="1644"/>
    </row>
    <row r="11" spans="1:68" ht="31.5" x14ac:dyDescent="0.25">
      <c r="A11" s="373"/>
      <c r="B11" s="667">
        <v>11591</v>
      </c>
      <c r="C11" s="96" t="s">
        <v>76</v>
      </c>
      <c r="D11" s="96" t="s">
        <v>76</v>
      </c>
      <c r="E11" s="1537"/>
      <c r="F11" s="1510"/>
      <c r="G11" s="681" t="s">
        <v>164</v>
      </c>
      <c r="H11" s="669" t="s">
        <v>158</v>
      </c>
      <c r="I11" s="1519"/>
      <c r="J11" s="683" t="s">
        <v>171</v>
      </c>
      <c r="K11" s="839" t="s">
        <v>72</v>
      </c>
      <c r="L11" s="1518"/>
      <c r="M11" s="1464"/>
      <c r="N11" s="1647"/>
      <c r="O11" s="1511"/>
      <c r="P11" s="1511"/>
      <c r="Q11" s="1511"/>
      <c r="R11" s="1511"/>
      <c r="S11" s="1466"/>
      <c r="T11" s="1466"/>
      <c r="U11" s="1521"/>
      <c r="V11" s="1611"/>
      <c r="W11" s="1465"/>
      <c r="X11" s="1466"/>
      <c r="Y11" s="1513"/>
      <c r="Z11" s="1512"/>
      <c r="AA11" s="1637"/>
      <c r="AB11" s="1469"/>
      <c r="AC11" s="1469"/>
      <c r="AD11" s="1469"/>
      <c r="AE11" s="1626"/>
      <c r="AF11" s="1628"/>
      <c r="AG11" s="1627"/>
      <c r="AH11" s="1625"/>
      <c r="AI11" s="1526"/>
      <c r="AJ11" s="1526"/>
      <c r="AK11" s="1641"/>
      <c r="AL11" s="1525"/>
      <c r="AM11" s="1525"/>
      <c r="AN11" s="1525"/>
      <c r="AO11" s="1642"/>
      <c r="AP11" s="1526"/>
      <c r="AQ11" s="1526"/>
      <c r="AR11" s="1526"/>
      <c r="AS11" s="1641"/>
      <c r="AT11" s="1525"/>
      <c r="AU11" s="1525"/>
      <c r="AV11" s="1525"/>
      <c r="AW11" s="1642"/>
      <c r="AX11" s="1526"/>
      <c r="AY11" s="1526"/>
      <c r="AZ11" s="1526"/>
      <c r="BA11" s="1641"/>
      <c r="BB11" s="1525"/>
      <c r="BC11" s="1525"/>
      <c r="BD11" s="1525"/>
      <c r="BE11" s="1642"/>
      <c r="BF11" s="1526"/>
      <c r="BG11" s="1526"/>
      <c r="BH11" s="1526"/>
      <c r="BI11" s="1641"/>
      <c r="BJ11" s="1525"/>
      <c r="BK11" s="1525"/>
      <c r="BL11" s="1646"/>
      <c r="BM11" s="1639"/>
      <c r="BN11" s="1518"/>
      <c r="BO11" s="1597"/>
      <c r="BP11" s="1644"/>
    </row>
    <row r="12" spans="1:68" ht="15.75" x14ac:dyDescent="0.25">
      <c r="A12" s="373"/>
      <c r="B12" s="667">
        <v>11186</v>
      </c>
      <c r="C12" s="96" t="s">
        <v>76</v>
      </c>
      <c r="D12" s="96" t="s">
        <v>76</v>
      </c>
      <c r="E12" s="1537"/>
      <c r="F12" s="1510"/>
      <c r="G12" s="681" t="s">
        <v>164</v>
      </c>
      <c r="H12" s="669" t="s">
        <v>158</v>
      </c>
      <c r="I12" s="1519"/>
      <c r="J12" s="683" t="s">
        <v>172</v>
      </c>
      <c r="K12" s="839" t="s">
        <v>73</v>
      </c>
      <c r="L12" s="1518"/>
      <c r="M12" s="1464"/>
      <c r="N12" s="1647"/>
      <c r="O12" s="1511"/>
      <c r="P12" s="1511"/>
      <c r="Q12" s="1511"/>
      <c r="R12" s="1511"/>
      <c r="S12" s="1466"/>
      <c r="T12" s="1466"/>
      <c r="U12" s="1521"/>
      <c r="V12" s="1611"/>
      <c r="W12" s="1465"/>
      <c r="X12" s="1466"/>
      <c r="Y12" s="1513"/>
      <c r="Z12" s="1512"/>
      <c r="AA12" s="1637"/>
      <c r="AB12" s="1469"/>
      <c r="AC12" s="1469"/>
      <c r="AD12" s="1469"/>
      <c r="AE12" s="1626"/>
      <c r="AF12" s="1628"/>
      <c r="AG12" s="1627"/>
      <c r="AH12" s="1625"/>
      <c r="AI12" s="1526"/>
      <c r="AJ12" s="1526"/>
      <c r="AK12" s="1641"/>
      <c r="AL12" s="1525"/>
      <c r="AM12" s="1525"/>
      <c r="AN12" s="1525"/>
      <c r="AO12" s="1642"/>
      <c r="AP12" s="1526"/>
      <c r="AQ12" s="1526"/>
      <c r="AR12" s="1526"/>
      <c r="AS12" s="1641"/>
      <c r="AT12" s="1525"/>
      <c r="AU12" s="1525"/>
      <c r="AV12" s="1525"/>
      <c r="AW12" s="1642"/>
      <c r="AX12" s="1526"/>
      <c r="AY12" s="1526"/>
      <c r="AZ12" s="1526"/>
      <c r="BA12" s="1641"/>
      <c r="BB12" s="1525"/>
      <c r="BC12" s="1525"/>
      <c r="BD12" s="1525"/>
      <c r="BE12" s="1642"/>
      <c r="BF12" s="1526"/>
      <c r="BG12" s="1526"/>
      <c r="BH12" s="1526"/>
      <c r="BI12" s="1641"/>
      <c r="BJ12" s="1525"/>
      <c r="BK12" s="1525"/>
      <c r="BL12" s="1646"/>
      <c r="BM12" s="1639"/>
      <c r="BN12" s="1518"/>
      <c r="BO12" s="1597"/>
      <c r="BP12" s="1644"/>
    </row>
    <row r="13" spans="1:68" ht="15.75" x14ac:dyDescent="0.25">
      <c r="A13" s="373"/>
      <c r="B13" s="667">
        <v>11187</v>
      </c>
      <c r="C13" s="96" t="s">
        <v>76</v>
      </c>
      <c r="D13" s="96" t="s">
        <v>76</v>
      </c>
      <c r="E13" s="1537"/>
      <c r="F13" s="1510"/>
      <c r="G13" s="681" t="s">
        <v>164</v>
      </c>
      <c r="H13" s="669" t="s">
        <v>158</v>
      </c>
      <c r="I13" s="1519"/>
      <c r="J13" s="683" t="s">
        <v>173</v>
      </c>
      <c r="K13" s="839" t="s">
        <v>74</v>
      </c>
      <c r="L13" s="1518"/>
      <c r="M13" s="1464"/>
      <c r="N13" s="1647"/>
      <c r="O13" s="1511"/>
      <c r="P13" s="1511"/>
      <c r="Q13" s="1511"/>
      <c r="R13" s="1511"/>
      <c r="S13" s="1466"/>
      <c r="T13" s="1466"/>
      <c r="U13" s="1521"/>
      <c r="V13" s="1611"/>
      <c r="W13" s="1465"/>
      <c r="X13" s="1466"/>
      <c r="Y13" s="1513"/>
      <c r="Z13" s="1512"/>
      <c r="AA13" s="1637"/>
      <c r="AB13" s="1469"/>
      <c r="AC13" s="1469"/>
      <c r="AD13" s="1469"/>
      <c r="AE13" s="1626"/>
      <c r="AF13" s="1628"/>
      <c r="AG13" s="1627"/>
      <c r="AH13" s="1625"/>
      <c r="AI13" s="1526"/>
      <c r="AJ13" s="1526"/>
      <c r="AK13" s="1641"/>
      <c r="AL13" s="1525"/>
      <c r="AM13" s="1525"/>
      <c r="AN13" s="1525"/>
      <c r="AO13" s="1642"/>
      <c r="AP13" s="1526"/>
      <c r="AQ13" s="1526"/>
      <c r="AR13" s="1526"/>
      <c r="AS13" s="1641"/>
      <c r="AT13" s="1525"/>
      <c r="AU13" s="1525"/>
      <c r="AV13" s="1525"/>
      <c r="AW13" s="1642"/>
      <c r="AX13" s="1526"/>
      <c r="AY13" s="1526"/>
      <c r="AZ13" s="1526"/>
      <c r="BA13" s="1641"/>
      <c r="BB13" s="1525"/>
      <c r="BC13" s="1525"/>
      <c r="BD13" s="1525"/>
      <c r="BE13" s="1642"/>
      <c r="BF13" s="1526"/>
      <c r="BG13" s="1526"/>
      <c r="BH13" s="1526"/>
      <c r="BI13" s="1641"/>
      <c r="BJ13" s="1525"/>
      <c r="BK13" s="1525"/>
      <c r="BL13" s="1646"/>
      <c r="BM13" s="1639"/>
      <c r="BN13" s="1518"/>
      <c r="BO13" s="1597"/>
      <c r="BP13" s="1644"/>
    </row>
    <row r="14" spans="1:68" ht="31.5" x14ac:dyDescent="0.25">
      <c r="A14" s="373"/>
      <c r="B14" s="667">
        <v>11188</v>
      </c>
      <c r="C14" s="96" t="s">
        <v>76</v>
      </c>
      <c r="D14" s="96" t="s">
        <v>76</v>
      </c>
      <c r="E14" s="1443"/>
      <c r="F14" s="1510"/>
      <c r="G14" s="681" t="s">
        <v>164</v>
      </c>
      <c r="H14" s="669" t="s">
        <v>158</v>
      </c>
      <c r="I14" s="1519"/>
      <c r="J14" s="683" t="s">
        <v>174</v>
      </c>
      <c r="K14" s="839" t="s">
        <v>75</v>
      </c>
      <c r="L14" s="1518"/>
      <c r="M14" s="1464"/>
      <c r="N14" s="1647"/>
      <c r="O14" s="1511"/>
      <c r="P14" s="1511"/>
      <c r="Q14" s="1511"/>
      <c r="R14" s="1511"/>
      <c r="S14" s="1466"/>
      <c r="T14" s="1466"/>
      <c r="U14" s="1521"/>
      <c r="V14" s="1612"/>
      <c r="W14" s="1465"/>
      <c r="X14" s="1466"/>
      <c r="Y14" s="1425"/>
      <c r="Z14" s="1512"/>
      <c r="AA14" s="1603"/>
      <c r="AB14" s="1433"/>
      <c r="AC14" s="1433"/>
      <c r="AD14" s="1433"/>
      <c r="AE14" s="1599"/>
      <c r="AF14" s="1592"/>
      <c r="AG14" s="1594"/>
      <c r="AH14" s="1625"/>
      <c r="AI14" s="1526"/>
      <c r="AJ14" s="1526"/>
      <c r="AK14" s="1437"/>
      <c r="AL14" s="1525"/>
      <c r="AM14" s="1525"/>
      <c r="AN14" s="1525"/>
      <c r="AO14" s="1439"/>
      <c r="AP14" s="1526"/>
      <c r="AQ14" s="1526"/>
      <c r="AR14" s="1526"/>
      <c r="AS14" s="1437"/>
      <c r="AT14" s="1525"/>
      <c r="AU14" s="1525"/>
      <c r="AV14" s="1525"/>
      <c r="AW14" s="1439"/>
      <c r="AX14" s="1526"/>
      <c r="AY14" s="1526"/>
      <c r="AZ14" s="1526"/>
      <c r="BA14" s="1437"/>
      <c r="BB14" s="1525"/>
      <c r="BC14" s="1525"/>
      <c r="BD14" s="1525"/>
      <c r="BE14" s="1439"/>
      <c r="BF14" s="1526"/>
      <c r="BG14" s="1526"/>
      <c r="BH14" s="1526"/>
      <c r="BI14" s="1437"/>
      <c r="BJ14" s="1525"/>
      <c r="BK14" s="1525"/>
      <c r="BL14" s="1646"/>
      <c r="BM14" s="1640"/>
      <c r="BN14" s="1518"/>
      <c r="BO14" s="1597"/>
      <c r="BP14" s="1645"/>
    </row>
    <row r="15" spans="1:68" ht="31.5" x14ac:dyDescent="0.25">
      <c r="A15" s="17"/>
      <c r="B15" s="18"/>
      <c r="C15" s="18"/>
      <c r="D15" s="18"/>
      <c r="E15" s="97" t="s">
        <v>52</v>
      </c>
      <c r="F15" s="97" t="s">
        <v>52</v>
      </c>
      <c r="G15" s="24"/>
      <c r="H15" s="18"/>
      <c r="I15" s="97" t="s">
        <v>51</v>
      </c>
      <c r="J15" s="802" t="s">
        <v>175</v>
      </c>
      <c r="K15" s="402" t="s">
        <v>61</v>
      </c>
      <c r="L15" s="416">
        <f>SUM(L16:L17)</f>
        <v>3</v>
      </c>
      <c r="M15" s="454">
        <f t="shared" ref="M15:M32" si="0">L15*36</f>
        <v>108</v>
      </c>
      <c r="N15" s="447"/>
      <c r="O15" s="18"/>
      <c r="P15" s="18"/>
      <c r="Q15" s="18"/>
      <c r="R15" s="18"/>
      <c r="S15" s="18"/>
      <c r="T15" s="18"/>
      <c r="U15" s="98"/>
      <c r="V15" s="283"/>
      <c r="W15" s="18"/>
      <c r="X15" s="18"/>
      <c r="Y15" s="98"/>
      <c r="Z15" s="166"/>
      <c r="AA15" s="909"/>
      <c r="AB15" s="22"/>
      <c r="AC15" s="22"/>
      <c r="AD15" s="22"/>
      <c r="AE15" s="781"/>
      <c r="AF15" s="781"/>
      <c r="AG15" s="873"/>
      <c r="AH15" s="769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781"/>
      <c r="BM15" s="781"/>
      <c r="BN15" s="1305"/>
      <c r="BO15" s="1304"/>
      <c r="BP15" s="788"/>
    </row>
    <row r="16" spans="1:68" ht="15.75" x14ac:dyDescent="0.25">
      <c r="A16" s="373"/>
      <c r="B16" s="1159">
        <v>5895</v>
      </c>
      <c r="C16" s="669" t="s">
        <v>52</v>
      </c>
      <c r="D16" s="96" t="s">
        <v>76</v>
      </c>
      <c r="E16" s="1160"/>
      <c r="F16" s="1160"/>
      <c r="G16" s="1225" t="s">
        <v>164</v>
      </c>
      <c r="H16" s="669" t="s">
        <v>158</v>
      </c>
      <c r="I16" s="669" t="s">
        <v>51</v>
      </c>
      <c r="J16" s="803" t="s">
        <v>177</v>
      </c>
      <c r="K16" s="839" t="s">
        <v>1</v>
      </c>
      <c r="L16" s="417">
        <v>2</v>
      </c>
      <c r="M16" s="664">
        <f t="shared" si="0"/>
        <v>72</v>
      </c>
      <c r="N16" s="1111"/>
      <c r="O16" s="1112"/>
      <c r="P16" s="1112">
        <v>2</v>
      </c>
      <c r="Q16" s="1112"/>
      <c r="R16" s="1112"/>
      <c r="S16" s="1112"/>
      <c r="T16" s="1112"/>
      <c r="U16" s="1116"/>
      <c r="V16" s="674"/>
      <c r="W16" s="679"/>
      <c r="X16" s="1272">
        <v>3</v>
      </c>
      <c r="Y16" s="262"/>
      <c r="Z16" s="665"/>
      <c r="AA16" s="894">
        <f>AB16+AB16*0.1</f>
        <v>35.200000000000003</v>
      </c>
      <c r="AB16" s="666">
        <f>AC16+AD16+AE16</f>
        <v>32</v>
      </c>
      <c r="AC16" s="666">
        <f t="shared" ref="AC16:AF17" si="1">AH16+AL16+AP16+AT16+AX16+BB16+BF16+BJ16</f>
        <v>16</v>
      </c>
      <c r="AD16" s="666">
        <f t="shared" si="1"/>
        <v>0</v>
      </c>
      <c r="AE16" s="996">
        <f t="shared" si="1"/>
        <v>16</v>
      </c>
      <c r="AF16" s="996">
        <f t="shared" si="1"/>
        <v>0</v>
      </c>
      <c r="AG16" s="875">
        <f>M16-AA16</f>
        <v>36.799999999999997</v>
      </c>
      <c r="AH16" s="770"/>
      <c r="AI16" s="672"/>
      <c r="AJ16" s="672"/>
      <c r="AK16" s="686"/>
      <c r="AL16" s="673"/>
      <c r="AM16" s="673"/>
      <c r="AN16" s="279"/>
      <c r="AO16" s="842"/>
      <c r="AP16" s="672">
        <v>16</v>
      </c>
      <c r="AQ16" s="672"/>
      <c r="AR16" s="672">
        <v>16</v>
      </c>
      <c r="AS16" s="686"/>
      <c r="AT16" s="279"/>
      <c r="AU16" s="279"/>
      <c r="AV16" s="279"/>
      <c r="AW16" s="978"/>
      <c r="AX16" s="770"/>
      <c r="AY16" s="672"/>
      <c r="AZ16" s="672"/>
      <c r="BA16" s="686"/>
      <c r="BB16" s="673"/>
      <c r="BC16" s="673"/>
      <c r="BD16" s="279"/>
      <c r="BE16" s="842"/>
      <c r="BF16" s="672"/>
      <c r="BG16" s="672"/>
      <c r="BH16" s="672"/>
      <c r="BI16" s="686"/>
      <c r="BJ16" s="279"/>
      <c r="BK16" s="279"/>
      <c r="BL16" s="782"/>
      <c r="BM16" s="843"/>
      <c r="BN16" s="1267" t="s">
        <v>2</v>
      </c>
      <c r="BO16" s="1068">
        <f>AB16/M16*100</f>
        <v>44.444444444444443</v>
      </c>
      <c r="BP16" s="563" t="s">
        <v>362</v>
      </c>
    </row>
    <row r="17" spans="1:68" ht="15.75" x14ac:dyDescent="0.25">
      <c r="A17" s="373"/>
      <c r="B17" s="667"/>
      <c r="C17" s="669" t="s">
        <v>52</v>
      </c>
      <c r="D17" s="96" t="s">
        <v>76</v>
      </c>
      <c r="E17" s="1160"/>
      <c r="F17" s="1160"/>
      <c r="G17" s="669" t="s">
        <v>52</v>
      </c>
      <c r="H17" s="669" t="s">
        <v>158</v>
      </c>
      <c r="I17" s="669" t="s">
        <v>51</v>
      </c>
      <c r="J17" s="803" t="s">
        <v>176</v>
      </c>
      <c r="K17" s="839" t="s">
        <v>62</v>
      </c>
      <c r="L17" s="417">
        <v>1</v>
      </c>
      <c r="M17" s="664">
        <f t="shared" si="0"/>
        <v>36</v>
      </c>
      <c r="N17" s="1111">
        <v>1</v>
      </c>
      <c r="O17" s="1112"/>
      <c r="P17" s="1112"/>
      <c r="Q17" s="1112"/>
      <c r="R17" s="1112"/>
      <c r="S17" s="1112"/>
      <c r="T17" s="1112"/>
      <c r="U17" s="1116"/>
      <c r="V17" s="674"/>
      <c r="W17" s="679"/>
      <c r="X17" s="679">
        <v>1</v>
      </c>
      <c r="Y17" s="262"/>
      <c r="Z17" s="665"/>
      <c r="AA17" s="894">
        <v>36</v>
      </c>
      <c r="AB17" s="666">
        <f>AC17+AD17+AE17</f>
        <v>36</v>
      </c>
      <c r="AC17" s="666">
        <f t="shared" si="1"/>
        <v>0</v>
      </c>
      <c r="AD17" s="666">
        <f t="shared" si="1"/>
        <v>0</v>
      </c>
      <c r="AE17" s="996">
        <f t="shared" si="1"/>
        <v>36</v>
      </c>
      <c r="AF17" s="996">
        <f t="shared" si="1"/>
        <v>0</v>
      </c>
      <c r="AG17" s="875">
        <v>36</v>
      </c>
      <c r="AH17" s="770"/>
      <c r="AI17" s="672"/>
      <c r="AJ17" s="672">
        <v>36</v>
      </c>
      <c r="AK17" s="686"/>
      <c r="AL17" s="673"/>
      <c r="AM17" s="673"/>
      <c r="AN17" s="279"/>
      <c r="AO17" s="842"/>
      <c r="AP17" s="672"/>
      <c r="AQ17" s="672"/>
      <c r="AR17" s="672"/>
      <c r="AS17" s="686"/>
      <c r="AT17" s="279"/>
      <c r="AU17" s="279"/>
      <c r="AV17" s="279"/>
      <c r="AW17" s="978"/>
      <c r="AX17" s="770"/>
      <c r="AY17" s="672"/>
      <c r="AZ17" s="672"/>
      <c r="BA17" s="686"/>
      <c r="BB17" s="673"/>
      <c r="BC17" s="673"/>
      <c r="BD17" s="279"/>
      <c r="BE17" s="842"/>
      <c r="BF17" s="672"/>
      <c r="BG17" s="672"/>
      <c r="BH17" s="672"/>
      <c r="BI17" s="686"/>
      <c r="BJ17" s="279"/>
      <c r="BK17" s="279"/>
      <c r="BL17" s="782"/>
      <c r="BM17" s="843"/>
      <c r="BN17" s="1267" t="s">
        <v>2</v>
      </c>
      <c r="BO17" s="1068"/>
      <c r="BP17" s="563" t="s">
        <v>362</v>
      </c>
    </row>
    <row r="18" spans="1:68" ht="15.75" x14ac:dyDescent="0.25">
      <c r="A18" s="17"/>
      <c r="B18" s="18"/>
      <c r="C18" s="18"/>
      <c r="D18" s="288" t="s">
        <v>76</v>
      </c>
      <c r="E18" s="97" t="s">
        <v>52</v>
      </c>
      <c r="F18" s="97" t="s">
        <v>52</v>
      </c>
      <c r="G18" s="18"/>
      <c r="H18" s="18"/>
      <c r="I18" s="97" t="s">
        <v>51</v>
      </c>
      <c r="J18" s="802" t="s">
        <v>178</v>
      </c>
      <c r="K18" s="402" t="s">
        <v>3</v>
      </c>
      <c r="L18" s="416">
        <f>SUM(L19)</f>
        <v>3</v>
      </c>
      <c r="M18" s="454">
        <f t="shared" si="0"/>
        <v>108</v>
      </c>
      <c r="N18" s="447"/>
      <c r="O18" s="18"/>
      <c r="P18" s="18"/>
      <c r="Q18" s="18"/>
      <c r="R18" s="18"/>
      <c r="S18" s="18"/>
      <c r="T18" s="18"/>
      <c r="U18" s="98"/>
      <c r="V18" s="19"/>
      <c r="W18" s="20"/>
      <c r="X18" s="20"/>
      <c r="Y18" s="261"/>
      <c r="Z18" s="21"/>
      <c r="AA18" s="907"/>
      <c r="AB18" s="22"/>
      <c r="AC18" s="22"/>
      <c r="AD18" s="22"/>
      <c r="AE18" s="781"/>
      <c r="AF18" s="781"/>
      <c r="AG18" s="876"/>
      <c r="AH18" s="769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781"/>
      <c r="BM18" s="781"/>
      <c r="BN18" s="1305"/>
      <c r="BO18" s="1304"/>
      <c r="BP18" s="788"/>
    </row>
    <row r="19" spans="1:68" ht="15" customHeight="1" x14ac:dyDescent="0.25">
      <c r="A19" s="373"/>
      <c r="B19" s="667"/>
      <c r="C19" s="669" t="s">
        <v>52</v>
      </c>
      <c r="D19" s="96" t="s">
        <v>76</v>
      </c>
      <c r="E19" s="1160"/>
      <c r="F19" s="1160"/>
      <c r="G19" s="1160" t="s">
        <v>52</v>
      </c>
      <c r="H19" s="669" t="s">
        <v>158</v>
      </c>
      <c r="I19" s="669" t="s">
        <v>51</v>
      </c>
      <c r="J19" s="803" t="s">
        <v>495</v>
      </c>
      <c r="K19" s="839" t="s">
        <v>66</v>
      </c>
      <c r="L19" s="417">
        <v>3</v>
      </c>
      <c r="M19" s="664">
        <f t="shared" si="0"/>
        <v>108</v>
      </c>
      <c r="N19" s="1118"/>
      <c r="O19" s="1115">
        <v>1</v>
      </c>
      <c r="P19" s="1115"/>
      <c r="Q19" s="1115">
        <v>1</v>
      </c>
      <c r="R19" s="1115"/>
      <c r="S19" s="1115">
        <v>1</v>
      </c>
      <c r="T19" s="1112"/>
      <c r="U19" s="1116"/>
      <c r="V19" s="674"/>
      <c r="W19" s="679"/>
      <c r="X19" s="679">
        <v>246</v>
      </c>
      <c r="Y19" s="262"/>
      <c r="Z19" s="665"/>
      <c r="AA19" s="894">
        <f>AB19+AB19*0.1</f>
        <v>79.2</v>
      </c>
      <c r="AB19" s="666">
        <f>AC19+AD19+AE19</f>
        <v>72</v>
      </c>
      <c r="AC19" s="666">
        <f t="shared" ref="AC19:AF20" si="2">AH19+AL19+AP19+AT19+AX19+BB19+BF19+BJ19</f>
        <v>0</v>
      </c>
      <c r="AD19" s="666">
        <f t="shared" si="2"/>
        <v>0</v>
      </c>
      <c r="AE19" s="996">
        <f t="shared" si="2"/>
        <v>72</v>
      </c>
      <c r="AF19" s="996">
        <f t="shared" si="2"/>
        <v>0</v>
      </c>
      <c r="AG19" s="875">
        <f>M19-AA19</f>
        <v>28.799999999999997</v>
      </c>
      <c r="AH19" s="770"/>
      <c r="AI19" s="672"/>
      <c r="AJ19" s="672">
        <v>12</v>
      </c>
      <c r="AK19" s="686"/>
      <c r="AL19" s="673"/>
      <c r="AM19" s="673"/>
      <c r="AN19" s="279">
        <v>12</v>
      </c>
      <c r="AO19" s="842"/>
      <c r="AP19" s="672"/>
      <c r="AQ19" s="672"/>
      <c r="AR19" s="672">
        <v>12</v>
      </c>
      <c r="AS19" s="686"/>
      <c r="AT19" s="279"/>
      <c r="AU19" s="279"/>
      <c r="AV19" s="279">
        <v>12</v>
      </c>
      <c r="AW19" s="978"/>
      <c r="AX19" s="770"/>
      <c r="AY19" s="672"/>
      <c r="AZ19" s="672">
        <v>12</v>
      </c>
      <c r="BA19" s="686"/>
      <c r="BB19" s="673"/>
      <c r="BC19" s="673"/>
      <c r="BD19" s="279">
        <v>12</v>
      </c>
      <c r="BE19" s="842"/>
      <c r="BF19" s="672"/>
      <c r="BG19" s="672"/>
      <c r="BH19" s="672"/>
      <c r="BI19" s="686"/>
      <c r="BJ19" s="279"/>
      <c r="BK19" s="279"/>
      <c r="BL19" s="782"/>
      <c r="BM19" s="843"/>
      <c r="BN19" s="1267" t="s">
        <v>4</v>
      </c>
      <c r="BO19" s="1068"/>
      <c r="BP19" s="563" t="s">
        <v>362</v>
      </c>
    </row>
    <row r="20" spans="1:68" ht="15.75" x14ac:dyDescent="0.25">
      <c r="A20" s="373"/>
      <c r="B20" s="667"/>
      <c r="C20" s="669" t="s">
        <v>52</v>
      </c>
      <c r="D20" s="96" t="s">
        <v>76</v>
      </c>
      <c r="E20" s="1160"/>
      <c r="F20" s="1160"/>
      <c r="G20" s="1160" t="s">
        <v>52</v>
      </c>
      <c r="H20" s="669" t="s">
        <v>158</v>
      </c>
      <c r="I20" s="669" t="s">
        <v>51</v>
      </c>
      <c r="J20" s="804" t="s">
        <v>496</v>
      </c>
      <c r="K20" s="839" t="s">
        <v>67</v>
      </c>
      <c r="L20" s="417"/>
      <c r="M20" s="664"/>
      <c r="N20" s="1118"/>
      <c r="O20" s="1115"/>
      <c r="P20" s="1115"/>
      <c r="Q20" s="1115"/>
      <c r="R20" s="1115"/>
      <c r="S20" s="1115"/>
      <c r="T20" s="1112"/>
      <c r="U20" s="1116"/>
      <c r="V20" s="674"/>
      <c r="W20" s="679"/>
      <c r="X20" s="679">
        <v>1356</v>
      </c>
      <c r="Y20" s="262"/>
      <c r="Z20" s="665"/>
      <c r="AA20" s="894">
        <f>AB20+AB20*0.1</f>
        <v>360.8</v>
      </c>
      <c r="AB20" s="666">
        <f>AC20+AD20+AE20</f>
        <v>328</v>
      </c>
      <c r="AC20" s="666">
        <f t="shared" si="2"/>
        <v>0</v>
      </c>
      <c r="AD20" s="666">
        <f t="shared" si="2"/>
        <v>0</v>
      </c>
      <c r="AE20" s="996">
        <f t="shared" si="2"/>
        <v>328</v>
      </c>
      <c r="AF20" s="996">
        <f t="shared" si="2"/>
        <v>0</v>
      </c>
      <c r="AG20" s="875">
        <v>36</v>
      </c>
      <c r="AH20" s="770"/>
      <c r="AI20" s="672"/>
      <c r="AJ20" s="672">
        <v>54</v>
      </c>
      <c r="AK20" s="686"/>
      <c r="AL20" s="673"/>
      <c r="AM20" s="673"/>
      <c r="AN20" s="279">
        <v>56</v>
      </c>
      <c r="AO20" s="842"/>
      <c r="AP20" s="672"/>
      <c r="AQ20" s="672"/>
      <c r="AR20" s="672">
        <v>54</v>
      </c>
      <c r="AS20" s="686"/>
      <c r="AT20" s="279"/>
      <c r="AU20" s="279"/>
      <c r="AV20" s="279">
        <v>56</v>
      </c>
      <c r="AW20" s="978"/>
      <c r="AX20" s="770"/>
      <c r="AY20" s="672"/>
      <c r="AZ20" s="672">
        <v>54</v>
      </c>
      <c r="BA20" s="686"/>
      <c r="BB20" s="673"/>
      <c r="BC20" s="673"/>
      <c r="BD20" s="279">
        <v>54</v>
      </c>
      <c r="BE20" s="842"/>
      <c r="BF20" s="672"/>
      <c r="BG20" s="672"/>
      <c r="BH20" s="672"/>
      <c r="BI20" s="686"/>
      <c r="BJ20" s="279"/>
      <c r="BK20" s="279"/>
      <c r="BL20" s="782"/>
      <c r="BM20" s="843"/>
      <c r="BN20" s="1267" t="s">
        <v>4</v>
      </c>
      <c r="BO20" s="1068"/>
      <c r="BP20" s="563" t="s">
        <v>362</v>
      </c>
    </row>
    <row r="21" spans="1:68" ht="15.75" x14ac:dyDescent="0.25">
      <c r="A21" s="17"/>
      <c r="B21" s="18"/>
      <c r="C21" s="18"/>
      <c r="D21" s="18"/>
      <c r="E21" s="97" t="s">
        <v>52</v>
      </c>
      <c r="F21" s="97" t="s">
        <v>52</v>
      </c>
      <c r="G21" s="18"/>
      <c r="H21" s="18"/>
      <c r="I21" s="97" t="s">
        <v>51</v>
      </c>
      <c r="J21" s="684" t="s">
        <v>181</v>
      </c>
      <c r="K21" s="402" t="s">
        <v>68</v>
      </c>
      <c r="L21" s="416">
        <f>SUM(L22)</f>
        <v>3</v>
      </c>
      <c r="M21" s="454">
        <f t="shared" si="0"/>
        <v>108</v>
      </c>
      <c r="N21" s="447"/>
      <c r="O21" s="18"/>
      <c r="P21" s="18"/>
      <c r="Q21" s="18"/>
      <c r="R21" s="18"/>
      <c r="S21" s="18"/>
      <c r="T21" s="18"/>
      <c r="U21" s="98"/>
      <c r="V21" s="282"/>
      <c r="W21" s="20"/>
      <c r="X21" s="20"/>
      <c r="Y21" s="261"/>
      <c r="Z21" s="21"/>
      <c r="AA21" s="907"/>
      <c r="AB21" s="22"/>
      <c r="AC21" s="22"/>
      <c r="AD21" s="22"/>
      <c r="AE21" s="781"/>
      <c r="AF21" s="781"/>
      <c r="AG21" s="876"/>
      <c r="AH21" s="769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781"/>
      <c r="BM21" s="781"/>
      <c r="BN21" s="1305"/>
      <c r="BO21" s="1304"/>
      <c r="BP21" s="788"/>
    </row>
    <row r="22" spans="1:68" ht="15.75" x14ac:dyDescent="0.25">
      <c r="A22" s="373"/>
      <c r="B22" s="682"/>
      <c r="C22" s="669" t="s">
        <v>52</v>
      </c>
      <c r="D22" s="96" t="s">
        <v>76</v>
      </c>
      <c r="E22" s="1160"/>
      <c r="F22" s="1160"/>
      <c r="G22" s="1271" t="s">
        <v>321</v>
      </c>
      <c r="H22" s="669" t="s">
        <v>158</v>
      </c>
      <c r="I22" s="667" t="s">
        <v>51</v>
      </c>
      <c r="J22" s="803" t="s">
        <v>497</v>
      </c>
      <c r="K22" s="839" t="s">
        <v>5</v>
      </c>
      <c r="L22" s="417">
        <v>3</v>
      </c>
      <c r="M22" s="664">
        <f t="shared" si="0"/>
        <v>108</v>
      </c>
      <c r="N22" s="1111"/>
      <c r="O22" s="1112"/>
      <c r="P22" s="1112"/>
      <c r="Q22" s="1112"/>
      <c r="R22" s="1112">
        <v>3</v>
      </c>
      <c r="S22" s="1112"/>
      <c r="T22" s="99"/>
      <c r="U22" s="1116"/>
      <c r="V22" s="373">
        <v>5</v>
      </c>
      <c r="W22" s="285"/>
      <c r="X22" s="99"/>
      <c r="Y22" s="263"/>
      <c r="Z22" s="167"/>
      <c r="AA22" s="894">
        <f>AB22+AB22*0.1</f>
        <v>35.200000000000003</v>
      </c>
      <c r="AB22" s="666">
        <f>AC22+AD22+AE22</f>
        <v>32</v>
      </c>
      <c r="AC22" s="666">
        <f>AH22+AL22+AP22+AT22+AX22+BB22+BF22+BJ22</f>
        <v>16</v>
      </c>
      <c r="AD22" s="666">
        <f>AI22+AM22+AQ22+AU22+AY22+BC22+BG22+BK22</f>
        <v>0</v>
      </c>
      <c r="AE22" s="996">
        <f>AJ22+AN22+AR22+AV22+AZ22+BD22+BH22+BL22</f>
        <v>16</v>
      </c>
      <c r="AF22" s="996">
        <f>AK22+AO22+AS22+AW22+BA22+BE22+BI22+BM22</f>
        <v>0</v>
      </c>
      <c r="AG22" s="875">
        <f>M22-AA22</f>
        <v>72.8</v>
      </c>
      <c r="AH22" s="770"/>
      <c r="AI22" s="859"/>
      <c r="AJ22" s="672"/>
      <c r="AK22" s="686"/>
      <c r="AL22" s="860"/>
      <c r="AM22" s="861"/>
      <c r="AN22" s="279"/>
      <c r="AO22" s="842"/>
      <c r="AP22" s="672"/>
      <c r="AQ22" s="672"/>
      <c r="AR22" s="672"/>
      <c r="AS22" s="686"/>
      <c r="AT22" s="279"/>
      <c r="AU22" s="279"/>
      <c r="AV22" s="279"/>
      <c r="AW22" s="978"/>
      <c r="AX22" s="770">
        <v>16</v>
      </c>
      <c r="AY22" s="859"/>
      <c r="AZ22" s="672">
        <v>16</v>
      </c>
      <c r="BA22" s="686"/>
      <c r="BB22" s="860"/>
      <c r="BC22" s="861"/>
      <c r="BD22" s="279"/>
      <c r="BE22" s="842"/>
      <c r="BF22" s="672"/>
      <c r="BG22" s="672"/>
      <c r="BH22" s="672"/>
      <c r="BI22" s="686"/>
      <c r="BJ22" s="862"/>
      <c r="BK22" s="862"/>
      <c r="BL22" s="863"/>
      <c r="BM22" s="863"/>
      <c r="BN22" s="1306" t="s">
        <v>6</v>
      </c>
      <c r="BO22" s="1068">
        <f>AB22/M22*100</f>
        <v>29.629629629629626</v>
      </c>
      <c r="BP22" s="563" t="s">
        <v>362</v>
      </c>
    </row>
    <row r="23" spans="1:68" ht="15.75" x14ac:dyDescent="0.25">
      <c r="A23" s="17"/>
      <c r="B23" s="18"/>
      <c r="C23" s="18"/>
      <c r="D23" s="18"/>
      <c r="E23" s="97" t="s">
        <v>52</v>
      </c>
      <c r="F23" s="97" t="s">
        <v>52</v>
      </c>
      <c r="G23" s="18"/>
      <c r="H23" s="18"/>
      <c r="I23" s="97" t="s">
        <v>51</v>
      </c>
      <c r="J23" s="802" t="s">
        <v>183</v>
      </c>
      <c r="K23" s="402" t="s">
        <v>14</v>
      </c>
      <c r="L23" s="416">
        <f>SUM(L24)</f>
        <v>18</v>
      </c>
      <c r="M23" s="454">
        <f t="shared" si="0"/>
        <v>648</v>
      </c>
      <c r="N23" s="447"/>
      <c r="O23" s="18"/>
      <c r="P23" s="18"/>
      <c r="Q23" s="18"/>
      <c r="R23" s="18"/>
      <c r="S23" s="18"/>
      <c r="T23" s="18"/>
      <c r="U23" s="98"/>
      <c r="V23" s="286"/>
      <c r="W23" s="20"/>
      <c r="X23" s="20"/>
      <c r="Y23" s="261"/>
      <c r="Z23" s="21"/>
      <c r="AA23" s="907"/>
      <c r="AB23" s="22"/>
      <c r="AC23" s="22"/>
      <c r="AD23" s="22"/>
      <c r="AE23" s="781"/>
      <c r="AF23" s="781"/>
      <c r="AG23" s="876"/>
      <c r="AH23" s="769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781"/>
      <c r="BM23" s="781"/>
      <c r="BN23" s="1305"/>
      <c r="BO23" s="1304"/>
      <c r="BP23" s="788"/>
    </row>
    <row r="24" spans="1:68" ht="15.75" x14ac:dyDescent="0.25">
      <c r="A24" s="373"/>
      <c r="B24" s="667"/>
      <c r="C24" s="669" t="s">
        <v>52</v>
      </c>
      <c r="D24" s="96" t="s">
        <v>76</v>
      </c>
      <c r="E24" s="1160"/>
      <c r="F24" s="1160"/>
      <c r="G24" s="669" t="s">
        <v>52</v>
      </c>
      <c r="H24" s="669" t="s">
        <v>158</v>
      </c>
      <c r="I24" s="669" t="s">
        <v>51</v>
      </c>
      <c r="J24" s="803" t="s">
        <v>498</v>
      </c>
      <c r="K24" s="839" t="s">
        <v>14</v>
      </c>
      <c r="L24" s="417">
        <f>N24+O24+P24+Q24+R24+S24+T24+U24</f>
        <v>18</v>
      </c>
      <c r="M24" s="664">
        <f t="shared" si="0"/>
        <v>648</v>
      </c>
      <c r="N24" s="449">
        <v>3</v>
      </c>
      <c r="O24" s="12">
        <v>3</v>
      </c>
      <c r="P24" s="12">
        <v>3</v>
      </c>
      <c r="Q24" s="12">
        <v>3</v>
      </c>
      <c r="R24" s="12">
        <v>3</v>
      </c>
      <c r="S24" s="12">
        <v>3</v>
      </c>
      <c r="T24" s="12"/>
      <c r="U24" s="139"/>
      <c r="V24" s="674"/>
      <c r="W24" s="679"/>
      <c r="X24" s="679">
        <v>123456</v>
      </c>
      <c r="Y24" s="262"/>
      <c r="Z24" s="665"/>
      <c r="AA24" s="894">
        <f>AB24+AB24*0.1</f>
        <v>422.4</v>
      </c>
      <c r="AB24" s="666">
        <f>AC24+AD24+AE24</f>
        <v>384</v>
      </c>
      <c r="AC24" s="666">
        <f>AH24+AL24+AP24+AT24+AX24+BB24+BF24+BJ24</f>
        <v>0</v>
      </c>
      <c r="AD24" s="666">
        <f>AI24+AM24+AQ24+AU24+AY24+BC24+BG24+BK24</f>
        <v>0</v>
      </c>
      <c r="AE24" s="996">
        <f>AJ24+AN24+AR24+AV24+AZ24+BD24+BH24+BL24</f>
        <v>384</v>
      </c>
      <c r="AF24" s="996">
        <f>AK24+AO24+AS24+AW24+BA24+BE24+BI24+BM24</f>
        <v>0</v>
      </c>
      <c r="AG24" s="875">
        <f>M24-AA24</f>
        <v>225.60000000000002</v>
      </c>
      <c r="AH24" s="770"/>
      <c r="AI24" s="672"/>
      <c r="AJ24" s="672">
        <v>64</v>
      </c>
      <c r="AK24" s="686"/>
      <c r="AL24" s="673"/>
      <c r="AM24" s="673"/>
      <c r="AN24" s="279">
        <v>64</v>
      </c>
      <c r="AO24" s="978"/>
      <c r="AP24" s="770"/>
      <c r="AQ24" s="672"/>
      <c r="AR24" s="672">
        <v>64</v>
      </c>
      <c r="AS24" s="686"/>
      <c r="AT24" s="279"/>
      <c r="AU24" s="279"/>
      <c r="AV24" s="279">
        <v>64</v>
      </c>
      <c r="AW24" s="978"/>
      <c r="AX24" s="770"/>
      <c r="AY24" s="672"/>
      <c r="AZ24" s="672">
        <v>64</v>
      </c>
      <c r="BA24" s="686"/>
      <c r="BB24" s="673"/>
      <c r="BC24" s="673"/>
      <c r="BD24" s="279">
        <v>64</v>
      </c>
      <c r="BE24" s="978"/>
      <c r="BF24" s="770"/>
      <c r="BG24" s="672"/>
      <c r="BH24" s="672"/>
      <c r="BI24" s="686"/>
      <c r="BJ24" s="279"/>
      <c r="BK24" s="279"/>
      <c r="BL24" s="782"/>
      <c r="BM24" s="843"/>
      <c r="BN24" s="1267" t="s">
        <v>15</v>
      </c>
      <c r="BO24" s="1068"/>
      <c r="BP24" s="563" t="s">
        <v>362</v>
      </c>
    </row>
    <row r="25" spans="1:68" ht="15.75" x14ac:dyDescent="0.25">
      <c r="A25" s="17"/>
      <c r="B25" s="18"/>
      <c r="C25" s="18"/>
      <c r="D25" s="18"/>
      <c r="E25" s="97" t="s">
        <v>52</v>
      </c>
      <c r="F25" s="97" t="s">
        <v>52</v>
      </c>
      <c r="G25" s="18"/>
      <c r="H25" s="18"/>
      <c r="I25" s="97" t="s">
        <v>51</v>
      </c>
      <c r="J25" s="802" t="s">
        <v>185</v>
      </c>
      <c r="K25" s="402" t="s">
        <v>537</v>
      </c>
      <c r="L25" s="416">
        <f>SUM(L26:L27)</f>
        <v>6</v>
      </c>
      <c r="M25" s="454">
        <f t="shared" si="0"/>
        <v>216</v>
      </c>
      <c r="N25" s="447"/>
      <c r="O25" s="18"/>
      <c r="P25" s="18"/>
      <c r="Q25" s="18"/>
      <c r="R25" s="18"/>
      <c r="S25" s="18"/>
      <c r="T25" s="18"/>
      <c r="U25" s="98"/>
      <c r="V25" s="19"/>
      <c r="W25" s="20"/>
      <c r="X25" s="20"/>
      <c r="Y25" s="261"/>
      <c r="Z25" s="21"/>
      <c r="AA25" s="907"/>
      <c r="AB25" s="22"/>
      <c r="AC25" s="22"/>
      <c r="AD25" s="22"/>
      <c r="AE25" s="781"/>
      <c r="AF25" s="781"/>
      <c r="AG25" s="876"/>
      <c r="AH25" s="769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781"/>
      <c r="BM25" s="781"/>
      <c r="BN25" s="1305"/>
      <c r="BO25" s="1304"/>
      <c r="BP25" s="788"/>
    </row>
    <row r="26" spans="1:68" ht="31.5" x14ac:dyDescent="0.25">
      <c r="A26" s="373"/>
      <c r="B26" s="1159">
        <v>7957</v>
      </c>
      <c r="C26" s="669" t="s">
        <v>52</v>
      </c>
      <c r="D26" s="96" t="s">
        <v>76</v>
      </c>
      <c r="E26" s="1160"/>
      <c r="F26" s="1160"/>
      <c r="G26" s="1160" t="s">
        <v>52</v>
      </c>
      <c r="H26" s="667" t="s">
        <v>158</v>
      </c>
      <c r="I26" s="669" t="s">
        <v>51</v>
      </c>
      <c r="J26" s="803" t="s">
        <v>186</v>
      </c>
      <c r="K26" s="405" t="s">
        <v>11</v>
      </c>
      <c r="L26" s="417">
        <f>N26+O26+P26+Q26+R26+S26+T26+U26</f>
        <v>3</v>
      </c>
      <c r="M26" s="664">
        <f t="shared" si="0"/>
        <v>108</v>
      </c>
      <c r="N26" s="1111"/>
      <c r="O26" s="1112"/>
      <c r="P26" s="1112">
        <v>3</v>
      </c>
      <c r="Q26" s="1112"/>
      <c r="R26" s="1112"/>
      <c r="S26" s="1112"/>
      <c r="T26" s="1112"/>
      <c r="U26" s="1116"/>
      <c r="V26" s="674">
        <v>3</v>
      </c>
      <c r="W26" s="679"/>
      <c r="X26" s="679"/>
      <c r="Y26" s="262"/>
      <c r="Z26" s="665"/>
      <c r="AA26" s="894">
        <f>AB26+AB26*0.1</f>
        <v>35.200000000000003</v>
      </c>
      <c r="AB26" s="666">
        <f>AC26+AD26+AE26</f>
        <v>32</v>
      </c>
      <c r="AC26" s="666">
        <f t="shared" ref="AC26:AF27" si="3">AH26+AL26+AP26+AT26+AX26+BB26+BF26+BJ26</f>
        <v>16</v>
      </c>
      <c r="AD26" s="666">
        <f t="shared" si="3"/>
        <v>0</v>
      </c>
      <c r="AE26" s="996">
        <f t="shared" si="3"/>
        <v>16</v>
      </c>
      <c r="AF26" s="996">
        <f t="shared" si="3"/>
        <v>0</v>
      </c>
      <c r="AG26" s="875">
        <f>M26-AA26</f>
        <v>72.8</v>
      </c>
      <c r="AH26" s="770"/>
      <c r="AI26" s="672"/>
      <c r="AJ26" s="672"/>
      <c r="AK26" s="686"/>
      <c r="AL26" s="673"/>
      <c r="AM26" s="673"/>
      <c r="AN26" s="279"/>
      <c r="AO26" s="978"/>
      <c r="AP26" s="770">
        <v>16</v>
      </c>
      <c r="AQ26" s="672"/>
      <c r="AR26" s="672">
        <v>16</v>
      </c>
      <c r="AS26" s="686"/>
      <c r="AT26" s="279"/>
      <c r="AU26" s="279"/>
      <c r="AV26" s="279"/>
      <c r="AW26" s="978"/>
      <c r="AX26" s="770"/>
      <c r="AY26" s="672"/>
      <c r="AZ26" s="672"/>
      <c r="BA26" s="686"/>
      <c r="BB26" s="673"/>
      <c r="BC26" s="673"/>
      <c r="BD26" s="279"/>
      <c r="BE26" s="978"/>
      <c r="BF26" s="770"/>
      <c r="BG26" s="672"/>
      <c r="BH26" s="672"/>
      <c r="BI26" s="686"/>
      <c r="BJ26" s="279"/>
      <c r="BK26" s="279"/>
      <c r="BL26" s="782"/>
      <c r="BM26" s="843"/>
      <c r="BN26" s="1267" t="s">
        <v>12</v>
      </c>
      <c r="BO26" s="1068">
        <f>AB26/M26*100</f>
        <v>29.629629629629626</v>
      </c>
      <c r="BP26" s="563" t="s">
        <v>362</v>
      </c>
    </row>
    <row r="27" spans="1:68" ht="31.5" x14ac:dyDescent="0.25">
      <c r="A27" s="373"/>
      <c r="B27" s="1159">
        <v>7130</v>
      </c>
      <c r="C27" s="669" t="s">
        <v>52</v>
      </c>
      <c r="D27" s="669" t="s">
        <v>52</v>
      </c>
      <c r="E27" s="1160"/>
      <c r="F27" s="1160"/>
      <c r="G27" s="1160" t="s">
        <v>52</v>
      </c>
      <c r="H27" s="667" t="s">
        <v>158</v>
      </c>
      <c r="I27" s="669" t="s">
        <v>51</v>
      </c>
      <c r="J27" s="803" t="s">
        <v>346</v>
      </c>
      <c r="K27" s="405" t="s">
        <v>13</v>
      </c>
      <c r="L27" s="417">
        <f>N27+O27+P27+Q27+R27+S27+T27+U27</f>
        <v>3</v>
      </c>
      <c r="M27" s="664">
        <f t="shared" si="0"/>
        <v>108</v>
      </c>
      <c r="N27" s="1111"/>
      <c r="O27" s="1112"/>
      <c r="P27" s="1112"/>
      <c r="Q27" s="1112">
        <v>3</v>
      </c>
      <c r="R27" s="1112"/>
      <c r="S27" s="1112"/>
      <c r="T27" s="1112"/>
      <c r="U27" s="1116"/>
      <c r="V27" s="674">
        <v>4</v>
      </c>
      <c r="W27" s="679"/>
      <c r="X27" s="679"/>
      <c r="Y27" s="262"/>
      <c r="Z27" s="665"/>
      <c r="AA27" s="894">
        <f>AB27+AB27*0.1</f>
        <v>35.200000000000003</v>
      </c>
      <c r="AB27" s="666">
        <f>AC27+AD27+AE27</f>
        <v>32</v>
      </c>
      <c r="AC27" s="666">
        <f t="shared" si="3"/>
        <v>16</v>
      </c>
      <c r="AD27" s="666">
        <f t="shared" si="3"/>
        <v>0</v>
      </c>
      <c r="AE27" s="996">
        <f t="shared" si="3"/>
        <v>16</v>
      </c>
      <c r="AF27" s="996">
        <f t="shared" si="3"/>
        <v>0</v>
      </c>
      <c r="AG27" s="875">
        <f>M27-AA27</f>
        <v>72.8</v>
      </c>
      <c r="AH27" s="770"/>
      <c r="AI27" s="672"/>
      <c r="AJ27" s="672"/>
      <c r="AK27" s="686"/>
      <c r="AL27" s="673"/>
      <c r="AM27" s="673"/>
      <c r="AN27" s="279"/>
      <c r="AO27" s="978"/>
      <c r="AP27" s="770"/>
      <c r="AQ27" s="672"/>
      <c r="AR27" s="672"/>
      <c r="AS27" s="686"/>
      <c r="AT27" s="279">
        <v>16</v>
      </c>
      <c r="AU27" s="279"/>
      <c r="AV27" s="279">
        <v>16</v>
      </c>
      <c r="AW27" s="978"/>
      <c r="AX27" s="770"/>
      <c r="AY27" s="672"/>
      <c r="AZ27" s="672"/>
      <c r="BA27" s="686"/>
      <c r="BB27" s="673"/>
      <c r="BC27" s="673"/>
      <c r="BD27" s="279"/>
      <c r="BE27" s="978"/>
      <c r="BF27" s="770"/>
      <c r="BG27" s="672"/>
      <c r="BH27" s="672"/>
      <c r="BI27" s="686"/>
      <c r="BJ27" s="279"/>
      <c r="BK27" s="279"/>
      <c r="BL27" s="782"/>
      <c r="BM27" s="843"/>
      <c r="BN27" s="1267" t="s">
        <v>12</v>
      </c>
      <c r="BO27" s="1068">
        <f>AB27/M27*100</f>
        <v>29.629629629629626</v>
      </c>
      <c r="BP27" s="563" t="s">
        <v>362</v>
      </c>
    </row>
    <row r="28" spans="1:68" ht="15.75" x14ac:dyDescent="0.25">
      <c r="A28" s="17"/>
      <c r="B28" s="18"/>
      <c r="C28" s="18"/>
      <c r="D28" s="18"/>
      <c r="E28" s="97" t="s">
        <v>52</v>
      </c>
      <c r="F28" s="97" t="s">
        <v>52</v>
      </c>
      <c r="G28" s="18"/>
      <c r="H28" s="18"/>
      <c r="I28" s="97" t="s">
        <v>51</v>
      </c>
      <c r="J28" s="802" t="s">
        <v>187</v>
      </c>
      <c r="K28" s="402" t="s">
        <v>114</v>
      </c>
      <c r="L28" s="416">
        <f>SUM(L29:L30)</f>
        <v>6</v>
      </c>
      <c r="M28" s="454">
        <f t="shared" si="0"/>
        <v>216</v>
      </c>
      <c r="N28" s="450"/>
      <c r="O28" s="24"/>
      <c r="P28" s="24"/>
      <c r="Q28" s="24"/>
      <c r="R28" s="24"/>
      <c r="S28" s="24"/>
      <c r="T28" s="24"/>
      <c r="U28" s="140"/>
      <c r="V28" s="19"/>
      <c r="W28" s="20"/>
      <c r="X28" s="20"/>
      <c r="Y28" s="261"/>
      <c r="Z28" s="21"/>
      <c r="AA28" s="907"/>
      <c r="AB28" s="22"/>
      <c r="AC28" s="22"/>
      <c r="AD28" s="22"/>
      <c r="AE28" s="781"/>
      <c r="AF28" s="781"/>
      <c r="AG28" s="876"/>
      <c r="AH28" s="769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781"/>
      <c r="BM28" s="781"/>
      <c r="BN28" s="1305"/>
      <c r="BO28" s="1304"/>
      <c r="BP28" s="788"/>
    </row>
    <row r="29" spans="1:68" ht="15.75" x14ac:dyDescent="0.25">
      <c r="A29" s="373"/>
      <c r="B29" s="1143"/>
      <c r="C29" s="1144" t="s">
        <v>52</v>
      </c>
      <c r="D29" s="1144" t="s">
        <v>52</v>
      </c>
      <c r="E29" s="1160"/>
      <c r="F29" s="1160"/>
      <c r="G29" s="1160" t="s">
        <v>52</v>
      </c>
      <c r="H29" s="1143" t="s">
        <v>158</v>
      </c>
      <c r="I29" s="1160" t="s">
        <v>52</v>
      </c>
      <c r="J29" s="803" t="s">
        <v>190</v>
      </c>
      <c r="K29" s="405" t="s">
        <v>18</v>
      </c>
      <c r="L29" s="417">
        <f>N29+O29+P29+Q29+R29+S29+T29+U29</f>
        <v>3</v>
      </c>
      <c r="M29" s="1140">
        <f>L29*36</f>
        <v>108</v>
      </c>
      <c r="N29" s="449"/>
      <c r="O29" s="12"/>
      <c r="P29" s="12">
        <v>3</v>
      </c>
      <c r="Q29" s="12"/>
      <c r="R29" s="12"/>
      <c r="S29" s="12"/>
      <c r="T29" s="12"/>
      <c r="U29" s="139"/>
      <c r="V29" s="1147"/>
      <c r="W29" s="1148"/>
      <c r="X29" s="1148">
        <v>3</v>
      </c>
      <c r="Y29" s="262"/>
      <c r="Z29" s="1141"/>
      <c r="AA29" s="894">
        <f>AB29+AB29*0.1</f>
        <v>52.8</v>
      </c>
      <c r="AB29" s="1142">
        <f>AC29+AD29+AE29</f>
        <v>48</v>
      </c>
      <c r="AC29" s="1142">
        <f t="shared" ref="AC29:AF30" si="4">AH29+AL29+AP29+AT29+AX29+BB29+BF29+BJ29</f>
        <v>16</v>
      </c>
      <c r="AD29" s="1142">
        <f t="shared" si="4"/>
        <v>0</v>
      </c>
      <c r="AE29" s="996">
        <f t="shared" si="4"/>
        <v>32</v>
      </c>
      <c r="AF29" s="996">
        <f t="shared" si="4"/>
        <v>0</v>
      </c>
      <c r="AG29" s="875">
        <f>M29-AA29</f>
        <v>55.2</v>
      </c>
      <c r="AH29" s="1150"/>
      <c r="AI29" s="1146"/>
      <c r="AJ29" s="1146"/>
      <c r="AK29" s="1146"/>
      <c r="AL29" s="1145"/>
      <c r="AM29" s="1145"/>
      <c r="AN29" s="1149"/>
      <c r="AO29" s="978"/>
      <c r="AP29" s="1150">
        <v>16</v>
      </c>
      <c r="AQ29" s="1146"/>
      <c r="AR29" s="1146">
        <v>32</v>
      </c>
      <c r="AS29" s="1146"/>
      <c r="AT29" s="1149"/>
      <c r="AU29" s="1149"/>
      <c r="AV29" s="1149"/>
      <c r="AW29" s="978"/>
      <c r="AX29" s="1150"/>
      <c r="AY29" s="1146"/>
      <c r="AZ29" s="1146"/>
      <c r="BA29" s="1146"/>
      <c r="BB29" s="1149"/>
      <c r="BC29" s="1149"/>
      <c r="BD29" s="1149"/>
      <c r="BE29" s="978"/>
      <c r="BF29" s="1150"/>
      <c r="BG29" s="1146"/>
      <c r="BH29" s="1146"/>
      <c r="BI29" s="1146"/>
      <c r="BJ29" s="1149"/>
      <c r="BK29" s="1149"/>
      <c r="BL29" s="1151"/>
      <c r="BM29" s="1151"/>
      <c r="BN29" s="1267" t="s">
        <v>17</v>
      </c>
      <c r="BO29" s="1068">
        <f>AB29/M29*100</f>
        <v>44.444444444444443</v>
      </c>
      <c r="BP29" s="563" t="s">
        <v>362</v>
      </c>
    </row>
    <row r="30" spans="1:68" ht="15.75" x14ac:dyDescent="0.25">
      <c r="A30" s="373"/>
      <c r="B30" s="1143">
        <v>9326</v>
      </c>
      <c r="C30" s="1144" t="s">
        <v>52</v>
      </c>
      <c r="D30" s="96" t="s">
        <v>76</v>
      </c>
      <c r="E30" s="1160"/>
      <c r="F30" s="1160"/>
      <c r="G30" s="1160" t="s">
        <v>52</v>
      </c>
      <c r="H30" s="1143" t="s">
        <v>158</v>
      </c>
      <c r="I30" s="1160" t="s">
        <v>52</v>
      </c>
      <c r="J30" s="803" t="s">
        <v>191</v>
      </c>
      <c r="K30" s="405" t="s">
        <v>16</v>
      </c>
      <c r="L30" s="417">
        <f>N30+O30+P30+Q30+R30+S30+T30+U30</f>
        <v>3</v>
      </c>
      <c r="M30" s="1140">
        <f>L30*36</f>
        <v>108</v>
      </c>
      <c r="N30" s="897"/>
      <c r="O30" s="1152">
        <v>3</v>
      </c>
      <c r="P30" s="12"/>
      <c r="Q30" s="12"/>
      <c r="R30" s="12"/>
      <c r="S30" s="12"/>
      <c r="T30" s="12"/>
      <c r="U30" s="139"/>
      <c r="V30" s="1147"/>
      <c r="W30" s="1148"/>
      <c r="X30" s="1148">
        <v>2</v>
      </c>
      <c r="Y30" s="262"/>
      <c r="Z30" s="1141"/>
      <c r="AA30" s="894">
        <f>AB30+AB30*0.1</f>
        <v>52.8</v>
      </c>
      <c r="AB30" s="1142">
        <f>AC30+AD30+AE30</f>
        <v>48</v>
      </c>
      <c r="AC30" s="1142">
        <f t="shared" si="4"/>
        <v>16</v>
      </c>
      <c r="AD30" s="1142">
        <f t="shared" si="4"/>
        <v>0</v>
      </c>
      <c r="AE30" s="996">
        <f t="shared" si="4"/>
        <v>32</v>
      </c>
      <c r="AF30" s="996">
        <f t="shared" si="4"/>
        <v>0</v>
      </c>
      <c r="AG30" s="875">
        <f>M30-AA30</f>
        <v>55.2</v>
      </c>
      <c r="AH30" s="1150"/>
      <c r="AI30" s="1146"/>
      <c r="AJ30" s="1146"/>
      <c r="AK30" s="1146"/>
      <c r="AL30" s="1145">
        <v>16</v>
      </c>
      <c r="AM30" s="1145"/>
      <c r="AN30" s="1149">
        <v>32</v>
      </c>
      <c r="AO30" s="978"/>
      <c r="AP30" s="1150"/>
      <c r="AQ30" s="1146"/>
      <c r="AR30" s="1146"/>
      <c r="AS30" s="1146"/>
      <c r="AT30" s="1149"/>
      <c r="AU30" s="1149"/>
      <c r="AV30" s="1149"/>
      <c r="AW30" s="978"/>
      <c r="AX30" s="1150"/>
      <c r="AY30" s="1146"/>
      <c r="AZ30" s="1146"/>
      <c r="BA30" s="1146"/>
      <c r="BB30" s="1149"/>
      <c r="BC30" s="1149"/>
      <c r="BD30" s="1149"/>
      <c r="BE30" s="978"/>
      <c r="BF30" s="1150"/>
      <c r="BG30" s="1146"/>
      <c r="BH30" s="1146"/>
      <c r="BI30" s="1146"/>
      <c r="BJ30" s="1149"/>
      <c r="BK30" s="1149"/>
      <c r="BL30" s="1151"/>
      <c r="BM30" s="1151"/>
      <c r="BN30" s="1267" t="s">
        <v>17</v>
      </c>
      <c r="BO30" s="1068">
        <f>AB30/M30*100</f>
        <v>44.444444444444443</v>
      </c>
      <c r="BP30" s="563" t="s">
        <v>362</v>
      </c>
    </row>
    <row r="31" spans="1:68" ht="15.75" x14ac:dyDescent="0.25">
      <c r="A31" s="17"/>
      <c r="B31" s="18"/>
      <c r="C31" s="18"/>
      <c r="D31" s="18"/>
      <c r="E31" s="101">
        <v>9</v>
      </c>
      <c r="F31" s="97" t="s">
        <v>52</v>
      </c>
      <c r="G31" s="18"/>
      <c r="H31" s="18"/>
      <c r="I31" s="97" t="s">
        <v>51</v>
      </c>
      <c r="J31" s="684" t="s">
        <v>192</v>
      </c>
      <c r="K31" s="402" t="s">
        <v>112</v>
      </c>
      <c r="L31" s="416">
        <f>SUM(L32:L35)</f>
        <v>9</v>
      </c>
      <c r="M31" s="454">
        <f t="shared" si="0"/>
        <v>324</v>
      </c>
      <c r="N31" s="447"/>
      <c r="O31" s="18"/>
      <c r="P31" s="18"/>
      <c r="Q31" s="18"/>
      <c r="R31" s="18"/>
      <c r="S31" s="18"/>
      <c r="T31" s="18"/>
      <c r="U31" s="98"/>
      <c r="V31" s="19"/>
      <c r="W31" s="20"/>
      <c r="X31" s="20"/>
      <c r="Y31" s="261"/>
      <c r="Z31" s="21"/>
      <c r="AA31" s="907"/>
      <c r="AB31" s="22"/>
      <c r="AC31" s="22"/>
      <c r="AD31" s="22"/>
      <c r="AE31" s="781"/>
      <c r="AF31" s="781"/>
      <c r="AG31" s="876"/>
      <c r="AH31" s="769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781"/>
      <c r="BM31" s="781"/>
      <c r="BN31" s="1305"/>
      <c r="BO31" s="1304"/>
      <c r="BP31" s="788"/>
    </row>
    <row r="32" spans="1:68" ht="31.5" x14ac:dyDescent="0.25">
      <c r="A32" s="373"/>
      <c r="B32" s="667"/>
      <c r="C32" s="669" t="s">
        <v>52</v>
      </c>
      <c r="D32" s="96" t="s">
        <v>76</v>
      </c>
      <c r="E32" s="1160"/>
      <c r="F32" s="1160"/>
      <c r="G32" s="1160" t="s">
        <v>52</v>
      </c>
      <c r="H32" s="669" t="s">
        <v>109</v>
      </c>
      <c r="I32" s="669" t="s">
        <v>52</v>
      </c>
      <c r="J32" s="804" t="s">
        <v>193</v>
      </c>
      <c r="K32" s="405" t="s">
        <v>379</v>
      </c>
      <c r="L32" s="417">
        <f>N32+O32+P32+Q32+R32+S32+T32+U32</f>
        <v>3</v>
      </c>
      <c r="M32" s="664">
        <f t="shared" si="0"/>
        <v>108</v>
      </c>
      <c r="N32" s="1111">
        <v>3</v>
      </c>
      <c r="O32" s="1112"/>
      <c r="P32" s="1112"/>
      <c r="Q32" s="1112"/>
      <c r="R32" s="1112"/>
      <c r="S32" s="1112"/>
      <c r="T32" s="1112"/>
      <c r="U32" s="1116"/>
      <c r="V32" s="674"/>
      <c r="W32" s="679"/>
      <c r="X32" s="679">
        <v>1</v>
      </c>
      <c r="Y32" s="262"/>
      <c r="Z32" s="665"/>
      <c r="AA32" s="894">
        <f>AB32+AB32*0.1</f>
        <v>52.8</v>
      </c>
      <c r="AB32" s="666">
        <f>AC32+AD32+AE32</f>
        <v>48</v>
      </c>
      <c r="AC32" s="666">
        <f t="shared" ref="AC32:AF33" si="5">AH32+AL32+AP32+AT32+AX32+BB32+BF32+BJ32</f>
        <v>32</v>
      </c>
      <c r="AD32" s="666">
        <f t="shared" si="5"/>
        <v>0</v>
      </c>
      <c r="AE32" s="996">
        <f t="shared" si="5"/>
        <v>16</v>
      </c>
      <c r="AF32" s="996">
        <f t="shared" si="5"/>
        <v>0</v>
      </c>
      <c r="AG32" s="875">
        <f>M32-AA32</f>
        <v>55.2</v>
      </c>
      <c r="AH32" s="770">
        <v>32</v>
      </c>
      <c r="AI32" s="672"/>
      <c r="AJ32" s="672">
        <v>16</v>
      </c>
      <c r="AK32" s="686"/>
      <c r="AL32" s="673"/>
      <c r="AM32" s="673"/>
      <c r="AN32" s="279"/>
      <c r="AO32" s="978"/>
      <c r="AP32" s="770"/>
      <c r="AQ32" s="672"/>
      <c r="AR32" s="672"/>
      <c r="AS32" s="686"/>
      <c r="AT32" s="673"/>
      <c r="AU32" s="673"/>
      <c r="AV32" s="279"/>
      <c r="AW32" s="978"/>
      <c r="AX32" s="770"/>
      <c r="AY32" s="672"/>
      <c r="AZ32" s="672"/>
      <c r="BA32" s="686"/>
      <c r="BB32" s="673"/>
      <c r="BC32" s="673"/>
      <c r="BD32" s="279"/>
      <c r="BE32" s="978"/>
      <c r="BF32" s="770"/>
      <c r="BG32" s="672"/>
      <c r="BH32" s="672"/>
      <c r="BI32" s="686"/>
      <c r="BJ32" s="673"/>
      <c r="BK32" s="673"/>
      <c r="BL32" s="843"/>
      <c r="BM32" s="842"/>
      <c r="BN32" s="1267" t="s">
        <v>9</v>
      </c>
      <c r="BO32" s="1068">
        <f>AB32/M32*100</f>
        <v>44.444444444444443</v>
      </c>
      <c r="BP32" s="563" t="s">
        <v>362</v>
      </c>
    </row>
    <row r="33" spans="1:68" ht="31.5" x14ac:dyDescent="0.25">
      <c r="A33" s="373"/>
      <c r="B33" s="667"/>
      <c r="C33" s="1440" t="s">
        <v>76</v>
      </c>
      <c r="D33" s="1440" t="s">
        <v>76</v>
      </c>
      <c r="E33" s="1160"/>
      <c r="F33" s="1160"/>
      <c r="G33" s="1160" t="s">
        <v>52</v>
      </c>
      <c r="H33" s="669" t="s">
        <v>109</v>
      </c>
      <c r="I33" s="1446" t="s">
        <v>52</v>
      </c>
      <c r="J33" s="804" t="s">
        <v>347</v>
      </c>
      <c r="K33" s="405" t="s">
        <v>78</v>
      </c>
      <c r="L33" s="1448">
        <f>N33+O33+P33+Q33+R33+S33+T33+U33</f>
        <v>3</v>
      </c>
      <c r="M33" s="1450">
        <v>108</v>
      </c>
      <c r="N33" s="1452"/>
      <c r="O33" s="1424">
        <v>3</v>
      </c>
      <c r="P33" s="1424"/>
      <c r="Q33" s="1424"/>
      <c r="R33" s="1424"/>
      <c r="S33" s="1424"/>
      <c r="T33" s="1424"/>
      <c r="U33" s="1608"/>
      <c r="V33" s="1456"/>
      <c r="W33" s="1458"/>
      <c r="X33" s="1458">
        <v>2</v>
      </c>
      <c r="Y33" s="1458"/>
      <c r="Z33" s="1460"/>
      <c r="AA33" s="1602">
        <f>AB33+AB33*0.1</f>
        <v>52.8</v>
      </c>
      <c r="AB33" s="1432">
        <f>AC33+AD33+AE33</f>
        <v>48</v>
      </c>
      <c r="AC33" s="1432">
        <f t="shared" si="5"/>
        <v>16</v>
      </c>
      <c r="AD33" s="1432">
        <f t="shared" si="5"/>
        <v>0</v>
      </c>
      <c r="AE33" s="1598">
        <f t="shared" si="5"/>
        <v>32</v>
      </c>
      <c r="AF33" s="1591">
        <f t="shared" si="5"/>
        <v>0</v>
      </c>
      <c r="AG33" s="1593">
        <f>M33-AA33</f>
        <v>55.2</v>
      </c>
      <c r="AH33" s="1629"/>
      <c r="AI33" s="1436"/>
      <c r="AJ33" s="1436"/>
      <c r="AK33" s="1436"/>
      <c r="AL33" s="1438">
        <v>16</v>
      </c>
      <c r="AM33" s="1438"/>
      <c r="AN33" s="1428">
        <v>32</v>
      </c>
      <c r="AO33" s="1438"/>
      <c r="AP33" s="1629"/>
      <c r="AQ33" s="1436"/>
      <c r="AR33" s="1436"/>
      <c r="AS33" s="1436"/>
      <c r="AT33" s="1438"/>
      <c r="AU33" s="1438"/>
      <c r="AV33" s="1428"/>
      <c r="AW33" s="1438"/>
      <c r="AX33" s="1629"/>
      <c r="AY33" s="1436"/>
      <c r="AZ33" s="1436"/>
      <c r="BA33" s="1436"/>
      <c r="BB33" s="1438"/>
      <c r="BC33" s="1438"/>
      <c r="BD33" s="1428"/>
      <c r="BE33" s="1438"/>
      <c r="BF33" s="1629"/>
      <c r="BG33" s="1436"/>
      <c r="BH33" s="1436"/>
      <c r="BI33" s="1436"/>
      <c r="BJ33" s="1438"/>
      <c r="BK33" s="1438"/>
      <c r="BL33" s="1635"/>
      <c r="BM33" s="1438"/>
      <c r="BN33" s="1631" t="s">
        <v>9</v>
      </c>
      <c r="BO33" s="1633">
        <v>44.444444444444443</v>
      </c>
      <c r="BP33" s="563" t="s">
        <v>362</v>
      </c>
    </row>
    <row r="34" spans="1:68" ht="31.5" x14ac:dyDescent="0.25">
      <c r="A34" s="373"/>
      <c r="B34" s="662"/>
      <c r="C34" s="1441"/>
      <c r="D34" s="1441"/>
      <c r="E34" s="1160"/>
      <c r="F34" s="1160"/>
      <c r="G34" s="1160" t="s">
        <v>52</v>
      </c>
      <c r="H34" s="669" t="s">
        <v>109</v>
      </c>
      <c r="I34" s="1447"/>
      <c r="J34" s="804" t="s">
        <v>348</v>
      </c>
      <c r="K34" s="405" t="s">
        <v>79</v>
      </c>
      <c r="L34" s="1449"/>
      <c r="M34" s="1451"/>
      <c r="N34" s="1453"/>
      <c r="O34" s="1425"/>
      <c r="P34" s="1425"/>
      <c r="Q34" s="1425"/>
      <c r="R34" s="1425"/>
      <c r="S34" s="1425"/>
      <c r="T34" s="1425"/>
      <c r="U34" s="1609"/>
      <c r="V34" s="1457"/>
      <c r="W34" s="1459"/>
      <c r="X34" s="1459"/>
      <c r="Y34" s="1459"/>
      <c r="Z34" s="1461"/>
      <c r="AA34" s="1603"/>
      <c r="AB34" s="1433"/>
      <c r="AC34" s="1433"/>
      <c r="AD34" s="1433"/>
      <c r="AE34" s="1599"/>
      <c r="AF34" s="1592"/>
      <c r="AG34" s="1594"/>
      <c r="AH34" s="1630"/>
      <c r="AI34" s="1437"/>
      <c r="AJ34" s="1437"/>
      <c r="AK34" s="1437"/>
      <c r="AL34" s="1439"/>
      <c r="AM34" s="1439"/>
      <c r="AN34" s="1429"/>
      <c r="AO34" s="1439"/>
      <c r="AP34" s="1630"/>
      <c r="AQ34" s="1437"/>
      <c r="AR34" s="1437"/>
      <c r="AS34" s="1437"/>
      <c r="AT34" s="1439"/>
      <c r="AU34" s="1439"/>
      <c r="AV34" s="1429"/>
      <c r="AW34" s="1439"/>
      <c r="AX34" s="1630"/>
      <c r="AY34" s="1437"/>
      <c r="AZ34" s="1437"/>
      <c r="BA34" s="1437"/>
      <c r="BB34" s="1439"/>
      <c r="BC34" s="1439"/>
      <c r="BD34" s="1429"/>
      <c r="BE34" s="1439"/>
      <c r="BF34" s="1630"/>
      <c r="BG34" s="1437"/>
      <c r="BH34" s="1437"/>
      <c r="BI34" s="1437"/>
      <c r="BJ34" s="1439"/>
      <c r="BK34" s="1439"/>
      <c r="BL34" s="1636"/>
      <c r="BM34" s="1439"/>
      <c r="BN34" s="1632"/>
      <c r="BO34" s="1634"/>
      <c r="BP34" s="563" t="s">
        <v>362</v>
      </c>
    </row>
    <row r="35" spans="1:68" ht="23.25" customHeight="1" x14ac:dyDescent="0.25">
      <c r="A35" s="373"/>
      <c r="B35" s="667"/>
      <c r="C35" s="1440" t="s">
        <v>76</v>
      </c>
      <c r="D35" s="1440" t="s">
        <v>76</v>
      </c>
      <c r="E35" s="1160"/>
      <c r="F35" s="1160"/>
      <c r="G35" s="1160" t="s">
        <v>52</v>
      </c>
      <c r="H35" s="669" t="s">
        <v>109</v>
      </c>
      <c r="I35" s="1446" t="s">
        <v>52</v>
      </c>
      <c r="J35" s="804" t="s">
        <v>349</v>
      </c>
      <c r="K35" s="405" t="s">
        <v>188</v>
      </c>
      <c r="L35" s="1448">
        <f>N35+O35+P35+Q35+R35+S35+T35+U35</f>
        <v>3</v>
      </c>
      <c r="M35" s="1450">
        <v>108</v>
      </c>
      <c r="N35" s="1452"/>
      <c r="O35" s="1424"/>
      <c r="P35" s="1424"/>
      <c r="Q35" s="1424">
        <v>3</v>
      </c>
      <c r="R35" s="1424"/>
      <c r="S35" s="1424"/>
      <c r="T35" s="1424"/>
      <c r="U35" s="1608"/>
      <c r="V35" s="1456"/>
      <c r="W35" s="1458"/>
      <c r="X35" s="1458">
        <v>4</v>
      </c>
      <c r="Y35" s="1458"/>
      <c r="Z35" s="1460"/>
      <c r="AA35" s="1602">
        <f>AB35+AB35*0.1</f>
        <v>70.400000000000006</v>
      </c>
      <c r="AB35" s="1432">
        <f>AC35+AD35+AE35</f>
        <v>64</v>
      </c>
      <c r="AC35" s="1432">
        <f>AH35+AL35+AP35+AT35+AX35+BB35+BF35+BJ35</f>
        <v>32</v>
      </c>
      <c r="AD35" s="1432">
        <f>AI35+AM35+AQ35+AU35+AY35+BC35+BG35+BK35</f>
        <v>0</v>
      </c>
      <c r="AE35" s="1598">
        <f>AJ35+AN35+AR35+AV35+AZ35+BD35+BH35+BL35</f>
        <v>32</v>
      </c>
      <c r="AF35" s="1591">
        <f>AK35+AO35+AS35+AW35+BA35+BE35+BI35+BM35</f>
        <v>0</v>
      </c>
      <c r="AG35" s="1593">
        <f>M35-AA35</f>
        <v>37.599999999999994</v>
      </c>
      <c r="AH35" s="1629"/>
      <c r="AI35" s="1436"/>
      <c r="AJ35" s="1436"/>
      <c r="AK35" s="1436"/>
      <c r="AL35" s="1438"/>
      <c r="AM35" s="1438"/>
      <c r="AN35" s="1428"/>
      <c r="AO35" s="1428"/>
      <c r="AP35" s="1629"/>
      <c r="AQ35" s="1436"/>
      <c r="AR35" s="1436"/>
      <c r="AS35" s="1436"/>
      <c r="AT35" s="1438">
        <v>32</v>
      </c>
      <c r="AU35" s="1438"/>
      <c r="AV35" s="1428">
        <v>32</v>
      </c>
      <c r="AW35" s="1428"/>
      <c r="AX35" s="1629"/>
      <c r="AY35" s="1436"/>
      <c r="AZ35" s="1436"/>
      <c r="BA35" s="1436"/>
      <c r="BB35" s="1438"/>
      <c r="BC35" s="1438"/>
      <c r="BD35" s="1428"/>
      <c r="BE35" s="1428"/>
      <c r="BF35" s="1629"/>
      <c r="BG35" s="1436"/>
      <c r="BH35" s="1436"/>
      <c r="BI35" s="1436"/>
      <c r="BJ35" s="1438"/>
      <c r="BK35" s="1438"/>
      <c r="BL35" s="1635"/>
      <c r="BM35" s="1428"/>
      <c r="BN35" s="1631" t="s">
        <v>9</v>
      </c>
      <c r="BO35" s="1633">
        <v>44.444444444444443</v>
      </c>
      <c r="BP35" s="563" t="s">
        <v>362</v>
      </c>
    </row>
    <row r="36" spans="1:68" ht="31.5" x14ac:dyDescent="0.25">
      <c r="A36" s="373"/>
      <c r="B36" s="662"/>
      <c r="C36" s="1441"/>
      <c r="D36" s="1441"/>
      <c r="E36" s="1160"/>
      <c r="F36" s="1160"/>
      <c r="G36" s="1160" t="s">
        <v>52</v>
      </c>
      <c r="H36" s="669" t="s">
        <v>109</v>
      </c>
      <c r="I36" s="1447"/>
      <c r="J36" s="804" t="s">
        <v>350</v>
      </c>
      <c r="K36" s="405" t="s">
        <v>189</v>
      </c>
      <c r="L36" s="1449"/>
      <c r="M36" s="1451"/>
      <c r="N36" s="1453"/>
      <c r="O36" s="1425"/>
      <c r="P36" s="1425"/>
      <c r="Q36" s="1425"/>
      <c r="R36" s="1425"/>
      <c r="S36" s="1425"/>
      <c r="T36" s="1425"/>
      <c r="U36" s="1609"/>
      <c r="V36" s="1457"/>
      <c r="W36" s="1459"/>
      <c r="X36" s="1459"/>
      <c r="Y36" s="1459"/>
      <c r="Z36" s="1461"/>
      <c r="AA36" s="1603"/>
      <c r="AB36" s="1433"/>
      <c r="AC36" s="1433"/>
      <c r="AD36" s="1433"/>
      <c r="AE36" s="1599"/>
      <c r="AF36" s="1592"/>
      <c r="AG36" s="1594"/>
      <c r="AH36" s="1630"/>
      <c r="AI36" s="1437"/>
      <c r="AJ36" s="1437"/>
      <c r="AK36" s="1437"/>
      <c r="AL36" s="1439"/>
      <c r="AM36" s="1439"/>
      <c r="AN36" s="1429"/>
      <c r="AO36" s="1429"/>
      <c r="AP36" s="1630"/>
      <c r="AQ36" s="1437"/>
      <c r="AR36" s="1437"/>
      <c r="AS36" s="1437"/>
      <c r="AT36" s="1439"/>
      <c r="AU36" s="1439"/>
      <c r="AV36" s="1429"/>
      <c r="AW36" s="1429"/>
      <c r="AX36" s="1630"/>
      <c r="AY36" s="1437"/>
      <c r="AZ36" s="1437"/>
      <c r="BA36" s="1437"/>
      <c r="BB36" s="1439"/>
      <c r="BC36" s="1439"/>
      <c r="BD36" s="1429"/>
      <c r="BE36" s="1429"/>
      <c r="BF36" s="1630"/>
      <c r="BG36" s="1437"/>
      <c r="BH36" s="1437"/>
      <c r="BI36" s="1437"/>
      <c r="BJ36" s="1439"/>
      <c r="BK36" s="1439"/>
      <c r="BL36" s="1636"/>
      <c r="BM36" s="1429"/>
      <c r="BN36" s="1632"/>
      <c r="BO36" s="1634"/>
      <c r="BP36" s="563" t="s">
        <v>362</v>
      </c>
    </row>
    <row r="37" spans="1:68" ht="15.75" hidden="1" x14ac:dyDescent="0.25">
      <c r="A37" s="17"/>
      <c r="B37" s="18"/>
      <c r="C37" s="18"/>
      <c r="D37" s="18"/>
      <c r="E37" s="97" t="s">
        <v>52</v>
      </c>
      <c r="F37" s="97" t="s">
        <v>52</v>
      </c>
      <c r="G37" s="18"/>
      <c r="H37" s="18"/>
      <c r="I37" s="97" t="s">
        <v>51</v>
      </c>
      <c r="J37" s="802" t="s">
        <v>231</v>
      </c>
      <c r="K37" s="402" t="s">
        <v>228</v>
      </c>
      <c r="L37" s="416"/>
      <c r="M37" s="454"/>
      <c r="N37" s="450"/>
      <c r="O37" s="24"/>
      <c r="P37" s="24"/>
      <c r="Q37" s="24"/>
      <c r="R37" s="24"/>
      <c r="S37" s="24"/>
      <c r="T37" s="24"/>
      <c r="U37" s="140"/>
      <c r="V37" s="19"/>
      <c r="W37" s="20"/>
      <c r="X37" s="20"/>
      <c r="Y37" s="261"/>
      <c r="Z37" s="21"/>
      <c r="AA37" s="907"/>
      <c r="AB37" s="22"/>
      <c r="AC37" s="22"/>
      <c r="AD37" s="22"/>
      <c r="AE37" s="781"/>
      <c r="AF37" s="781"/>
      <c r="AG37" s="876"/>
      <c r="AH37" s="769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781"/>
      <c r="BM37" s="781"/>
      <c r="BN37" s="1305"/>
      <c r="BO37" s="1304"/>
      <c r="BP37" s="788"/>
    </row>
    <row r="38" spans="1:68" ht="15.75" hidden="1" x14ac:dyDescent="0.25">
      <c r="A38" s="373"/>
      <c r="B38" s="667"/>
      <c r="C38" s="669" t="s">
        <v>52</v>
      </c>
      <c r="D38" s="669" t="s">
        <v>52</v>
      </c>
      <c r="E38" s="1160"/>
      <c r="F38" s="1160"/>
      <c r="G38" s="289"/>
      <c r="H38" s="667" t="s">
        <v>158</v>
      </c>
      <c r="I38" s="1198" t="s">
        <v>51</v>
      </c>
      <c r="J38" s="803" t="s">
        <v>232</v>
      </c>
      <c r="K38" s="405" t="s">
        <v>228</v>
      </c>
      <c r="L38" s="417"/>
      <c r="M38" s="664"/>
      <c r="N38" s="897"/>
      <c r="O38" s="1120"/>
      <c r="P38" s="12"/>
      <c r="Q38" s="12"/>
      <c r="R38" s="12"/>
      <c r="S38" s="12"/>
      <c r="T38" s="12"/>
      <c r="U38" s="139"/>
      <c r="V38" s="1268"/>
      <c r="W38" s="679"/>
      <c r="X38" s="96"/>
      <c r="Y38" s="262"/>
      <c r="Z38" s="665"/>
      <c r="AA38" s="894">
        <f>AB38+AB38*0.1</f>
        <v>0</v>
      </c>
      <c r="AB38" s="666">
        <f>AC38+AD38+AE38</f>
        <v>0</v>
      </c>
      <c r="AC38" s="666">
        <f>AH38+AL38+AP38+AT38+AX38+BB38+BF38+BJ38</f>
        <v>0</v>
      </c>
      <c r="AD38" s="666">
        <f>AI38+AM38+AQ38+AU38+AY38+BC38+BG38+BK38</f>
        <v>0</v>
      </c>
      <c r="AE38" s="996">
        <f>AJ38+AN38+AR38+AV38+AZ38+BD38+BH38+BL38</f>
        <v>0</v>
      </c>
      <c r="AF38" s="996">
        <f>AK38+AO38+AS38+AW38+BA38+BE38+BI38+BM38</f>
        <v>0</v>
      </c>
      <c r="AG38" s="875">
        <f>M38-AA38</f>
        <v>0</v>
      </c>
      <c r="AH38" s="770"/>
      <c r="AI38" s="672"/>
      <c r="AJ38" s="672"/>
      <c r="AK38" s="686"/>
      <c r="AL38" s="673"/>
      <c r="AM38" s="673"/>
      <c r="AN38" s="279"/>
      <c r="AO38" s="978"/>
      <c r="AP38" s="770"/>
      <c r="AQ38" s="672"/>
      <c r="AR38" s="672"/>
      <c r="AS38" s="686"/>
      <c r="AT38" s="279"/>
      <c r="AU38" s="279"/>
      <c r="AV38" s="279"/>
      <c r="AW38" s="978"/>
      <c r="AX38" s="770"/>
      <c r="AY38" s="672"/>
      <c r="AZ38" s="672"/>
      <c r="BA38" s="686"/>
      <c r="BB38" s="279"/>
      <c r="BC38" s="279"/>
      <c r="BD38" s="279"/>
      <c r="BE38" s="978"/>
      <c r="BF38" s="770"/>
      <c r="BG38" s="672"/>
      <c r="BH38" s="672"/>
      <c r="BI38" s="686"/>
      <c r="BJ38" s="279"/>
      <c r="BK38" s="279"/>
      <c r="BL38" s="782"/>
      <c r="BM38" s="843"/>
      <c r="BN38" s="1267" t="s">
        <v>585</v>
      </c>
      <c r="BO38" s="1068" t="e">
        <f>AB38/M38*100</f>
        <v>#DIV/0!</v>
      </c>
      <c r="BP38" s="563" t="s">
        <v>362</v>
      </c>
    </row>
    <row r="39" spans="1:68" ht="15.75" hidden="1" x14ac:dyDescent="0.25">
      <c r="A39" s="17"/>
      <c r="B39" s="18"/>
      <c r="C39" s="18"/>
      <c r="D39" s="18"/>
      <c r="E39" s="97" t="s">
        <v>52</v>
      </c>
      <c r="F39" s="97" t="s">
        <v>52</v>
      </c>
      <c r="G39" s="18"/>
      <c r="H39" s="18"/>
      <c r="I39" s="97" t="s">
        <v>51</v>
      </c>
      <c r="J39" s="802" t="s">
        <v>238</v>
      </c>
      <c r="K39" s="402" t="s">
        <v>235</v>
      </c>
      <c r="L39" s="416"/>
      <c r="M39" s="454"/>
      <c r="N39" s="450"/>
      <c r="O39" s="24"/>
      <c r="P39" s="24"/>
      <c r="Q39" s="24"/>
      <c r="R39" s="24"/>
      <c r="S39" s="24"/>
      <c r="T39" s="24"/>
      <c r="U39" s="1279"/>
      <c r="V39" s="1278"/>
      <c r="W39" s="20"/>
      <c r="X39" s="20"/>
      <c r="Y39" s="261"/>
      <c r="Z39" s="21"/>
      <c r="AA39" s="907"/>
      <c r="AB39" s="22"/>
      <c r="AC39" s="22"/>
      <c r="AD39" s="22"/>
      <c r="AE39" s="781"/>
      <c r="AF39" s="781"/>
      <c r="AG39" s="876"/>
      <c r="AH39" s="769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781"/>
      <c r="BM39" s="781"/>
      <c r="BN39" s="1305"/>
      <c r="BO39" s="1304"/>
      <c r="BP39" s="788"/>
    </row>
    <row r="40" spans="1:68" ht="15.75" hidden="1" x14ac:dyDescent="0.25">
      <c r="A40" s="373"/>
      <c r="B40" s="667"/>
      <c r="C40" s="669" t="s">
        <v>52</v>
      </c>
      <c r="D40" s="96" t="s">
        <v>76</v>
      </c>
      <c r="E40" s="1160"/>
      <c r="F40" s="1160"/>
      <c r="G40" s="289"/>
      <c r="H40" s="667" t="s">
        <v>158</v>
      </c>
      <c r="I40" s="1254" t="s">
        <v>51</v>
      </c>
      <c r="J40" s="803" t="s">
        <v>239</v>
      </c>
      <c r="K40" s="405" t="s">
        <v>554</v>
      </c>
      <c r="L40" s="417"/>
      <c r="M40" s="1177"/>
      <c r="N40" s="449"/>
      <c r="O40" s="12"/>
      <c r="P40" s="12"/>
      <c r="Q40" s="12"/>
      <c r="R40" s="12"/>
      <c r="S40" s="12"/>
      <c r="T40" s="12"/>
      <c r="U40" s="1280"/>
      <c r="V40" s="1060"/>
      <c r="W40" s="679"/>
      <c r="X40" s="679"/>
      <c r="Y40" s="262"/>
      <c r="Z40" s="665"/>
      <c r="AA40" s="894">
        <f>AB40+AB40*0.1</f>
        <v>0</v>
      </c>
      <c r="AB40" s="666">
        <f>AC40+AD40+AE40</f>
        <v>0</v>
      </c>
      <c r="AC40" s="666">
        <f>AH40+AL40+AP40+AT40+AX40+BB40+BF40+BJ40</f>
        <v>0</v>
      </c>
      <c r="AD40" s="666">
        <f>AI40+AM40+AQ40+AU40+AY40+BC40+BG40+BK40</f>
        <v>0</v>
      </c>
      <c r="AE40" s="996">
        <f>AJ40+AN40+AR40+AV40+AZ40+BD40+BH40+BL40</f>
        <v>0</v>
      </c>
      <c r="AF40" s="996">
        <f>AK40+AO40+AS40+AW40+BA40+BE40+BI40+BM40</f>
        <v>0</v>
      </c>
      <c r="AG40" s="875">
        <f>M40-AA40</f>
        <v>0</v>
      </c>
      <c r="AH40" s="770"/>
      <c r="AI40" s="672"/>
      <c r="AJ40" s="672"/>
      <c r="AK40" s="686"/>
      <c r="AL40" s="673"/>
      <c r="AM40" s="673"/>
      <c r="AN40" s="279"/>
      <c r="AO40" s="978"/>
      <c r="AP40" s="770"/>
      <c r="AQ40" s="672"/>
      <c r="AR40" s="672"/>
      <c r="AS40" s="686"/>
      <c r="AT40" s="279"/>
      <c r="AU40" s="279"/>
      <c r="AV40" s="279"/>
      <c r="AW40" s="978"/>
      <c r="AX40" s="770"/>
      <c r="AY40" s="672"/>
      <c r="AZ40" s="672"/>
      <c r="BA40" s="686"/>
      <c r="BB40" s="279"/>
      <c r="BC40" s="279"/>
      <c r="BD40" s="279"/>
      <c r="BE40" s="978"/>
      <c r="BF40" s="770"/>
      <c r="BG40" s="672"/>
      <c r="BH40" s="672"/>
      <c r="BI40" s="686"/>
      <c r="BJ40" s="279"/>
      <c r="BK40" s="279"/>
      <c r="BL40" s="782"/>
      <c r="BM40" s="843"/>
      <c r="BN40" s="1267" t="s">
        <v>586</v>
      </c>
      <c r="BO40" s="1068" t="e">
        <f>AB40/M40*100</f>
        <v>#DIV/0!</v>
      </c>
      <c r="BP40" s="563" t="s">
        <v>362</v>
      </c>
    </row>
    <row r="41" spans="1:68" ht="15.75" hidden="1" x14ac:dyDescent="0.25">
      <c r="A41" s="373"/>
      <c r="B41" s="1180"/>
      <c r="C41" s="1181"/>
      <c r="D41" s="96"/>
      <c r="E41" s="1181"/>
      <c r="F41" s="1181"/>
      <c r="G41" s="289"/>
      <c r="H41" s="1253" t="s">
        <v>158</v>
      </c>
      <c r="I41" s="1254" t="s">
        <v>51</v>
      </c>
      <c r="J41" s="803" t="s">
        <v>240</v>
      </c>
      <c r="K41" s="405" t="s">
        <v>553</v>
      </c>
      <c r="L41" s="417"/>
      <c r="M41" s="1177"/>
      <c r="N41" s="449"/>
      <c r="O41" s="12"/>
      <c r="P41" s="12"/>
      <c r="Q41" s="12"/>
      <c r="R41" s="12"/>
      <c r="S41" s="12"/>
      <c r="T41" s="12"/>
      <c r="U41" s="1280"/>
      <c r="V41" s="1060"/>
      <c r="W41" s="1184"/>
      <c r="X41" s="1184"/>
      <c r="Y41" s="262"/>
      <c r="Z41" s="1178"/>
      <c r="AA41" s="894">
        <f t="shared" ref="AA41:AA42" si="6">AB41+AB41*0.1</f>
        <v>0</v>
      </c>
      <c r="AB41" s="1227">
        <f t="shared" ref="AB41:AB42" si="7">AC41+AD41+AE41</f>
        <v>0</v>
      </c>
      <c r="AC41" s="1227">
        <f t="shared" ref="AC41:AC42" si="8">AH41+AL41+AP41+AT41+AX41+BB41+BF41+BJ41</f>
        <v>0</v>
      </c>
      <c r="AD41" s="1227">
        <f t="shared" ref="AD41:AD42" si="9">AI41+AM41+AQ41+AU41+AY41+BC41+BG41+BK41</f>
        <v>0</v>
      </c>
      <c r="AE41" s="996">
        <f t="shared" ref="AE41:AE42" si="10">AJ41+AN41+AR41+AV41+AZ41+BD41+BH41+BL41</f>
        <v>0</v>
      </c>
      <c r="AF41" s="996">
        <f t="shared" ref="AF41:AF42" si="11">AK41+AO41+AS41+AW41+BA41+BE41+BI41+BM41</f>
        <v>0</v>
      </c>
      <c r="AG41" s="875">
        <f t="shared" ref="AG41:AG42" si="12">M41-AA41</f>
        <v>0</v>
      </c>
      <c r="AH41" s="1186"/>
      <c r="AI41" s="1183"/>
      <c r="AJ41" s="1183"/>
      <c r="AK41" s="1183"/>
      <c r="AL41" s="1185"/>
      <c r="AM41" s="1185"/>
      <c r="AN41" s="1185"/>
      <c r="AO41" s="978"/>
      <c r="AP41" s="1186"/>
      <c r="AQ41" s="1183"/>
      <c r="AR41" s="1183"/>
      <c r="AS41" s="1183"/>
      <c r="AT41" s="1185"/>
      <c r="AU41" s="1185"/>
      <c r="AV41" s="1185"/>
      <c r="AW41" s="978"/>
      <c r="AX41" s="1186"/>
      <c r="AY41" s="1183"/>
      <c r="AZ41" s="1183"/>
      <c r="BA41" s="1183"/>
      <c r="BB41" s="1185"/>
      <c r="BC41" s="1185"/>
      <c r="BD41" s="1185"/>
      <c r="BE41" s="978"/>
      <c r="BF41" s="1186"/>
      <c r="BG41" s="1183"/>
      <c r="BH41" s="1183"/>
      <c r="BI41" s="1183"/>
      <c r="BJ41" s="1185"/>
      <c r="BK41" s="1185"/>
      <c r="BL41" s="1187"/>
      <c r="BM41" s="1187"/>
      <c r="BN41" s="1267" t="s">
        <v>586</v>
      </c>
      <c r="BO41" s="1068" t="e">
        <f>AB41/M41*100</f>
        <v>#DIV/0!</v>
      </c>
      <c r="BP41" s="563" t="s">
        <v>362</v>
      </c>
    </row>
    <row r="42" spans="1:68" ht="15.75" hidden="1" x14ac:dyDescent="0.25">
      <c r="A42" s="373"/>
      <c r="B42" s="1180"/>
      <c r="C42" s="1181"/>
      <c r="D42" s="96"/>
      <c r="E42" s="1181"/>
      <c r="F42" s="1181"/>
      <c r="G42" s="289"/>
      <c r="H42" s="1253" t="s">
        <v>158</v>
      </c>
      <c r="I42" s="1254" t="s">
        <v>51</v>
      </c>
      <c r="J42" s="803" t="s">
        <v>241</v>
      </c>
      <c r="K42" s="405" t="s">
        <v>584</v>
      </c>
      <c r="L42" s="417"/>
      <c r="M42" s="1177"/>
      <c r="N42" s="449"/>
      <c r="O42" s="12"/>
      <c r="P42" s="12"/>
      <c r="Q42" s="12"/>
      <c r="R42" s="12"/>
      <c r="S42" s="12"/>
      <c r="T42" s="12"/>
      <c r="U42" s="1280"/>
      <c r="V42" s="1060"/>
      <c r="W42" s="1184"/>
      <c r="X42" s="1184"/>
      <c r="Y42" s="262"/>
      <c r="Z42" s="1178"/>
      <c r="AA42" s="894">
        <f t="shared" si="6"/>
        <v>0</v>
      </c>
      <c r="AB42" s="1227">
        <f t="shared" si="7"/>
        <v>0</v>
      </c>
      <c r="AC42" s="1227">
        <f t="shared" si="8"/>
        <v>0</v>
      </c>
      <c r="AD42" s="1227">
        <f t="shared" si="9"/>
        <v>0</v>
      </c>
      <c r="AE42" s="996">
        <f t="shared" si="10"/>
        <v>0</v>
      </c>
      <c r="AF42" s="996">
        <f t="shared" si="11"/>
        <v>0</v>
      </c>
      <c r="AG42" s="875">
        <f t="shared" si="12"/>
        <v>0</v>
      </c>
      <c r="AH42" s="1186"/>
      <c r="AI42" s="1183"/>
      <c r="AJ42" s="1183"/>
      <c r="AK42" s="1183"/>
      <c r="AL42" s="1185"/>
      <c r="AM42" s="1185"/>
      <c r="AN42" s="1185"/>
      <c r="AO42" s="978"/>
      <c r="AP42" s="1186"/>
      <c r="AQ42" s="1183"/>
      <c r="AR42" s="1183"/>
      <c r="AS42" s="1183"/>
      <c r="AT42" s="1185"/>
      <c r="AU42" s="1185"/>
      <c r="AV42" s="1185"/>
      <c r="AW42" s="978"/>
      <c r="AX42" s="1186"/>
      <c r="AY42" s="1183"/>
      <c r="AZ42" s="1183"/>
      <c r="BA42" s="1183"/>
      <c r="BB42" s="1185"/>
      <c r="BC42" s="1185"/>
      <c r="BD42" s="1185"/>
      <c r="BE42" s="978"/>
      <c r="BF42" s="1186"/>
      <c r="BG42" s="1183"/>
      <c r="BH42" s="1183"/>
      <c r="BI42" s="1183"/>
      <c r="BJ42" s="1185"/>
      <c r="BK42" s="1185"/>
      <c r="BL42" s="1187"/>
      <c r="BM42" s="1187"/>
      <c r="BN42" s="1267" t="s">
        <v>586</v>
      </c>
      <c r="BO42" s="1068" t="e">
        <f>AB42/M42*100</f>
        <v>#DIV/0!</v>
      </c>
      <c r="BP42" s="563" t="s">
        <v>362</v>
      </c>
    </row>
    <row r="43" spans="1:68" ht="15.75" hidden="1" x14ac:dyDescent="0.25">
      <c r="A43" s="373"/>
      <c r="B43" s="1180"/>
      <c r="C43" s="1181" t="s">
        <v>52</v>
      </c>
      <c r="D43" s="96" t="s">
        <v>76</v>
      </c>
      <c r="E43" s="1181"/>
      <c r="F43" s="1181"/>
      <c r="G43" s="289"/>
      <c r="H43" s="1253" t="s">
        <v>158</v>
      </c>
      <c r="I43" s="1254" t="s">
        <v>51</v>
      </c>
      <c r="J43" s="803" t="s">
        <v>655</v>
      </c>
      <c r="K43" s="405" t="s">
        <v>583</v>
      </c>
      <c r="L43" s="417"/>
      <c r="M43" s="1177"/>
      <c r="N43" s="449"/>
      <c r="O43" s="12"/>
      <c r="P43" s="12"/>
      <c r="Q43" s="12"/>
      <c r="R43" s="12"/>
      <c r="S43" s="12"/>
      <c r="T43" s="12"/>
      <c r="U43" s="1280"/>
      <c r="V43" s="1060"/>
      <c r="W43" s="1184"/>
      <c r="X43" s="1184"/>
      <c r="Y43" s="262"/>
      <c r="Z43" s="1178"/>
      <c r="AA43" s="894">
        <f>AB43+AB43*0.1</f>
        <v>0</v>
      </c>
      <c r="AB43" s="1179">
        <f>AC43+AD43+AE43</f>
        <v>0</v>
      </c>
      <c r="AC43" s="1179">
        <f t="shared" ref="AC43:AF44" si="13">AH43+AL43+AP43+AT43+AX43+BB43+BF43+BJ43</f>
        <v>0</v>
      </c>
      <c r="AD43" s="1179">
        <f t="shared" si="13"/>
        <v>0</v>
      </c>
      <c r="AE43" s="996">
        <f t="shared" si="13"/>
        <v>0</v>
      </c>
      <c r="AF43" s="996">
        <f t="shared" si="13"/>
        <v>0</v>
      </c>
      <c r="AG43" s="875">
        <f>M43-AA43</f>
        <v>0</v>
      </c>
      <c r="AH43" s="1186"/>
      <c r="AI43" s="1183"/>
      <c r="AJ43" s="1183"/>
      <c r="AK43" s="1183"/>
      <c r="AL43" s="1182"/>
      <c r="AM43" s="1182"/>
      <c r="AN43" s="1185"/>
      <c r="AO43" s="978"/>
      <c r="AP43" s="1186"/>
      <c r="AQ43" s="1183"/>
      <c r="AR43" s="1183"/>
      <c r="AS43" s="1183"/>
      <c r="AT43" s="1185"/>
      <c r="AU43" s="1185"/>
      <c r="AV43" s="1185"/>
      <c r="AW43" s="978"/>
      <c r="AX43" s="1186"/>
      <c r="AY43" s="1183"/>
      <c r="AZ43" s="1183"/>
      <c r="BA43" s="1183"/>
      <c r="BB43" s="1185"/>
      <c r="BC43" s="1185"/>
      <c r="BD43" s="1185"/>
      <c r="BE43" s="978"/>
      <c r="BF43" s="1186"/>
      <c r="BG43" s="1183"/>
      <c r="BH43" s="1183"/>
      <c r="BI43" s="1183"/>
      <c r="BJ43" s="1185"/>
      <c r="BK43" s="1185"/>
      <c r="BL43" s="1187"/>
      <c r="BM43" s="1187"/>
      <c r="BN43" s="1267" t="s">
        <v>586</v>
      </c>
      <c r="BO43" s="1068" t="e">
        <f>AB43/M43*100</f>
        <v>#DIV/0!</v>
      </c>
      <c r="BP43" s="563" t="s">
        <v>362</v>
      </c>
    </row>
    <row r="44" spans="1:68" ht="15.75" hidden="1" x14ac:dyDescent="0.25">
      <c r="A44" s="373"/>
      <c r="B44" s="667"/>
      <c r="C44" s="669" t="s">
        <v>52</v>
      </c>
      <c r="D44" s="96" t="s">
        <v>76</v>
      </c>
      <c r="E44" s="1160"/>
      <c r="F44" s="1160"/>
      <c r="G44" s="289"/>
      <c r="H44" s="1253" t="s">
        <v>158</v>
      </c>
      <c r="I44" s="1254" t="s">
        <v>51</v>
      </c>
      <c r="J44" s="803" t="s">
        <v>656</v>
      </c>
      <c r="K44" s="405" t="s">
        <v>582</v>
      </c>
      <c r="L44" s="417"/>
      <c r="M44" s="1177"/>
      <c r="N44" s="449"/>
      <c r="O44" s="12"/>
      <c r="P44" s="12"/>
      <c r="Q44" s="12"/>
      <c r="R44" s="12"/>
      <c r="S44" s="12"/>
      <c r="T44" s="12"/>
      <c r="U44" s="1280"/>
      <c r="V44" s="1060"/>
      <c r="W44" s="679"/>
      <c r="X44" s="679"/>
      <c r="Y44" s="262"/>
      <c r="Z44" s="665"/>
      <c r="AA44" s="894">
        <f>AB44+AB44*0.1</f>
        <v>0</v>
      </c>
      <c r="AB44" s="666">
        <f>AC44+AD44+AE44</f>
        <v>0</v>
      </c>
      <c r="AC44" s="666">
        <f t="shared" si="13"/>
        <v>0</v>
      </c>
      <c r="AD44" s="666">
        <f t="shared" si="13"/>
        <v>0</v>
      </c>
      <c r="AE44" s="996">
        <f t="shared" si="13"/>
        <v>0</v>
      </c>
      <c r="AF44" s="996">
        <f t="shared" si="13"/>
        <v>0</v>
      </c>
      <c r="AG44" s="875">
        <f>M44-AA44</f>
        <v>0</v>
      </c>
      <c r="AH44" s="770"/>
      <c r="AI44" s="672"/>
      <c r="AJ44" s="672"/>
      <c r="AK44" s="686"/>
      <c r="AL44" s="673"/>
      <c r="AM44" s="673"/>
      <c r="AN44" s="279"/>
      <c r="AO44" s="978"/>
      <c r="AP44" s="770"/>
      <c r="AQ44" s="672"/>
      <c r="AR44" s="672"/>
      <c r="AS44" s="686"/>
      <c r="AT44" s="279"/>
      <c r="AU44" s="279"/>
      <c r="AV44" s="279"/>
      <c r="AW44" s="978"/>
      <c r="AX44" s="770"/>
      <c r="AY44" s="672"/>
      <c r="AZ44" s="672"/>
      <c r="BA44" s="686"/>
      <c r="BB44" s="279"/>
      <c r="BC44" s="279"/>
      <c r="BD44" s="279"/>
      <c r="BE44" s="978"/>
      <c r="BF44" s="770"/>
      <c r="BG44" s="672"/>
      <c r="BH44" s="672"/>
      <c r="BI44" s="686"/>
      <c r="BJ44" s="279"/>
      <c r="BK44" s="279"/>
      <c r="BL44" s="782"/>
      <c r="BM44" s="843"/>
      <c r="BN44" s="1267" t="s">
        <v>586</v>
      </c>
      <c r="BO44" s="1068" t="e">
        <f>AB44/M44*100</f>
        <v>#DIV/0!</v>
      </c>
      <c r="BP44" s="563" t="s">
        <v>362</v>
      </c>
    </row>
    <row r="45" spans="1:68" ht="15.75" x14ac:dyDescent="0.25">
      <c r="A45" s="168"/>
      <c r="B45" s="830"/>
      <c r="C45" s="830"/>
      <c r="D45" s="830"/>
      <c r="E45" s="1170"/>
      <c r="F45" s="1170"/>
      <c r="G45" s="178"/>
      <c r="H45" s="178"/>
      <c r="I45" s="178"/>
      <c r="J45" s="391" t="s">
        <v>121</v>
      </c>
      <c r="K45" s="406" t="s">
        <v>24</v>
      </c>
      <c r="L45" s="418">
        <f>L46+L94+L109+L138+L163</f>
        <v>162</v>
      </c>
      <c r="M45" s="418">
        <f t="shared" ref="M45:M57" si="14">L45*36</f>
        <v>5832</v>
      </c>
      <c r="N45" s="1128"/>
      <c r="O45" s="1129"/>
      <c r="P45" s="1129"/>
      <c r="Q45" s="1129"/>
      <c r="R45" s="1129"/>
      <c r="S45" s="1129"/>
      <c r="T45" s="1129"/>
      <c r="U45" s="1130"/>
      <c r="V45" s="168"/>
      <c r="W45" s="45"/>
      <c r="X45" s="45"/>
      <c r="Y45" s="84"/>
      <c r="Z45" s="169"/>
      <c r="AA45" s="910"/>
      <c r="AB45" s="865"/>
      <c r="AC45" s="865"/>
      <c r="AD45" s="865"/>
      <c r="AE45" s="866"/>
      <c r="AF45" s="866"/>
      <c r="AG45" s="877"/>
      <c r="AH45" s="864"/>
      <c r="AI45" s="865"/>
      <c r="AJ45" s="865"/>
      <c r="AK45" s="865"/>
      <c r="AL45" s="865"/>
      <c r="AM45" s="865"/>
      <c r="AN45" s="865"/>
      <c r="AO45" s="865"/>
      <c r="AP45" s="865"/>
      <c r="AQ45" s="865"/>
      <c r="AR45" s="865"/>
      <c r="AS45" s="865"/>
      <c r="AT45" s="865"/>
      <c r="AU45" s="865"/>
      <c r="AV45" s="865"/>
      <c r="AW45" s="865"/>
      <c r="AX45" s="865"/>
      <c r="AY45" s="865"/>
      <c r="AZ45" s="865"/>
      <c r="BA45" s="865"/>
      <c r="BB45" s="865"/>
      <c r="BC45" s="865"/>
      <c r="BD45" s="865"/>
      <c r="BE45" s="865"/>
      <c r="BF45" s="865"/>
      <c r="BG45" s="865"/>
      <c r="BH45" s="865"/>
      <c r="BI45" s="865"/>
      <c r="BJ45" s="865"/>
      <c r="BK45" s="865"/>
      <c r="BL45" s="866"/>
      <c r="BM45" s="866"/>
      <c r="BN45" s="455"/>
      <c r="BO45" s="83"/>
      <c r="BP45" s="900"/>
    </row>
    <row r="46" spans="1:68" ht="15.75" x14ac:dyDescent="0.25">
      <c r="A46" s="168"/>
      <c r="B46" s="830"/>
      <c r="C46" s="830"/>
      <c r="D46" s="830"/>
      <c r="E46" s="1170" t="s">
        <v>52</v>
      </c>
      <c r="F46" s="1170" t="s">
        <v>52</v>
      </c>
      <c r="G46" s="178"/>
      <c r="H46" s="178"/>
      <c r="I46" s="226" t="s">
        <v>51</v>
      </c>
      <c r="J46" s="805" t="s">
        <v>194</v>
      </c>
      <c r="K46" s="406" t="s">
        <v>757</v>
      </c>
      <c r="L46" s="418">
        <f>L47+L49+L55+L71+L83</f>
        <v>120</v>
      </c>
      <c r="M46" s="418">
        <f t="shared" si="14"/>
        <v>4320</v>
      </c>
      <c r="N46" s="1128"/>
      <c r="O46" s="1129"/>
      <c r="P46" s="1129"/>
      <c r="Q46" s="1129"/>
      <c r="R46" s="1129"/>
      <c r="S46" s="1129"/>
      <c r="T46" s="1129"/>
      <c r="U46" s="1130"/>
      <c r="V46" s="168"/>
      <c r="W46" s="45"/>
      <c r="X46" s="45"/>
      <c r="Y46" s="84"/>
      <c r="Z46" s="169"/>
      <c r="AA46" s="910"/>
      <c r="AB46" s="865"/>
      <c r="AC46" s="865"/>
      <c r="AD46" s="865"/>
      <c r="AE46" s="866"/>
      <c r="AF46" s="866"/>
      <c r="AG46" s="877"/>
      <c r="AH46" s="864"/>
      <c r="AI46" s="865"/>
      <c r="AJ46" s="865"/>
      <c r="AK46" s="865"/>
      <c r="AL46" s="865"/>
      <c r="AM46" s="865"/>
      <c r="AN46" s="865"/>
      <c r="AO46" s="865"/>
      <c r="AP46" s="865"/>
      <c r="AQ46" s="865"/>
      <c r="AR46" s="865"/>
      <c r="AS46" s="865"/>
      <c r="AT46" s="865"/>
      <c r="AU46" s="865"/>
      <c r="AV46" s="865"/>
      <c r="AW46" s="865"/>
      <c r="AX46" s="865"/>
      <c r="AY46" s="865"/>
      <c r="AZ46" s="865"/>
      <c r="BA46" s="865"/>
      <c r="BB46" s="865"/>
      <c r="BC46" s="865"/>
      <c r="BD46" s="865"/>
      <c r="BE46" s="865"/>
      <c r="BF46" s="865"/>
      <c r="BG46" s="865"/>
      <c r="BH46" s="865"/>
      <c r="BI46" s="865"/>
      <c r="BJ46" s="865"/>
      <c r="BK46" s="865"/>
      <c r="BL46" s="866"/>
      <c r="BM46" s="866"/>
      <c r="BN46" s="455"/>
      <c r="BO46" s="83"/>
      <c r="BP46" s="900"/>
    </row>
    <row r="47" spans="1:68" ht="15.75" x14ac:dyDescent="0.25">
      <c r="A47" s="179"/>
      <c r="B47" s="530"/>
      <c r="C47" s="530"/>
      <c r="D47" s="530"/>
      <c r="E47" s="1171" t="s">
        <v>52</v>
      </c>
      <c r="F47" s="1171" t="s">
        <v>52</v>
      </c>
      <c r="G47" s="211"/>
      <c r="H47" s="211"/>
      <c r="I47" s="211"/>
      <c r="J47" s="807" t="s">
        <v>196</v>
      </c>
      <c r="K47" s="407" t="s">
        <v>228</v>
      </c>
      <c r="L47" s="1681">
        <v>16</v>
      </c>
      <c r="M47" s="1682">
        <f t="shared" ref="M47:M48" si="15">L47*36</f>
        <v>576</v>
      </c>
      <c r="N47" s="1683"/>
      <c r="O47" s="211"/>
      <c r="P47" s="211"/>
      <c r="Q47" s="211"/>
      <c r="R47" s="211"/>
      <c r="S47" s="211"/>
      <c r="T47" s="211"/>
      <c r="U47" s="141"/>
      <c r="V47" s="49"/>
      <c r="W47" s="50"/>
      <c r="X47" s="50"/>
      <c r="Y47" s="265"/>
      <c r="Z47" s="51"/>
      <c r="AA47" s="911"/>
      <c r="AB47" s="52"/>
      <c r="AC47" s="52"/>
      <c r="AD47" s="52"/>
      <c r="AE47" s="783"/>
      <c r="AF47" s="783"/>
      <c r="AG47" s="878"/>
      <c r="AH47" s="77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783"/>
      <c r="BM47" s="783"/>
      <c r="BN47" s="1303"/>
      <c r="BO47" s="1302"/>
      <c r="BP47" s="53"/>
    </row>
    <row r="48" spans="1:68" ht="15.75" x14ac:dyDescent="0.25">
      <c r="A48" s="373"/>
      <c r="B48" s="1332"/>
      <c r="C48" s="1334" t="s">
        <v>52</v>
      </c>
      <c r="D48" s="1334" t="s">
        <v>52</v>
      </c>
      <c r="E48" s="1334"/>
      <c r="F48" s="1334"/>
      <c r="G48" s="289"/>
      <c r="H48" s="1332" t="s">
        <v>158</v>
      </c>
      <c r="I48" s="1334" t="s">
        <v>51</v>
      </c>
      <c r="J48" s="803" t="s">
        <v>657</v>
      </c>
      <c r="K48" s="405" t="s">
        <v>228</v>
      </c>
      <c r="L48" s="417">
        <v>16</v>
      </c>
      <c r="M48" s="1329">
        <f t="shared" si="15"/>
        <v>576</v>
      </c>
      <c r="N48" s="897"/>
      <c r="O48" s="1343">
        <v>4</v>
      </c>
      <c r="P48" s="12">
        <v>4</v>
      </c>
      <c r="Q48" s="12">
        <v>4</v>
      </c>
      <c r="R48" s="12">
        <v>4</v>
      </c>
      <c r="S48" s="12"/>
      <c r="T48" s="12"/>
      <c r="U48" s="139"/>
      <c r="V48" s="1337">
        <v>2345</v>
      </c>
      <c r="W48" s="1338"/>
      <c r="X48" s="96"/>
      <c r="Y48" s="262"/>
      <c r="Z48" s="1330"/>
      <c r="AA48" s="894">
        <f>AB48+AB48*0.1</f>
        <v>422.4</v>
      </c>
      <c r="AB48" s="1331">
        <f>AC48+AD48+AE48</f>
        <v>384</v>
      </c>
      <c r="AC48" s="1331">
        <f>AH48+AL48+AP48+AT48+AX48+BB48+BF48+BJ48</f>
        <v>128</v>
      </c>
      <c r="AD48" s="1331">
        <f>AI48+AM48+AQ48+AU48+AY48+BC48+BG48+BK48</f>
        <v>128</v>
      </c>
      <c r="AE48" s="996">
        <f>AJ48+AN48+AR48+AV48+AZ48+BD48+BH48+BL48</f>
        <v>128</v>
      </c>
      <c r="AF48" s="996">
        <f>AK48+AO48+AS48+AW48+BA48+BE48+BI48+BM48</f>
        <v>0</v>
      </c>
      <c r="AG48" s="875">
        <f>M48-AA48</f>
        <v>153.60000000000002</v>
      </c>
      <c r="AH48" s="1342"/>
      <c r="AI48" s="1336"/>
      <c r="AJ48" s="1336"/>
      <c r="AK48" s="1336"/>
      <c r="AL48" s="1335">
        <v>32</v>
      </c>
      <c r="AM48" s="1335">
        <v>32</v>
      </c>
      <c r="AN48" s="1340">
        <v>32</v>
      </c>
      <c r="AO48" s="978"/>
      <c r="AP48" s="1342">
        <v>32</v>
      </c>
      <c r="AQ48" s="1336">
        <v>32</v>
      </c>
      <c r="AR48" s="1336">
        <v>32</v>
      </c>
      <c r="AS48" s="1336"/>
      <c r="AT48" s="1340">
        <v>32</v>
      </c>
      <c r="AU48" s="1340">
        <v>32</v>
      </c>
      <c r="AV48" s="1340">
        <v>32</v>
      </c>
      <c r="AW48" s="978"/>
      <c r="AX48" s="1342">
        <v>32</v>
      </c>
      <c r="AY48" s="1336">
        <v>32</v>
      </c>
      <c r="AZ48" s="1336">
        <v>32</v>
      </c>
      <c r="BA48" s="1336"/>
      <c r="BB48" s="1340"/>
      <c r="BC48" s="1340"/>
      <c r="BD48" s="1340"/>
      <c r="BE48" s="978"/>
      <c r="BF48" s="1342"/>
      <c r="BG48" s="1336"/>
      <c r="BH48" s="1336"/>
      <c r="BI48" s="1336"/>
      <c r="BJ48" s="1340"/>
      <c r="BK48" s="1340"/>
      <c r="BL48" s="1341"/>
      <c r="BM48" s="1341"/>
      <c r="BN48" s="1333" t="s">
        <v>585</v>
      </c>
      <c r="BO48" s="1339">
        <f>AB48/M48*100</f>
        <v>66.666666666666657</v>
      </c>
      <c r="BP48" s="563" t="s">
        <v>362</v>
      </c>
    </row>
    <row r="49" spans="1:68" ht="15.75" x14ac:dyDescent="0.25">
      <c r="A49" s="179"/>
      <c r="B49" s="530"/>
      <c r="C49" s="530"/>
      <c r="D49" s="530"/>
      <c r="E49" s="1171" t="s">
        <v>52</v>
      </c>
      <c r="F49" s="1171" t="s">
        <v>52</v>
      </c>
      <c r="G49" s="211"/>
      <c r="H49" s="211"/>
      <c r="I49" s="211"/>
      <c r="J49" s="807" t="s">
        <v>197</v>
      </c>
      <c r="K49" s="407" t="s">
        <v>235</v>
      </c>
      <c r="L49" s="414">
        <f>SUM(L50:L54)</f>
        <v>18</v>
      </c>
      <c r="M49" s="419"/>
      <c r="N49" s="211"/>
      <c r="O49" s="211"/>
      <c r="P49" s="211"/>
      <c r="Q49" s="211"/>
      <c r="R49" s="211"/>
      <c r="S49" s="211"/>
      <c r="T49" s="211"/>
      <c r="U49" s="141"/>
      <c r="V49" s="49"/>
      <c r="W49" s="50"/>
      <c r="X49" s="50"/>
      <c r="Y49" s="265"/>
      <c r="Z49" s="51"/>
      <c r="AA49" s="911"/>
      <c r="AB49" s="52"/>
      <c r="AC49" s="52"/>
      <c r="AD49" s="52"/>
      <c r="AE49" s="783"/>
      <c r="AF49" s="783"/>
      <c r="AG49" s="878"/>
      <c r="AH49" s="77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783"/>
      <c r="BM49" s="783"/>
      <c r="BN49" s="1303"/>
      <c r="BO49" s="1302"/>
      <c r="BP49" s="53"/>
    </row>
    <row r="50" spans="1:68" ht="15.75" x14ac:dyDescent="0.25">
      <c r="A50" s="373"/>
      <c r="B50" s="1332"/>
      <c r="C50" s="1334" t="s">
        <v>52</v>
      </c>
      <c r="D50" s="96" t="s">
        <v>76</v>
      </c>
      <c r="E50" s="1334"/>
      <c r="F50" s="1334"/>
      <c r="G50" s="289"/>
      <c r="H50" s="1332" t="s">
        <v>158</v>
      </c>
      <c r="I50" s="1334" t="s">
        <v>51</v>
      </c>
      <c r="J50" s="803" t="s">
        <v>658</v>
      </c>
      <c r="K50" s="405" t="s">
        <v>554</v>
      </c>
      <c r="L50" s="417">
        <v>3</v>
      </c>
      <c r="M50" s="1329">
        <f t="shared" ref="M50:M52" si="16">L50*36</f>
        <v>108</v>
      </c>
      <c r="N50" s="449">
        <v>3</v>
      </c>
      <c r="O50" s="12"/>
      <c r="P50" s="12"/>
      <c r="Q50" s="12"/>
      <c r="R50" s="12"/>
      <c r="S50" s="12"/>
      <c r="T50" s="12"/>
      <c r="U50" s="1280"/>
      <c r="V50" s="1060">
        <v>1</v>
      </c>
      <c r="W50" s="1338"/>
      <c r="X50" s="1338"/>
      <c r="Y50" s="262"/>
      <c r="Z50" s="1330"/>
      <c r="AA50" s="894">
        <f>AB50+AB50*0.1</f>
        <v>70.400000000000006</v>
      </c>
      <c r="AB50" s="1331">
        <f>AC50+AD50+AE50</f>
        <v>64</v>
      </c>
      <c r="AC50" s="1331">
        <f>AH50+AL50+AP50+AT50+AX50+BB50+BF50+BJ50</f>
        <v>32</v>
      </c>
      <c r="AD50" s="1331">
        <f>AI50+AM50+AQ50+AU50+AY50+BC50+BG50+BK50</f>
        <v>0</v>
      </c>
      <c r="AE50" s="996">
        <f>AJ50+AN50+AR50+AV50+AZ50+BD50+BH50+BL50</f>
        <v>32</v>
      </c>
      <c r="AF50" s="996">
        <f>AK50+AO50+AS50+AW50+BA50+BE50+BI50+BM50</f>
        <v>0</v>
      </c>
      <c r="AG50" s="875">
        <f>M50-AA50</f>
        <v>37.599999999999994</v>
      </c>
      <c r="AH50" s="1342">
        <v>32</v>
      </c>
      <c r="AI50" s="1336"/>
      <c r="AJ50" s="1336">
        <v>32</v>
      </c>
      <c r="AK50" s="1336"/>
      <c r="AL50" s="1335"/>
      <c r="AM50" s="1335"/>
      <c r="AN50" s="1340"/>
      <c r="AO50" s="978"/>
      <c r="AP50" s="1342"/>
      <c r="AQ50" s="1336"/>
      <c r="AR50" s="1336"/>
      <c r="AS50" s="1336"/>
      <c r="AT50" s="1340"/>
      <c r="AU50" s="1340"/>
      <c r="AV50" s="1340"/>
      <c r="AW50" s="978"/>
      <c r="AX50" s="1342"/>
      <c r="AY50" s="1336"/>
      <c r="AZ50" s="1336"/>
      <c r="BA50" s="1336"/>
      <c r="BB50" s="1340"/>
      <c r="BC50" s="1340"/>
      <c r="BD50" s="1340"/>
      <c r="BE50" s="978"/>
      <c r="BF50" s="1342"/>
      <c r="BG50" s="1336"/>
      <c r="BH50" s="1336"/>
      <c r="BI50" s="1336"/>
      <c r="BJ50" s="1340"/>
      <c r="BK50" s="1340"/>
      <c r="BL50" s="1341"/>
      <c r="BM50" s="1341"/>
      <c r="BN50" s="1333" t="s">
        <v>586</v>
      </c>
      <c r="BO50" s="1339">
        <f>AB50/M50*100</f>
        <v>59.259259259259252</v>
      </c>
      <c r="BP50" s="563" t="s">
        <v>362</v>
      </c>
    </row>
    <row r="51" spans="1:68" ht="15.75" x14ac:dyDescent="0.25">
      <c r="A51" s="373"/>
      <c r="B51" s="1332"/>
      <c r="C51" s="1334"/>
      <c r="D51" s="96"/>
      <c r="E51" s="1334"/>
      <c r="F51" s="1334"/>
      <c r="G51" s="289"/>
      <c r="H51" s="1332" t="s">
        <v>158</v>
      </c>
      <c r="I51" s="1334" t="s">
        <v>51</v>
      </c>
      <c r="J51" s="803" t="s">
        <v>659</v>
      </c>
      <c r="K51" s="405" t="s">
        <v>553</v>
      </c>
      <c r="L51" s="417">
        <v>6</v>
      </c>
      <c r="M51" s="1329">
        <f t="shared" si="16"/>
        <v>216</v>
      </c>
      <c r="N51" s="449">
        <v>3</v>
      </c>
      <c r="O51" s="12">
        <v>3</v>
      </c>
      <c r="P51" s="12"/>
      <c r="Q51" s="12"/>
      <c r="R51" s="12"/>
      <c r="S51" s="12"/>
      <c r="T51" s="12"/>
      <c r="U51" s="1280"/>
      <c r="V51" s="1060">
        <v>12</v>
      </c>
      <c r="W51" s="1338"/>
      <c r="X51" s="1338"/>
      <c r="Y51" s="262"/>
      <c r="Z51" s="1330"/>
      <c r="AA51" s="894">
        <f t="shared" ref="AA51:AA52" si="17">AB51+AB51*0.1</f>
        <v>140.80000000000001</v>
      </c>
      <c r="AB51" s="1331">
        <f t="shared" ref="AB51:AB52" si="18">AC51+AD51+AE51</f>
        <v>128</v>
      </c>
      <c r="AC51" s="1331">
        <f t="shared" ref="AC51:AC54" si="19">AH51+AL51+AP51+AT51+AX51+BB51+BF51+BJ51</f>
        <v>64</v>
      </c>
      <c r="AD51" s="1331">
        <f t="shared" ref="AD51:AD54" si="20">AI51+AM51+AQ51+AU51+AY51+BC51+BG51+BK51</f>
        <v>0</v>
      </c>
      <c r="AE51" s="996">
        <f t="shared" ref="AE51:AE54" si="21">AJ51+AN51+AR51+AV51+AZ51+BD51+BH51+BL51</f>
        <v>64</v>
      </c>
      <c r="AF51" s="996">
        <f t="shared" ref="AF51:AF54" si="22">AK51+AO51+AS51+AW51+BA51+BE51+BI51+BM51</f>
        <v>0</v>
      </c>
      <c r="AG51" s="875">
        <f t="shared" ref="AG51:AG52" si="23">M51-AA51</f>
        <v>75.199999999999989</v>
      </c>
      <c r="AH51" s="1342">
        <v>32</v>
      </c>
      <c r="AI51" s="1336"/>
      <c r="AJ51" s="1336">
        <v>32</v>
      </c>
      <c r="AK51" s="1336"/>
      <c r="AL51" s="1340">
        <v>32</v>
      </c>
      <c r="AM51" s="1340"/>
      <c r="AN51" s="1340">
        <v>32</v>
      </c>
      <c r="AO51" s="978"/>
      <c r="AP51" s="1342"/>
      <c r="AQ51" s="1336"/>
      <c r="AR51" s="1336"/>
      <c r="AS51" s="1336"/>
      <c r="AT51" s="1340"/>
      <c r="AU51" s="1340"/>
      <c r="AV51" s="1340"/>
      <c r="AW51" s="978"/>
      <c r="AX51" s="1342"/>
      <c r="AY51" s="1336"/>
      <c r="AZ51" s="1336"/>
      <c r="BA51" s="1336"/>
      <c r="BB51" s="1340"/>
      <c r="BC51" s="1340"/>
      <c r="BD51" s="1340"/>
      <c r="BE51" s="978"/>
      <c r="BF51" s="1342"/>
      <c r="BG51" s="1336"/>
      <c r="BH51" s="1336"/>
      <c r="BI51" s="1336"/>
      <c r="BJ51" s="1340"/>
      <c r="BK51" s="1340"/>
      <c r="BL51" s="1341"/>
      <c r="BM51" s="1341"/>
      <c r="BN51" s="1333" t="s">
        <v>586</v>
      </c>
      <c r="BO51" s="1339">
        <f>AB51/M51*100</f>
        <v>59.259259259259252</v>
      </c>
      <c r="BP51" s="563" t="s">
        <v>362</v>
      </c>
    </row>
    <row r="52" spans="1:68" ht="15.75" x14ac:dyDescent="0.25">
      <c r="A52" s="373"/>
      <c r="B52" s="1332"/>
      <c r="C52" s="1334"/>
      <c r="D52" s="96"/>
      <c r="E52" s="1334"/>
      <c r="F52" s="1334"/>
      <c r="G52" s="289"/>
      <c r="H52" s="1332" t="s">
        <v>158</v>
      </c>
      <c r="I52" s="1334" t="s">
        <v>51</v>
      </c>
      <c r="J52" s="803" t="s">
        <v>660</v>
      </c>
      <c r="K52" s="405" t="s">
        <v>584</v>
      </c>
      <c r="L52" s="417">
        <v>3</v>
      </c>
      <c r="M52" s="1329">
        <f t="shared" si="16"/>
        <v>108</v>
      </c>
      <c r="N52" s="449"/>
      <c r="O52" s="12">
        <v>3</v>
      </c>
      <c r="P52" s="12"/>
      <c r="Q52" s="12"/>
      <c r="R52" s="12"/>
      <c r="S52" s="12"/>
      <c r="T52" s="12"/>
      <c r="U52" s="1280"/>
      <c r="V52" s="1060">
        <v>2</v>
      </c>
      <c r="W52" s="1338"/>
      <c r="X52" s="1338"/>
      <c r="Y52" s="262"/>
      <c r="Z52" s="1330"/>
      <c r="AA52" s="894">
        <f t="shared" si="17"/>
        <v>70.400000000000006</v>
      </c>
      <c r="AB52" s="1331">
        <f t="shared" si="18"/>
        <v>64</v>
      </c>
      <c r="AC52" s="1331">
        <f t="shared" si="19"/>
        <v>32</v>
      </c>
      <c r="AD52" s="1331">
        <f t="shared" si="20"/>
        <v>0</v>
      </c>
      <c r="AE52" s="996">
        <f t="shared" si="21"/>
        <v>32</v>
      </c>
      <c r="AF52" s="996">
        <f t="shared" si="22"/>
        <v>0</v>
      </c>
      <c r="AG52" s="875">
        <f t="shared" si="23"/>
        <v>37.599999999999994</v>
      </c>
      <c r="AH52" s="1342"/>
      <c r="AI52" s="1336"/>
      <c r="AJ52" s="1336"/>
      <c r="AK52" s="1336"/>
      <c r="AL52" s="1340">
        <v>32</v>
      </c>
      <c r="AM52" s="1340"/>
      <c r="AN52" s="1340">
        <v>32</v>
      </c>
      <c r="AO52" s="978"/>
      <c r="AP52" s="1342"/>
      <c r="AQ52" s="1336"/>
      <c r="AR52" s="1336"/>
      <c r="AS52" s="1336"/>
      <c r="AT52" s="1340"/>
      <c r="AU52" s="1340"/>
      <c r="AV52" s="1340"/>
      <c r="AW52" s="978"/>
      <c r="AX52" s="1342"/>
      <c r="AY52" s="1336"/>
      <c r="AZ52" s="1336"/>
      <c r="BA52" s="1336"/>
      <c r="BB52" s="1340"/>
      <c r="BC52" s="1340"/>
      <c r="BD52" s="1340"/>
      <c r="BE52" s="978"/>
      <c r="BF52" s="1342"/>
      <c r="BG52" s="1336"/>
      <c r="BH52" s="1336"/>
      <c r="BI52" s="1336"/>
      <c r="BJ52" s="1340"/>
      <c r="BK52" s="1340"/>
      <c r="BL52" s="1341"/>
      <c r="BM52" s="1341"/>
      <c r="BN52" s="1333" t="s">
        <v>586</v>
      </c>
      <c r="BO52" s="1339">
        <f>AB52/M52*100</f>
        <v>59.259259259259252</v>
      </c>
      <c r="BP52" s="563" t="s">
        <v>362</v>
      </c>
    </row>
    <row r="53" spans="1:68" ht="15.75" x14ac:dyDescent="0.25">
      <c r="A53" s="373"/>
      <c r="B53" s="1332"/>
      <c r="C53" s="1334" t="s">
        <v>52</v>
      </c>
      <c r="D53" s="96" t="s">
        <v>76</v>
      </c>
      <c r="E53" s="1334"/>
      <c r="F53" s="1334"/>
      <c r="G53" s="289"/>
      <c r="H53" s="1332" t="s">
        <v>158</v>
      </c>
      <c r="I53" s="1334" t="s">
        <v>51</v>
      </c>
      <c r="J53" s="803" t="s">
        <v>661</v>
      </c>
      <c r="K53" s="405" t="s">
        <v>583</v>
      </c>
      <c r="L53" s="417">
        <v>3</v>
      </c>
      <c r="M53" s="1329">
        <f>L53*36</f>
        <v>108</v>
      </c>
      <c r="N53" s="449"/>
      <c r="O53" s="12"/>
      <c r="P53" s="12">
        <v>3</v>
      </c>
      <c r="Q53" s="12"/>
      <c r="R53" s="12"/>
      <c r="S53" s="12"/>
      <c r="T53" s="12"/>
      <c r="U53" s="1280"/>
      <c r="V53" s="1060">
        <v>3</v>
      </c>
      <c r="W53" s="1338"/>
      <c r="X53" s="1338"/>
      <c r="Y53" s="262"/>
      <c r="Z53" s="1330"/>
      <c r="AA53" s="894">
        <f>AB53+AB53*0.1</f>
        <v>70.400000000000006</v>
      </c>
      <c r="AB53" s="1331">
        <f>AC53+AD53+AE53</f>
        <v>64</v>
      </c>
      <c r="AC53" s="1331">
        <f t="shared" si="19"/>
        <v>32</v>
      </c>
      <c r="AD53" s="1331">
        <f t="shared" si="20"/>
        <v>0</v>
      </c>
      <c r="AE53" s="996">
        <f t="shared" si="21"/>
        <v>32</v>
      </c>
      <c r="AF53" s="996">
        <f t="shared" si="22"/>
        <v>0</v>
      </c>
      <c r="AG53" s="875">
        <f>M53-AA53</f>
        <v>37.599999999999994</v>
      </c>
      <c r="AH53" s="1342"/>
      <c r="AI53" s="1336"/>
      <c r="AJ53" s="1336"/>
      <c r="AK53" s="1336"/>
      <c r="AL53" s="1335"/>
      <c r="AM53" s="1335"/>
      <c r="AN53" s="1340"/>
      <c r="AO53" s="978"/>
      <c r="AP53" s="1342">
        <v>32</v>
      </c>
      <c r="AQ53" s="1336"/>
      <c r="AR53" s="1336">
        <v>32</v>
      </c>
      <c r="AS53" s="1336"/>
      <c r="AT53" s="1340"/>
      <c r="AU53" s="1340"/>
      <c r="AV53" s="1340"/>
      <c r="AW53" s="978"/>
      <c r="AX53" s="1342"/>
      <c r="AY53" s="1336"/>
      <c r="AZ53" s="1336"/>
      <c r="BA53" s="1336"/>
      <c r="BB53" s="1340"/>
      <c r="BC53" s="1340"/>
      <c r="BD53" s="1340"/>
      <c r="BE53" s="978"/>
      <c r="BF53" s="1342"/>
      <c r="BG53" s="1336"/>
      <c r="BH53" s="1336"/>
      <c r="BI53" s="1336"/>
      <c r="BJ53" s="1340"/>
      <c r="BK53" s="1340"/>
      <c r="BL53" s="1341"/>
      <c r="BM53" s="1341"/>
      <c r="BN53" s="1333" t="s">
        <v>586</v>
      </c>
      <c r="BO53" s="1339">
        <f>AB53/M53*100</f>
        <v>59.259259259259252</v>
      </c>
      <c r="BP53" s="563" t="s">
        <v>362</v>
      </c>
    </row>
    <row r="54" spans="1:68" ht="15.75" x14ac:dyDescent="0.25">
      <c r="A54" s="373"/>
      <c r="B54" s="1332"/>
      <c r="C54" s="1334" t="s">
        <v>52</v>
      </c>
      <c r="D54" s="96" t="s">
        <v>76</v>
      </c>
      <c r="E54" s="1334"/>
      <c r="F54" s="1334"/>
      <c r="G54" s="289"/>
      <c r="H54" s="1332" t="s">
        <v>158</v>
      </c>
      <c r="I54" s="1334" t="s">
        <v>51</v>
      </c>
      <c r="J54" s="803" t="s">
        <v>662</v>
      </c>
      <c r="K54" s="405" t="s">
        <v>582</v>
      </c>
      <c r="L54" s="417">
        <v>3</v>
      </c>
      <c r="M54" s="1329">
        <f>L54*36</f>
        <v>108</v>
      </c>
      <c r="N54" s="449"/>
      <c r="O54" s="12"/>
      <c r="P54" s="12"/>
      <c r="Q54" s="12">
        <v>3</v>
      </c>
      <c r="R54" s="12"/>
      <c r="S54" s="12"/>
      <c r="T54" s="12"/>
      <c r="U54" s="1280"/>
      <c r="V54" s="1060">
        <v>4</v>
      </c>
      <c r="W54" s="1338"/>
      <c r="X54" s="1338"/>
      <c r="Y54" s="262"/>
      <c r="Z54" s="1330"/>
      <c r="AA54" s="894">
        <f>AB54+AB54*0.1</f>
        <v>70.400000000000006</v>
      </c>
      <c r="AB54" s="1331">
        <f>AC54+AD54+AE54</f>
        <v>64</v>
      </c>
      <c r="AC54" s="1331">
        <f t="shared" si="19"/>
        <v>32</v>
      </c>
      <c r="AD54" s="1331">
        <f t="shared" si="20"/>
        <v>0</v>
      </c>
      <c r="AE54" s="996">
        <f t="shared" si="21"/>
        <v>32</v>
      </c>
      <c r="AF54" s="996">
        <f t="shared" si="22"/>
        <v>0</v>
      </c>
      <c r="AG54" s="875">
        <f>M54-AA54</f>
        <v>37.599999999999994</v>
      </c>
      <c r="AH54" s="1342"/>
      <c r="AI54" s="1336"/>
      <c r="AJ54" s="1336"/>
      <c r="AK54" s="1336"/>
      <c r="AL54" s="1335"/>
      <c r="AM54" s="1335"/>
      <c r="AN54" s="1340"/>
      <c r="AO54" s="978"/>
      <c r="AP54" s="1342"/>
      <c r="AQ54" s="1336"/>
      <c r="AR54" s="1336"/>
      <c r="AS54" s="1336"/>
      <c r="AT54" s="1340">
        <v>32</v>
      </c>
      <c r="AU54" s="1340"/>
      <c r="AV54" s="1340">
        <v>32</v>
      </c>
      <c r="AW54" s="978"/>
      <c r="AX54" s="1342"/>
      <c r="AY54" s="1336"/>
      <c r="AZ54" s="1336"/>
      <c r="BA54" s="1336"/>
      <c r="BB54" s="1340"/>
      <c r="BC54" s="1340"/>
      <c r="BD54" s="1340"/>
      <c r="BE54" s="978"/>
      <c r="BF54" s="1342"/>
      <c r="BG54" s="1336"/>
      <c r="BH54" s="1336"/>
      <c r="BI54" s="1336"/>
      <c r="BJ54" s="1340"/>
      <c r="BK54" s="1340"/>
      <c r="BL54" s="1341"/>
      <c r="BM54" s="1341"/>
      <c r="BN54" s="1333" t="s">
        <v>586</v>
      </c>
      <c r="BO54" s="1339">
        <f>AB54/M54*100</f>
        <v>59.259259259259252</v>
      </c>
      <c r="BP54" s="563" t="s">
        <v>362</v>
      </c>
    </row>
    <row r="55" spans="1:68" ht="15.75" x14ac:dyDescent="0.25">
      <c r="A55" s="179"/>
      <c r="B55" s="530"/>
      <c r="C55" s="530"/>
      <c r="D55" s="530"/>
      <c r="E55" s="1171" t="s">
        <v>52</v>
      </c>
      <c r="F55" s="1171" t="s">
        <v>52</v>
      </c>
      <c r="G55" s="211"/>
      <c r="H55" s="211"/>
      <c r="I55" s="211"/>
      <c r="J55" s="807" t="s">
        <v>198</v>
      </c>
      <c r="K55" s="407" t="s">
        <v>555</v>
      </c>
      <c r="L55" s="414">
        <f>SUM(L56:L70)</f>
        <v>45</v>
      </c>
      <c r="M55" s="419">
        <f t="shared" si="14"/>
        <v>1620</v>
      </c>
      <c r="N55" s="211"/>
      <c r="O55" s="211"/>
      <c r="P55" s="211"/>
      <c r="Q55" s="211"/>
      <c r="R55" s="211"/>
      <c r="S55" s="211"/>
      <c r="T55" s="211"/>
      <c r="U55" s="141"/>
      <c r="V55" s="49"/>
      <c r="W55" s="50"/>
      <c r="X55" s="50"/>
      <c r="Y55" s="265"/>
      <c r="Z55" s="51"/>
      <c r="AA55" s="911"/>
      <c r="AB55" s="52"/>
      <c r="AC55" s="52"/>
      <c r="AD55" s="52"/>
      <c r="AE55" s="783"/>
      <c r="AF55" s="783"/>
      <c r="AG55" s="878"/>
      <c r="AH55" s="77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783"/>
      <c r="BM55" s="783"/>
      <c r="BN55" s="1303"/>
      <c r="BO55" s="1302"/>
      <c r="BP55" s="53"/>
    </row>
    <row r="56" spans="1:68" ht="15.75" x14ac:dyDescent="0.25">
      <c r="A56" s="25"/>
      <c r="B56" s="828"/>
      <c r="C56" s="1085"/>
      <c r="D56" s="1085"/>
      <c r="E56" s="1210"/>
      <c r="F56" s="1210"/>
      <c r="G56" s="1271" t="s">
        <v>321</v>
      </c>
      <c r="H56" s="1209" t="s">
        <v>158</v>
      </c>
      <c r="I56" s="1254" t="s">
        <v>51</v>
      </c>
      <c r="J56" s="803" t="s">
        <v>730</v>
      </c>
      <c r="K56" s="405" t="s">
        <v>597</v>
      </c>
      <c r="L56" s="417">
        <f t="shared" ref="L56" si="24">N56+O56+P56+Q56+R56+S56+T56+U56</f>
        <v>3</v>
      </c>
      <c r="M56" s="1199">
        <f t="shared" ref="M56" si="25">L56*36</f>
        <v>108</v>
      </c>
      <c r="N56" s="1201"/>
      <c r="O56" s="1201"/>
      <c r="P56" s="1201"/>
      <c r="Q56" s="1201"/>
      <c r="R56" s="1201">
        <v>3</v>
      </c>
      <c r="S56" s="1201"/>
      <c r="T56" s="1201"/>
      <c r="U56" s="1211"/>
      <c r="V56" s="1214"/>
      <c r="W56" s="1215">
        <v>5</v>
      </c>
      <c r="X56" s="1215"/>
      <c r="Y56" s="262"/>
      <c r="Z56" s="1202"/>
      <c r="AA56" s="894">
        <f t="shared" ref="AA56:AA57" si="26">AB56+AB56*0.1</f>
        <v>35.200000000000003</v>
      </c>
      <c r="AB56" s="1227">
        <f t="shared" ref="AB56:AB57" si="27">AC56+AD56+AE56</f>
        <v>32</v>
      </c>
      <c r="AC56" s="1227">
        <f t="shared" ref="AC56:AC57" si="28">AH56+AL56+AP56+AT56+AX56+BB56+BF56+BJ56</f>
        <v>0</v>
      </c>
      <c r="AD56" s="1227">
        <v>0</v>
      </c>
      <c r="AE56" s="996">
        <v>32</v>
      </c>
      <c r="AF56" s="996">
        <f t="shared" ref="AF56:AF57" si="29">AK56+AO56+AS56+AW56+BA56+BE56+BI56+BM56</f>
        <v>0</v>
      </c>
      <c r="AG56" s="875">
        <f t="shared" ref="AG56:AG57" si="30">M56-AA56</f>
        <v>72.8</v>
      </c>
      <c r="AH56" s="1223"/>
      <c r="AI56" s="1213"/>
      <c r="AJ56" s="1213"/>
      <c r="AK56" s="1213"/>
      <c r="AL56" s="1212"/>
      <c r="AM56" s="1212"/>
      <c r="AN56" s="1222"/>
      <c r="AO56" s="978"/>
      <c r="AP56" s="1223"/>
      <c r="AQ56" s="1213"/>
      <c r="AR56" s="1213"/>
      <c r="AS56" s="1213"/>
      <c r="AT56" s="1222"/>
      <c r="AU56" s="1222"/>
      <c r="AV56" s="1222"/>
      <c r="AW56" s="978"/>
      <c r="AX56" s="1223"/>
      <c r="AY56" s="1213"/>
      <c r="AZ56" s="1213">
        <v>32</v>
      </c>
      <c r="BA56" s="1213"/>
      <c r="BB56" s="1222"/>
      <c r="BC56" s="1222"/>
      <c r="BD56" s="1222"/>
      <c r="BE56" s="978"/>
      <c r="BF56" s="1223"/>
      <c r="BG56" s="1213"/>
      <c r="BH56" s="1213"/>
      <c r="BI56" s="1213"/>
      <c r="BJ56" s="1222"/>
      <c r="BK56" s="1222"/>
      <c r="BL56" s="1224"/>
      <c r="BM56" s="1224"/>
      <c r="BN56" s="1282" t="s">
        <v>549</v>
      </c>
      <c r="BO56" s="1068">
        <f>AB56/M56*100</f>
        <v>29.629629629629626</v>
      </c>
      <c r="BP56" s="563" t="s">
        <v>362</v>
      </c>
    </row>
    <row r="57" spans="1:68" ht="15.75" x14ac:dyDescent="0.25">
      <c r="A57" s="25"/>
      <c r="B57" s="828"/>
      <c r="C57" s="1085"/>
      <c r="D57" s="1085"/>
      <c r="E57" s="1210"/>
      <c r="F57" s="1210"/>
      <c r="G57" s="1210" t="s">
        <v>52</v>
      </c>
      <c r="H57" s="1209" t="s">
        <v>158</v>
      </c>
      <c r="I57" s="1254" t="s">
        <v>51</v>
      </c>
      <c r="J57" s="803" t="s">
        <v>731</v>
      </c>
      <c r="K57" s="405" t="s">
        <v>556</v>
      </c>
      <c r="L57" s="417">
        <f t="shared" ref="L57" si="31">N57+O57+P57+Q57+R57+S57+T57+U57</f>
        <v>3</v>
      </c>
      <c r="M57" s="1199">
        <f t="shared" si="14"/>
        <v>108</v>
      </c>
      <c r="N57" s="1201">
        <v>3</v>
      </c>
      <c r="O57" s="1201"/>
      <c r="P57" s="1201"/>
      <c r="Q57" s="1201"/>
      <c r="R57" s="1201"/>
      <c r="S57" s="1201"/>
      <c r="T57" s="1201"/>
      <c r="U57" s="1211"/>
      <c r="V57" s="1214"/>
      <c r="W57" s="1215">
        <v>1</v>
      </c>
      <c r="X57" s="1215"/>
      <c r="Y57" s="262"/>
      <c r="Z57" s="1202"/>
      <c r="AA57" s="894">
        <f t="shared" si="26"/>
        <v>35.200000000000003</v>
      </c>
      <c r="AB57" s="1227">
        <f t="shared" si="27"/>
        <v>32</v>
      </c>
      <c r="AC57" s="1227">
        <f t="shared" si="28"/>
        <v>0</v>
      </c>
      <c r="AD57" s="1227">
        <v>32</v>
      </c>
      <c r="AE57" s="996">
        <f t="shared" ref="AE57" si="32">AJ57+AN57+AR57+AV57+AZ57+BD57+BH57+BL57</f>
        <v>0</v>
      </c>
      <c r="AF57" s="996">
        <f t="shared" si="29"/>
        <v>0</v>
      </c>
      <c r="AG57" s="875">
        <f t="shared" si="30"/>
        <v>72.8</v>
      </c>
      <c r="AH57" s="1223"/>
      <c r="AI57" s="1213">
        <v>32</v>
      </c>
      <c r="AJ57" s="1213"/>
      <c r="AK57" s="1213"/>
      <c r="AL57" s="1212"/>
      <c r="AM57" s="1212"/>
      <c r="AN57" s="1222"/>
      <c r="AO57" s="978"/>
      <c r="AP57" s="1223"/>
      <c r="AQ57" s="1213"/>
      <c r="AR57" s="1213"/>
      <c r="AS57" s="1213"/>
      <c r="AT57" s="1222"/>
      <c r="AU57" s="1222"/>
      <c r="AV57" s="1222"/>
      <c r="AW57" s="978"/>
      <c r="AX57" s="1223"/>
      <c r="AY57" s="1213"/>
      <c r="AZ57" s="1213"/>
      <c r="BA57" s="1213"/>
      <c r="BB57" s="1222"/>
      <c r="BC57" s="1222"/>
      <c r="BD57" s="1222"/>
      <c r="BE57" s="978"/>
      <c r="BF57" s="1223"/>
      <c r="BG57" s="1213"/>
      <c r="BH57" s="1213"/>
      <c r="BI57" s="1213"/>
      <c r="BJ57" s="1222"/>
      <c r="BK57" s="1222"/>
      <c r="BL57" s="1224"/>
      <c r="BM57" s="1224"/>
      <c r="BN57" s="1282" t="s">
        <v>549</v>
      </c>
      <c r="BO57" s="1068">
        <f>AB57/M57*100</f>
        <v>29.629629629629626</v>
      </c>
      <c r="BP57" s="563" t="s">
        <v>362</v>
      </c>
    </row>
    <row r="58" spans="1:68" ht="31.5" x14ac:dyDescent="0.25">
      <c r="A58" s="25"/>
      <c r="B58" s="828"/>
      <c r="C58" s="1085"/>
      <c r="D58" s="1085"/>
      <c r="E58" s="1210"/>
      <c r="F58" s="1210"/>
      <c r="G58" s="1210" t="s">
        <v>52</v>
      </c>
      <c r="H58" s="1209" t="s">
        <v>158</v>
      </c>
      <c r="I58" s="1254" t="s">
        <v>51</v>
      </c>
      <c r="J58" s="803" t="s">
        <v>732</v>
      </c>
      <c r="K58" s="405" t="s">
        <v>596</v>
      </c>
      <c r="L58" s="417">
        <f>N58+O58+P58+Q58+R58+S58+T58+U58</f>
        <v>3</v>
      </c>
      <c r="M58" s="1199">
        <f t="shared" ref="M58:M62" si="33">L58*36</f>
        <v>108</v>
      </c>
      <c r="N58" s="1201"/>
      <c r="O58" s="1201"/>
      <c r="P58" s="1201">
        <v>3</v>
      </c>
      <c r="Q58" s="1201"/>
      <c r="R58" s="1201"/>
      <c r="S58" s="1201"/>
      <c r="T58" s="1201"/>
      <c r="U58" s="1211"/>
      <c r="V58" s="1214"/>
      <c r="W58" s="1215"/>
      <c r="X58" s="1215">
        <v>3</v>
      </c>
      <c r="Y58" s="262"/>
      <c r="Z58" s="1202"/>
      <c r="AA58" s="894">
        <f>AB58+AB58*0.1</f>
        <v>35.200000000000003</v>
      </c>
      <c r="AB58" s="1203">
        <f>AC58+AD58+AE58</f>
        <v>32</v>
      </c>
      <c r="AC58" s="1203">
        <v>16</v>
      </c>
      <c r="AD58" s="1203">
        <v>16</v>
      </c>
      <c r="AE58" s="996">
        <f t="shared" ref="AE58:AF58" si="34">AJ58+AN58+AR58+AV58+AZ58+BD58+BH58+BL58</f>
        <v>0</v>
      </c>
      <c r="AF58" s="996">
        <f t="shared" si="34"/>
        <v>0</v>
      </c>
      <c r="AG58" s="875">
        <f>M58-AA58</f>
        <v>72.8</v>
      </c>
      <c r="AH58" s="1223"/>
      <c r="AI58" s="1213"/>
      <c r="AJ58" s="1213"/>
      <c r="AK58" s="1213"/>
      <c r="AL58" s="1212"/>
      <c r="AM58" s="1212"/>
      <c r="AN58" s="1222"/>
      <c r="AO58" s="978"/>
      <c r="AP58" s="1223">
        <v>16</v>
      </c>
      <c r="AQ58" s="1213">
        <v>16</v>
      </c>
      <c r="AR58" s="1213"/>
      <c r="AS58" s="1213"/>
      <c r="AT58" s="1222"/>
      <c r="AU58" s="1222"/>
      <c r="AV58" s="1222"/>
      <c r="AW58" s="978"/>
      <c r="AX58" s="1223"/>
      <c r="AY58" s="1213"/>
      <c r="AZ58" s="1213"/>
      <c r="BA58" s="1213"/>
      <c r="BB58" s="1222"/>
      <c r="BC58" s="1222"/>
      <c r="BD58" s="1222"/>
      <c r="BE58" s="978"/>
      <c r="BF58" s="1223"/>
      <c r="BG58" s="1213"/>
      <c r="BH58" s="1213"/>
      <c r="BI58" s="1213"/>
      <c r="BJ58" s="1222"/>
      <c r="BK58" s="1222"/>
      <c r="BL58" s="1224"/>
      <c r="BM58" s="1224"/>
      <c r="BN58" s="1282" t="s">
        <v>549</v>
      </c>
      <c r="BO58" s="1068">
        <f>AB58/M58*100</f>
        <v>29.629629629629626</v>
      </c>
      <c r="BP58" s="563" t="s">
        <v>362</v>
      </c>
    </row>
    <row r="59" spans="1:68" ht="21.75" customHeight="1" x14ac:dyDescent="0.25">
      <c r="A59" s="374"/>
      <c r="B59" s="1205"/>
      <c r="C59" s="1210" t="s">
        <v>52</v>
      </c>
      <c r="D59" s="1210" t="s">
        <v>52</v>
      </c>
      <c r="E59" s="1210"/>
      <c r="F59" s="1210"/>
      <c r="G59" s="1210" t="s">
        <v>52</v>
      </c>
      <c r="H59" s="1209" t="s">
        <v>158</v>
      </c>
      <c r="I59" s="1210" t="s">
        <v>51</v>
      </c>
      <c r="J59" s="803" t="s">
        <v>733</v>
      </c>
      <c r="K59" s="405" t="s">
        <v>600</v>
      </c>
      <c r="L59" s="417">
        <f>N59+O59+P59+Q59+R59+S59+T59+U59</f>
        <v>3</v>
      </c>
      <c r="M59" s="1199">
        <f t="shared" si="33"/>
        <v>108</v>
      </c>
      <c r="N59" s="1200">
        <v>3</v>
      </c>
      <c r="O59" s="1201"/>
      <c r="P59" s="1201"/>
      <c r="Q59" s="1201"/>
      <c r="R59" s="1205"/>
      <c r="S59" s="1205"/>
      <c r="T59" s="1205"/>
      <c r="U59" s="1207"/>
      <c r="V59" s="1206">
        <v>1</v>
      </c>
      <c r="W59" s="1204"/>
      <c r="X59" s="1204"/>
      <c r="Y59" s="264"/>
      <c r="Z59" s="1218"/>
      <c r="AA59" s="894">
        <f t="shared" ref="AA59" si="35">AB59+AB59*0.1</f>
        <v>35.200000000000003</v>
      </c>
      <c r="AB59" s="1203">
        <f t="shared" ref="AB59" si="36">AC59+AD59+AE59</f>
        <v>32</v>
      </c>
      <c r="AC59" s="1203">
        <v>16</v>
      </c>
      <c r="AD59" s="1203">
        <v>16</v>
      </c>
      <c r="AE59" s="996">
        <f t="shared" ref="AE59" si="37">AJ59+AN59+AR59+AV59+AZ59+BD59+BH59+BL59</f>
        <v>0</v>
      </c>
      <c r="AF59" s="996">
        <f t="shared" ref="AF59:AF60" si="38">AK59+AO59+AS59+AW59+BA59+BE59+BI59+BM59</f>
        <v>0</v>
      </c>
      <c r="AG59" s="875">
        <f t="shared" ref="AG59" si="39">M59-AA59</f>
        <v>72.8</v>
      </c>
      <c r="AH59" s="1221">
        <v>16</v>
      </c>
      <c r="AI59" s="1217">
        <v>16</v>
      </c>
      <c r="AJ59" s="1217"/>
      <c r="AK59" s="1217"/>
      <c r="AL59" s="1216"/>
      <c r="AM59" s="1216"/>
      <c r="AN59" s="1219"/>
      <c r="AO59" s="979"/>
      <c r="AP59" s="1221"/>
      <c r="AQ59" s="1217"/>
      <c r="AR59" s="1217"/>
      <c r="AS59" s="1217"/>
      <c r="AT59" s="1219"/>
      <c r="AU59" s="1219"/>
      <c r="AV59" s="1219"/>
      <c r="AW59" s="979"/>
      <c r="AX59" s="1221"/>
      <c r="AY59" s="1217"/>
      <c r="AZ59" s="1217"/>
      <c r="BA59" s="1217"/>
      <c r="BB59" s="1219"/>
      <c r="BC59" s="1219"/>
      <c r="BD59" s="1219"/>
      <c r="BE59" s="979"/>
      <c r="BF59" s="1221"/>
      <c r="BG59" s="1217"/>
      <c r="BH59" s="1217"/>
      <c r="BI59" s="1217"/>
      <c r="BJ59" s="1219"/>
      <c r="BK59" s="1219"/>
      <c r="BL59" s="1220"/>
      <c r="BM59" s="1220"/>
      <c r="BN59" s="1282" t="s">
        <v>549</v>
      </c>
      <c r="BO59" s="1068">
        <f t="shared" ref="BO59" si="40">AB59/M59*100</f>
        <v>29.629629629629626</v>
      </c>
      <c r="BP59" s="563" t="s">
        <v>362</v>
      </c>
    </row>
    <row r="60" spans="1:68" ht="15.75" x14ac:dyDescent="0.25">
      <c r="A60" s="374"/>
      <c r="B60" s="1205"/>
      <c r="C60" s="1210" t="s">
        <v>52</v>
      </c>
      <c r="D60" s="1210" t="s">
        <v>52</v>
      </c>
      <c r="E60" s="1210"/>
      <c r="F60" s="1210"/>
      <c r="G60" s="1210" t="s">
        <v>52</v>
      </c>
      <c r="H60" s="1209" t="s">
        <v>158</v>
      </c>
      <c r="I60" s="1254" t="s">
        <v>51</v>
      </c>
      <c r="J60" s="803" t="s">
        <v>734</v>
      </c>
      <c r="K60" s="405" t="s">
        <v>547</v>
      </c>
      <c r="L60" s="417">
        <f t="shared" ref="L60" si="41">N60+O60+P60+Q60+R60+S60+T60+U60</f>
        <v>3</v>
      </c>
      <c r="M60" s="1199">
        <f t="shared" si="33"/>
        <v>108</v>
      </c>
      <c r="N60" s="1200"/>
      <c r="O60" s="1201"/>
      <c r="P60" s="1201">
        <v>3</v>
      </c>
      <c r="Q60" s="1201"/>
      <c r="R60" s="1205"/>
      <c r="S60" s="1205"/>
      <c r="T60" s="1205"/>
      <c r="U60" s="1207"/>
      <c r="V60" s="1206">
        <v>3</v>
      </c>
      <c r="W60" s="1204"/>
      <c r="X60" s="1204"/>
      <c r="Y60" s="264"/>
      <c r="Z60" s="1218"/>
      <c r="AA60" s="894">
        <f>AB60+AB60*0.1</f>
        <v>35.200000000000003</v>
      </c>
      <c r="AB60" s="1227">
        <f>AC60+AD60+AE60</f>
        <v>32</v>
      </c>
      <c r="AC60" s="1227">
        <f t="shared" ref="AC60" si="42">AH60+AL60+AP60+AT60+AX60+BB60+BF60+BJ60</f>
        <v>16</v>
      </c>
      <c r="AD60" s="1227">
        <v>16</v>
      </c>
      <c r="AE60" s="996"/>
      <c r="AF60" s="996">
        <f t="shared" si="38"/>
        <v>0</v>
      </c>
      <c r="AG60" s="875">
        <f>M60-AA60</f>
        <v>72.8</v>
      </c>
      <c r="AH60" s="1221"/>
      <c r="AI60" s="1217"/>
      <c r="AJ60" s="1217"/>
      <c r="AK60" s="1217"/>
      <c r="AL60" s="1216"/>
      <c r="AM60" s="1216"/>
      <c r="AN60" s="1219"/>
      <c r="AO60" s="979"/>
      <c r="AP60" s="1221">
        <v>16</v>
      </c>
      <c r="AQ60" s="1217">
        <v>16</v>
      </c>
      <c r="AR60" s="1217"/>
      <c r="AS60" s="1217"/>
      <c r="AT60" s="1219"/>
      <c r="AU60" s="1219"/>
      <c r="AV60" s="1219"/>
      <c r="AW60" s="979"/>
      <c r="AX60" s="1188"/>
      <c r="AY60" s="1188"/>
      <c r="AZ60" s="1188"/>
      <c r="BA60" s="1256"/>
      <c r="BB60" s="1189"/>
      <c r="BC60" s="1189"/>
      <c r="BD60" s="1219"/>
      <c r="BE60" s="979"/>
      <c r="BF60" s="1221"/>
      <c r="BG60" s="1217"/>
      <c r="BH60" s="1217"/>
      <c r="BI60" s="1217"/>
      <c r="BJ60" s="1219"/>
      <c r="BK60" s="1219"/>
      <c r="BL60" s="1220"/>
      <c r="BM60" s="1220"/>
      <c r="BN60" s="1282" t="s">
        <v>549</v>
      </c>
      <c r="BO60" s="1068">
        <f t="shared" ref="BO60" si="43">AB60/M60*100</f>
        <v>29.629629629629626</v>
      </c>
      <c r="BP60" s="563" t="s">
        <v>362</v>
      </c>
    </row>
    <row r="61" spans="1:68" ht="15.75" x14ac:dyDescent="0.25">
      <c r="A61" s="25"/>
      <c r="B61" s="828"/>
      <c r="C61" s="1085"/>
      <c r="D61" s="1085"/>
      <c r="E61" s="1210"/>
      <c r="F61" s="1210"/>
      <c r="G61" s="1210" t="s">
        <v>52</v>
      </c>
      <c r="H61" s="1209" t="s">
        <v>158</v>
      </c>
      <c r="I61" s="1254" t="s">
        <v>51</v>
      </c>
      <c r="J61" s="803" t="s">
        <v>735</v>
      </c>
      <c r="K61" s="405" t="s">
        <v>589</v>
      </c>
      <c r="L61" s="417">
        <f t="shared" ref="L61:L67" si="44">N61+O61+P61+Q61+R61+S61+T61+U61</f>
        <v>3</v>
      </c>
      <c r="M61" s="1199">
        <f t="shared" si="33"/>
        <v>108</v>
      </c>
      <c r="N61" s="1201"/>
      <c r="O61" s="1201">
        <v>3</v>
      </c>
      <c r="P61" s="1201"/>
      <c r="Q61" s="1201"/>
      <c r="R61" s="1201"/>
      <c r="S61" s="1201"/>
      <c r="T61" s="1201"/>
      <c r="U61" s="1211"/>
      <c r="V61" s="1214">
        <v>2</v>
      </c>
      <c r="W61" s="1215"/>
      <c r="X61" s="1215"/>
      <c r="Y61" s="262"/>
      <c r="Z61" s="1202"/>
      <c r="AA61" s="894">
        <f>AB61+AB61*0.1</f>
        <v>35.200000000000003</v>
      </c>
      <c r="AB61" s="1203">
        <f>AC61+AD61+AE61</f>
        <v>32</v>
      </c>
      <c r="AC61" s="1203">
        <v>16</v>
      </c>
      <c r="AD61" s="1203">
        <f t="shared" ref="AD61:AF61" si="45">AI61+AM61+AQ61+AU61+AY61+BC61+BG61+BK61</f>
        <v>0</v>
      </c>
      <c r="AE61" s="996">
        <v>16</v>
      </c>
      <c r="AF61" s="996">
        <f t="shared" si="45"/>
        <v>0</v>
      </c>
      <c r="AG61" s="875">
        <f>M61-AA61</f>
        <v>72.8</v>
      </c>
      <c r="AH61" s="1223"/>
      <c r="AI61" s="1213"/>
      <c r="AJ61" s="1213"/>
      <c r="AK61" s="1213"/>
      <c r="AL61" s="1212">
        <v>16</v>
      </c>
      <c r="AM61" s="1212"/>
      <c r="AN61" s="1222">
        <v>16</v>
      </c>
      <c r="AO61" s="978"/>
      <c r="AP61" s="1223"/>
      <c r="AQ61" s="1213"/>
      <c r="AR61" s="1213"/>
      <c r="AS61" s="1213"/>
      <c r="AT61" s="1222"/>
      <c r="AU61" s="1222"/>
      <c r="AV61" s="1222"/>
      <c r="AW61" s="978"/>
      <c r="AX61" s="1223"/>
      <c r="AY61" s="1213"/>
      <c r="AZ61" s="1213"/>
      <c r="BA61" s="1213"/>
      <c r="BB61" s="1222"/>
      <c r="BC61" s="1222"/>
      <c r="BD61" s="1222"/>
      <c r="BE61" s="978"/>
      <c r="BF61" s="1223"/>
      <c r="BG61" s="1213"/>
      <c r="BH61" s="1213"/>
      <c r="BI61" s="1213"/>
      <c r="BJ61" s="1222"/>
      <c r="BK61" s="1222"/>
      <c r="BL61" s="1224"/>
      <c r="BM61" s="1224"/>
      <c r="BN61" s="1282" t="s">
        <v>549</v>
      </c>
      <c r="BO61" s="1068">
        <f>AB61/M61*100</f>
        <v>29.629629629629626</v>
      </c>
      <c r="BP61" s="563" t="s">
        <v>362</v>
      </c>
    </row>
    <row r="62" spans="1:68" ht="21.75" customHeight="1" x14ac:dyDescent="0.25">
      <c r="A62" s="374"/>
      <c r="B62" s="1205"/>
      <c r="C62" s="1210" t="s">
        <v>52</v>
      </c>
      <c r="D62" s="1210" t="s">
        <v>52</v>
      </c>
      <c r="E62" s="1210"/>
      <c r="F62" s="1210"/>
      <c r="G62" s="1210" t="s">
        <v>52</v>
      </c>
      <c r="H62" s="1209" t="s">
        <v>158</v>
      </c>
      <c r="I62" s="1254" t="s">
        <v>51</v>
      </c>
      <c r="J62" s="803" t="s">
        <v>736</v>
      </c>
      <c r="K62" s="405" t="s">
        <v>601</v>
      </c>
      <c r="L62" s="417">
        <f t="shared" si="44"/>
        <v>3</v>
      </c>
      <c r="M62" s="1199">
        <f t="shared" si="33"/>
        <v>108</v>
      </c>
      <c r="N62" s="1200">
        <v>3</v>
      </c>
      <c r="O62" s="1201"/>
      <c r="P62" s="1201"/>
      <c r="Q62" s="1201"/>
      <c r="R62" s="1205"/>
      <c r="S62" s="1205"/>
      <c r="T62" s="1205"/>
      <c r="U62" s="1207"/>
      <c r="V62" s="1206"/>
      <c r="W62" s="1204">
        <v>1</v>
      </c>
      <c r="X62" s="1204"/>
      <c r="Y62" s="264"/>
      <c r="Z62" s="1218"/>
      <c r="AA62" s="894">
        <f t="shared" ref="AA62" si="46">AB62+AB62*0.1</f>
        <v>35.200000000000003</v>
      </c>
      <c r="AB62" s="1203">
        <f t="shared" ref="AB62" si="47">AC62+AD62+AE62</f>
        <v>32</v>
      </c>
      <c r="AC62" s="1203">
        <v>16</v>
      </c>
      <c r="AD62" s="1203">
        <v>16</v>
      </c>
      <c r="AE62" s="996">
        <f t="shared" ref="AE62" si="48">AJ62+AN62+AR62+AV62+AZ62+BD62+BH62+BL62</f>
        <v>0</v>
      </c>
      <c r="AF62" s="996">
        <f t="shared" ref="AF62" si="49">AK62+AO62+AS62+AW62+BA62+BE62+BI62+BM62</f>
        <v>0</v>
      </c>
      <c r="AG62" s="875">
        <f t="shared" ref="AG62" si="50">M62-AA62</f>
        <v>72.8</v>
      </c>
      <c r="AH62" s="1221">
        <v>16</v>
      </c>
      <c r="AI62" s="1217">
        <v>16</v>
      </c>
      <c r="AJ62" s="1217"/>
      <c r="AK62" s="1217"/>
      <c r="AL62" s="1216"/>
      <c r="AM62" s="1216"/>
      <c r="AN62" s="1219"/>
      <c r="AO62" s="979"/>
      <c r="AP62" s="1221"/>
      <c r="AQ62" s="1217"/>
      <c r="AR62" s="1217"/>
      <c r="AS62" s="1217"/>
      <c r="AT62" s="1219"/>
      <c r="AU62" s="1219"/>
      <c r="AV62" s="1219"/>
      <c r="AW62" s="979"/>
      <c r="AX62" s="1221"/>
      <c r="AY62" s="1217"/>
      <c r="AZ62" s="1217"/>
      <c r="BA62" s="1217"/>
      <c r="BB62" s="1219"/>
      <c r="BC62" s="1219"/>
      <c r="BD62" s="1219"/>
      <c r="BE62" s="979"/>
      <c r="BF62" s="1221"/>
      <c r="BG62" s="1217"/>
      <c r="BH62" s="1217"/>
      <c r="BI62" s="1217"/>
      <c r="BJ62" s="1219"/>
      <c r="BK62" s="1219"/>
      <c r="BL62" s="1220"/>
      <c r="BM62" s="1220"/>
      <c r="BN62" s="1282" t="s">
        <v>549</v>
      </c>
      <c r="BO62" s="1068">
        <f t="shared" ref="BO62" si="51">AB62/M62*100</f>
        <v>29.629629629629626</v>
      </c>
      <c r="BP62" s="563" t="s">
        <v>362</v>
      </c>
    </row>
    <row r="63" spans="1:68" ht="15.75" x14ac:dyDescent="0.25">
      <c r="A63" s="25"/>
      <c r="B63" s="828"/>
      <c r="C63" s="1085"/>
      <c r="D63" s="1085"/>
      <c r="E63" s="1210"/>
      <c r="F63" s="1210"/>
      <c r="G63" s="1210" t="s">
        <v>52</v>
      </c>
      <c r="H63" s="1209" t="s">
        <v>158</v>
      </c>
      <c r="I63" s="1254" t="s">
        <v>51</v>
      </c>
      <c r="J63" s="803" t="s">
        <v>737</v>
      </c>
      <c r="K63" s="405" t="s">
        <v>606</v>
      </c>
      <c r="L63" s="417">
        <f t="shared" si="44"/>
        <v>3</v>
      </c>
      <c r="M63" s="1199">
        <f t="shared" ref="M63" si="52">L63*36</f>
        <v>108</v>
      </c>
      <c r="N63" s="1201"/>
      <c r="O63" s="1201"/>
      <c r="P63" s="1201"/>
      <c r="Q63" s="1201">
        <v>3</v>
      </c>
      <c r="R63" s="1201"/>
      <c r="S63" s="1201"/>
      <c r="T63" s="1201"/>
      <c r="U63" s="1211"/>
      <c r="V63" s="1214"/>
      <c r="W63" s="1215">
        <v>4</v>
      </c>
      <c r="X63" s="1215"/>
      <c r="Y63" s="262"/>
      <c r="Z63" s="1202"/>
      <c r="AA63" s="894">
        <f>AB63+AB63*0.1</f>
        <v>35.200000000000003</v>
      </c>
      <c r="AB63" s="1203">
        <f>AC63+AD63+AE63</f>
        <v>32</v>
      </c>
      <c r="AC63" s="1203">
        <v>16</v>
      </c>
      <c r="AD63" s="1203">
        <v>16</v>
      </c>
      <c r="AE63" s="996">
        <f t="shared" ref="AE63:AE64" si="53">AJ63+AN63+AR63+AV63+AZ63+BD63+BH63+BL63</f>
        <v>0</v>
      </c>
      <c r="AF63" s="996">
        <f t="shared" ref="AF63:AF64" si="54">AK63+AO63+AS63+AW63+BA63+BE63+BI63+BM63</f>
        <v>0</v>
      </c>
      <c r="AG63" s="875">
        <f>M63-AA63</f>
        <v>72.8</v>
      </c>
      <c r="AH63" s="1223"/>
      <c r="AI63" s="1213"/>
      <c r="AJ63" s="1213"/>
      <c r="AK63" s="1213"/>
      <c r="AL63" s="1212"/>
      <c r="AM63" s="1212"/>
      <c r="AN63" s="1222"/>
      <c r="AO63" s="978"/>
      <c r="AP63" s="1223"/>
      <c r="AQ63" s="1213"/>
      <c r="AR63" s="1213"/>
      <c r="AS63" s="1213"/>
      <c r="AT63" s="1222">
        <v>16</v>
      </c>
      <c r="AU63" s="1222">
        <v>16</v>
      </c>
      <c r="AV63" s="1222"/>
      <c r="AW63" s="978"/>
      <c r="AX63" s="1223"/>
      <c r="AY63" s="1213"/>
      <c r="AZ63" s="1213"/>
      <c r="BA63" s="1213"/>
      <c r="BB63" s="1222"/>
      <c r="BC63" s="1222"/>
      <c r="BD63" s="1222"/>
      <c r="BE63" s="978"/>
      <c r="BF63" s="1223"/>
      <c r="BG63" s="1213"/>
      <c r="BH63" s="1213"/>
      <c r="BI63" s="1213"/>
      <c r="BJ63" s="1222"/>
      <c r="BK63" s="1222"/>
      <c r="BL63" s="1224"/>
      <c r="BM63" s="1224"/>
      <c r="BN63" s="1267" t="s">
        <v>586</v>
      </c>
      <c r="BO63" s="1068">
        <f>AB63/M63*100</f>
        <v>29.629629629629626</v>
      </c>
      <c r="BP63" s="563" t="s">
        <v>362</v>
      </c>
    </row>
    <row r="64" spans="1:68" ht="15.75" x14ac:dyDescent="0.25">
      <c r="A64" s="25"/>
      <c r="B64" s="828"/>
      <c r="C64" s="1085"/>
      <c r="D64" s="1085"/>
      <c r="E64" s="1210"/>
      <c r="F64" s="1210"/>
      <c r="G64" s="1210" t="s">
        <v>52</v>
      </c>
      <c r="H64" s="1209" t="s">
        <v>158</v>
      </c>
      <c r="I64" s="1254" t="s">
        <v>51</v>
      </c>
      <c r="J64" s="803" t="s">
        <v>738</v>
      </c>
      <c r="K64" s="405" t="s">
        <v>587</v>
      </c>
      <c r="L64" s="417">
        <f t="shared" si="44"/>
        <v>3</v>
      </c>
      <c r="M64" s="1199">
        <f>L64*36</f>
        <v>108</v>
      </c>
      <c r="N64" s="1201"/>
      <c r="O64" s="1201"/>
      <c r="P64" s="1201"/>
      <c r="Q64" s="1201"/>
      <c r="R64" s="1201">
        <v>3</v>
      </c>
      <c r="S64" s="1201"/>
      <c r="T64" s="1201"/>
      <c r="U64" s="1211"/>
      <c r="V64" s="1214">
        <v>5</v>
      </c>
      <c r="W64" s="1215"/>
      <c r="X64" s="1215"/>
      <c r="Y64" s="262"/>
      <c r="Z64" s="1202"/>
      <c r="AA64" s="894">
        <f>AB64+AB64*0.1</f>
        <v>35.200000000000003</v>
      </c>
      <c r="AB64" s="1203">
        <f>AC64+AD64+AE64</f>
        <v>32</v>
      </c>
      <c r="AC64" s="1203">
        <v>16</v>
      </c>
      <c r="AD64" s="1203">
        <v>16</v>
      </c>
      <c r="AE64" s="996">
        <f t="shared" si="53"/>
        <v>0</v>
      </c>
      <c r="AF64" s="996">
        <f t="shared" si="54"/>
        <v>0</v>
      </c>
      <c r="AG64" s="875">
        <f>M64-AA64</f>
        <v>72.8</v>
      </c>
      <c r="AH64" s="1223"/>
      <c r="AI64" s="1213"/>
      <c r="AJ64" s="1213"/>
      <c r="AK64" s="1213"/>
      <c r="AL64" s="1212"/>
      <c r="AM64" s="1212"/>
      <c r="AN64" s="1222"/>
      <c r="AO64" s="978"/>
      <c r="AP64" s="1223"/>
      <c r="AQ64" s="1213"/>
      <c r="AR64" s="1213"/>
      <c r="AS64" s="1213"/>
      <c r="AT64" s="1222"/>
      <c r="AU64" s="1222"/>
      <c r="AV64" s="1222"/>
      <c r="AW64" s="978"/>
      <c r="AX64" s="1223">
        <v>16</v>
      </c>
      <c r="AY64" s="1213">
        <v>16</v>
      </c>
      <c r="AZ64" s="1213"/>
      <c r="BA64" s="1213"/>
      <c r="BB64" s="1222"/>
      <c r="BC64" s="1222"/>
      <c r="BD64" s="1222"/>
      <c r="BE64" s="978"/>
      <c r="BF64" s="1223"/>
      <c r="BG64" s="1213"/>
      <c r="BH64" s="1213"/>
      <c r="BI64" s="1213"/>
      <c r="BJ64" s="1222"/>
      <c r="BK64" s="1222"/>
      <c r="BL64" s="1224"/>
      <c r="BM64" s="1224"/>
      <c r="BN64" s="1273" t="s">
        <v>586</v>
      </c>
      <c r="BO64" s="1068">
        <f t="shared" ref="BO64:BO67" si="55">AB64/M64*100</f>
        <v>29.629629629629626</v>
      </c>
      <c r="BP64" s="563" t="s">
        <v>362</v>
      </c>
    </row>
    <row r="65" spans="1:68" ht="15.75" x14ac:dyDescent="0.25">
      <c r="A65" s="25"/>
      <c r="B65" s="828"/>
      <c r="C65" s="1085"/>
      <c r="D65" s="1085"/>
      <c r="E65" s="1210"/>
      <c r="F65" s="1210"/>
      <c r="G65" s="1210" t="s">
        <v>52</v>
      </c>
      <c r="H65" s="1209" t="s">
        <v>158</v>
      </c>
      <c r="I65" s="1254" t="s">
        <v>51</v>
      </c>
      <c r="J65" s="803" t="s">
        <v>739</v>
      </c>
      <c r="K65" s="405" t="s">
        <v>598</v>
      </c>
      <c r="L65" s="417">
        <f t="shared" si="44"/>
        <v>3</v>
      </c>
      <c r="M65" s="1199">
        <f>L65*36</f>
        <v>108</v>
      </c>
      <c r="N65" s="1201">
        <v>3</v>
      </c>
      <c r="O65" s="1201"/>
      <c r="P65" s="1201"/>
      <c r="Q65" s="1201"/>
      <c r="R65" s="1201"/>
      <c r="S65" s="1201"/>
      <c r="T65" s="1201"/>
      <c r="U65" s="1211"/>
      <c r="V65" s="1214">
        <v>1</v>
      </c>
      <c r="W65" s="1215"/>
      <c r="X65" s="1215"/>
      <c r="Y65" s="262"/>
      <c r="Z65" s="1202"/>
      <c r="AA65" s="894">
        <f>AB65+AB65*0.1</f>
        <v>35.200000000000003</v>
      </c>
      <c r="AB65" s="1203">
        <f>AC65+AD65+AE65</f>
        <v>32</v>
      </c>
      <c r="AC65" s="1203">
        <v>16</v>
      </c>
      <c r="AD65" s="1203">
        <v>16</v>
      </c>
      <c r="AE65" s="996">
        <f t="shared" ref="AE65:AF66" si="56">AJ65+AN65+AR65+AV65+AZ65+BD65+BH65+BL65</f>
        <v>0</v>
      </c>
      <c r="AF65" s="996">
        <f t="shared" si="56"/>
        <v>0</v>
      </c>
      <c r="AG65" s="875">
        <f>M65-AA65</f>
        <v>72.8</v>
      </c>
      <c r="AH65" s="1223">
        <v>16</v>
      </c>
      <c r="AI65" s="1213">
        <v>16</v>
      </c>
      <c r="AJ65" s="1213"/>
      <c r="AK65" s="1213"/>
      <c r="AL65" s="1212"/>
      <c r="AM65" s="1212"/>
      <c r="AN65" s="1222"/>
      <c r="AO65" s="978"/>
      <c r="AP65" s="1223"/>
      <c r="AQ65" s="1213"/>
      <c r="AR65" s="1213"/>
      <c r="AS65" s="1213"/>
      <c r="AT65" s="1222"/>
      <c r="AU65" s="1222"/>
      <c r="AV65" s="1222"/>
      <c r="AW65" s="978"/>
      <c r="AX65" s="1223"/>
      <c r="AY65" s="1213"/>
      <c r="AZ65" s="1213"/>
      <c r="BA65" s="1213"/>
      <c r="BB65" s="1222"/>
      <c r="BC65" s="1222"/>
      <c r="BD65" s="1222"/>
      <c r="BE65" s="978"/>
      <c r="BF65" s="1223"/>
      <c r="BG65" s="1213"/>
      <c r="BH65" s="1213"/>
      <c r="BI65" s="1213"/>
      <c r="BJ65" s="1222"/>
      <c r="BK65" s="1222"/>
      <c r="BL65" s="1224"/>
      <c r="BM65" s="1224"/>
      <c r="BN65" s="1282" t="s">
        <v>549</v>
      </c>
      <c r="BO65" s="1068">
        <f t="shared" si="55"/>
        <v>29.629629629629626</v>
      </c>
      <c r="BP65" s="563" t="s">
        <v>362</v>
      </c>
    </row>
    <row r="66" spans="1:68" ht="15.75" x14ac:dyDescent="0.25">
      <c r="A66" s="25"/>
      <c r="B66" s="828"/>
      <c r="C66" s="1085"/>
      <c r="D66" s="1085"/>
      <c r="E66" s="1210"/>
      <c r="F66" s="1210"/>
      <c r="G66" s="1210" t="s">
        <v>52</v>
      </c>
      <c r="H66" s="1209" t="s">
        <v>158</v>
      </c>
      <c r="I66" s="1254" t="s">
        <v>51</v>
      </c>
      <c r="J66" s="803" t="s">
        <v>740</v>
      </c>
      <c r="K66" s="405" t="s">
        <v>588</v>
      </c>
      <c r="L66" s="417">
        <f t="shared" si="44"/>
        <v>3</v>
      </c>
      <c r="M66" s="1199">
        <f>L66*36</f>
        <v>108</v>
      </c>
      <c r="N66" s="1201"/>
      <c r="O66" s="1201"/>
      <c r="P66" s="1201">
        <v>3</v>
      </c>
      <c r="Q66" s="1201"/>
      <c r="R66" s="1201"/>
      <c r="S66" s="1201"/>
      <c r="T66" s="1201"/>
      <c r="U66" s="1211"/>
      <c r="V66" s="1214">
        <v>3</v>
      </c>
      <c r="W66" s="1215"/>
      <c r="X66" s="1215"/>
      <c r="Y66" s="262"/>
      <c r="Z66" s="1202"/>
      <c r="AA66" s="894">
        <f>AB66+AB66*0.1</f>
        <v>44</v>
      </c>
      <c r="AB66" s="1203">
        <f>AC66+AD66+AE66</f>
        <v>40</v>
      </c>
      <c r="AC66" s="1203">
        <v>16</v>
      </c>
      <c r="AD66" s="1203">
        <v>24</v>
      </c>
      <c r="AE66" s="996">
        <f t="shared" si="56"/>
        <v>0</v>
      </c>
      <c r="AF66" s="996">
        <f t="shared" si="56"/>
        <v>0</v>
      </c>
      <c r="AG66" s="875">
        <f>M66-AA66</f>
        <v>64</v>
      </c>
      <c r="AH66" s="1223"/>
      <c r="AI66" s="1213"/>
      <c r="AJ66" s="1213"/>
      <c r="AK66" s="1213"/>
      <c r="AL66" s="1212"/>
      <c r="AM66" s="1212"/>
      <c r="AN66" s="1222"/>
      <c r="AO66" s="978"/>
      <c r="AP66" s="1223">
        <v>16</v>
      </c>
      <c r="AQ66" s="1213">
        <v>24</v>
      </c>
      <c r="AR66" s="1213"/>
      <c r="AS66" s="1213"/>
      <c r="AT66" s="1222"/>
      <c r="AU66" s="1222"/>
      <c r="AV66" s="1222"/>
      <c r="AW66" s="978"/>
      <c r="AX66" s="1223"/>
      <c r="AY66" s="1213"/>
      <c r="AZ66" s="1213"/>
      <c r="BA66" s="1213"/>
      <c r="BB66" s="1222"/>
      <c r="BC66" s="1222"/>
      <c r="BD66" s="1222"/>
      <c r="BE66" s="978"/>
      <c r="BF66" s="1223"/>
      <c r="BG66" s="1213"/>
      <c r="BH66" s="1213"/>
      <c r="BI66" s="1213"/>
      <c r="BJ66" s="1222"/>
      <c r="BK66" s="1222"/>
      <c r="BL66" s="1224"/>
      <c r="BM66" s="1224"/>
      <c r="BN66" s="1282" t="s">
        <v>549</v>
      </c>
      <c r="BO66" s="1068">
        <f t="shared" si="55"/>
        <v>37.037037037037038</v>
      </c>
      <c r="BP66" s="563" t="s">
        <v>362</v>
      </c>
    </row>
    <row r="67" spans="1:68" ht="15.75" x14ac:dyDescent="0.25">
      <c r="A67" s="272"/>
      <c r="B67" s="828"/>
      <c r="C67" s="1085"/>
      <c r="D67" s="1085"/>
      <c r="E67" s="1210"/>
      <c r="F67" s="1210"/>
      <c r="G67" s="1210"/>
      <c r="H67" s="1266" t="s">
        <v>158</v>
      </c>
      <c r="I67" s="1254" t="s">
        <v>51</v>
      </c>
      <c r="J67" s="803" t="s">
        <v>741</v>
      </c>
      <c r="K67" s="405" t="s">
        <v>602</v>
      </c>
      <c r="L67" s="417">
        <f t="shared" si="44"/>
        <v>3</v>
      </c>
      <c r="M67" s="1199">
        <f>L67*36</f>
        <v>108</v>
      </c>
      <c r="N67" s="1200"/>
      <c r="O67" s="1201">
        <v>3</v>
      </c>
      <c r="P67" s="1201"/>
      <c r="Q67" s="1201"/>
      <c r="R67" s="1201"/>
      <c r="S67" s="1201"/>
      <c r="T67" s="1201"/>
      <c r="U67" s="1211"/>
      <c r="V67" s="1214">
        <v>2</v>
      </c>
      <c r="W67" s="1215"/>
      <c r="X67" s="1215"/>
      <c r="Y67" s="262"/>
      <c r="Z67" s="1202"/>
      <c r="AA67" s="894">
        <f>AB67+AB67*0.1</f>
        <v>52.8</v>
      </c>
      <c r="AB67" s="1227">
        <f>AC67+AD67+AE67</f>
        <v>48</v>
      </c>
      <c r="AC67" s="1227">
        <v>16</v>
      </c>
      <c r="AD67" s="1227">
        <v>24</v>
      </c>
      <c r="AE67" s="996">
        <f t="shared" ref="AE67" si="57">AJ67+AN67+AR67+AV67+AZ67+BD67+BH67+BL67</f>
        <v>8</v>
      </c>
      <c r="AF67" s="996">
        <f t="shared" ref="AF67" si="58">AK67+AO67+AS67+AW67+BA67+BE67+BI67+BM67</f>
        <v>0</v>
      </c>
      <c r="AG67" s="875">
        <f>M67-AA67</f>
        <v>55.2</v>
      </c>
      <c r="AH67" s="1223"/>
      <c r="AI67" s="1213"/>
      <c r="AJ67" s="1213"/>
      <c r="AK67" s="1213"/>
      <c r="AL67" s="1212">
        <v>16</v>
      </c>
      <c r="AM67" s="1212">
        <v>24</v>
      </c>
      <c r="AN67" s="1222">
        <v>8</v>
      </c>
      <c r="AO67" s="978"/>
      <c r="AP67" s="1223"/>
      <c r="AQ67" s="1213"/>
      <c r="AR67" s="1213"/>
      <c r="AS67" s="1213"/>
      <c r="AT67" s="1222"/>
      <c r="AU67" s="1222"/>
      <c r="AV67" s="1222"/>
      <c r="AW67" s="978"/>
      <c r="AX67" s="1223"/>
      <c r="AY67" s="1213"/>
      <c r="AZ67" s="1213"/>
      <c r="BA67" s="1213"/>
      <c r="BB67" s="1222"/>
      <c r="BC67" s="1222"/>
      <c r="BD67" s="1222"/>
      <c r="BE67" s="978"/>
      <c r="BF67" s="1223"/>
      <c r="BG67" s="1213"/>
      <c r="BH67" s="1213"/>
      <c r="BI67" s="1213"/>
      <c r="BJ67" s="1222"/>
      <c r="BK67" s="1222"/>
      <c r="BL67" s="1224"/>
      <c r="BM67" s="1224"/>
      <c r="BN67" s="1282" t="s">
        <v>549</v>
      </c>
      <c r="BO67" s="1068">
        <f t="shared" si="55"/>
        <v>44.444444444444443</v>
      </c>
      <c r="BP67" s="563" t="s">
        <v>362</v>
      </c>
    </row>
    <row r="68" spans="1:68" ht="15.75" x14ac:dyDescent="0.25">
      <c r="A68" s="25"/>
      <c r="B68" s="828"/>
      <c r="C68" s="1085"/>
      <c r="D68" s="1085"/>
      <c r="E68" s="1210"/>
      <c r="F68" s="1210"/>
      <c r="G68" s="1210" t="s">
        <v>52</v>
      </c>
      <c r="H68" s="1209" t="s">
        <v>158</v>
      </c>
      <c r="I68" s="1254" t="s">
        <v>51</v>
      </c>
      <c r="J68" s="803" t="s">
        <v>742</v>
      </c>
      <c r="K68" s="405" t="s">
        <v>590</v>
      </c>
      <c r="L68" s="417">
        <f t="shared" ref="L68:L70" si="59">N68+O68+P68+Q68+R68+S68+T68+U68</f>
        <v>3</v>
      </c>
      <c r="M68" s="1199">
        <f t="shared" ref="M68:M70" si="60">L68*36</f>
        <v>108</v>
      </c>
      <c r="N68" s="1201"/>
      <c r="O68" s="1201"/>
      <c r="P68" s="1201"/>
      <c r="Q68" s="1201">
        <v>3</v>
      </c>
      <c r="R68" s="1201"/>
      <c r="S68" s="1201"/>
      <c r="T68" s="1201"/>
      <c r="U68" s="1211"/>
      <c r="V68" s="1214"/>
      <c r="W68" s="1215">
        <v>4</v>
      </c>
      <c r="X68" s="1215"/>
      <c r="Y68" s="262"/>
      <c r="Z68" s="1202"/>
      <c r="AA68" s="894">
        <f t="shared" ref="AA68:AA70" si="61">AB68+AB68*0.1</f>
        <v>35.200000000000003</v>
      </c>
      <c r="AB68" s="1203">
        <f t="shared" ref="AB68:AB70" si="62">AC68+AD68+AE68</f>
        <v>32</v>
      </c>
      <c r="AC68" s="1203">
        <v>16</v>
      </c>
      <c r="AD68" s="1203">
        <v>16</v>
      </c>
      <c r="AE68" s="996">
        <f t="shared" ref="AE68:AE70" si="63">AJ68+AN68+AR68+AV68+AZ68+BD68+BH68+BL68</f>
        <v>0</v>
      </c>
      <c r="AF68" s="996">
        <f t="shared" ref="AF68:AF70" si="64">AK68+AO68+AS68+AW68+BA68+BE68+BI68+BM68</f>
        <v>0</v>
      </c>
      <c r="AG68" s="875">
        <f t="shared" ref="AG68:AG70" si="65">M68-AA68</f>
        <v>72.8</v>
      </c>
      <c r="AH68" s="1223"/>
      <c r="AI68" s="1213"/>
      <c r="AJ68" s="1213"/>
      <c r="AK68" s="1213"/>
      <c r="AL68" s="1212"/>
      <c r="AM68" s="1212"/>
      <c r="AN68" s="1222"/>
      <c r="AO68" s="978"/>
      <c r="AP68" s="1223"/>
      <c r="AQ68" s="1213"/>
      <c r="AR68" s="1213"/>
      <c r="AS68" s="1213"/>
      <c r="AT68" s="1222">
        <v>16</v>
      </c>
      <c r="AU68" s="1222">
        <v>16</v>
      </c>
      <c r="AV68" s="1222"/>
      <c r="AW68" s="978"/>
      <c r="AX68" s="1223"/>
      <c r="AY68" s="1213"/>
      <c r="AZ68" s="1213"/>
      <c r="BA68" s="1213"/>
      <c r="BB68" s="1222"/>
      <c r="BC68" s="1222"/>
      <c r="BD68" s="1222"/>
      <c r="BE68" s="978"/>
      <c r="BF68" s="1223"/>
      <c r="BG68" s="1213"/>
      <c r="BH68" s="1213"/>
      <c r="BI68" s="1213"/>
      <c r="BJ68" s="1222"/>
      <c r="BK68" s="1222"/>
      <c r="BL68" s="1224"/>
      <c r="BM68" s="1224"/>
      <c r="BN68" s="1282" t="s">
        <v>549</v>
      </c>
      <c r="BO68" s="1068">
        <f t="shared" ref="BO68:BO70" si="66">AB68/M68*100</f>
        <v>29.629629629629626</v>
      </c>
      <c r="BP68" s="563" t="s">
        <v>362</v>
      </c>
    </row>
    <row r="69" spans="1:68" ht="15.75" x14ac:dyDescent="0.25">
      <c r="A69" s="374"/>
      <c r="B69" s="1231"/>
      <c r="C69" s="1086"/>
      <c r="D69" s="1086"/>
      <c r="E69" s="1239"/>
      <c r="F69" s="1239"/>
      <c r="G69" s="1239" t="s">
        <v>52</v>
      </c>
      <c r="H69" s="1232" t="s">
        <v>158</v>
      </c>
      <c r="I69" s="1254" t="s">
        <v>51</v>
      </c>
      <c r="J69" s="803" t="s">
        <v>743</v>
      </c>
      <c r="K69" s="405" t="s">
        <v>565</v>
      </c>
      <c r="L69" s="1240">
        <f t="shared" ref="L69" si="67">N69+O69+P69+Q69+R69+S69+T69+U69</f>
        <v>3</v>
      </c>
      <c r="M69" s="1237">
        <f t="shared" ref="M69" si="68">L69*36</f>
        <v>108</v>
      </c>
      <c r="N69" s="1190"/>
      <c r="O69" s="1191"/>
      <c r="P69" s="1191"/>
      <c r="Q69" s="1191"/>
      <c r="R69" s="1191">
        <v>3</v>
      </c>
      <c r="S69" s="1191"/>
      <c r="T69" s="1191"/>
      <c r="U69" s="1195"/>
      <c r="V69" s="1196"/>
      <c r="W69" s="1193">
        <v>5</v>
      </c>
      <c r="X69" s="1193"/>
      <c r="Y69" s="1316"/>
      <c r="Z69" s="1269"/>
      <c r="AA69" s="894">
        <f>AB69+AB69*0.1</f>
        <v>35.200000000000003</v>
      </c>
      <c r="AB69" s="1227">
        <f>AC69+AD69+AE69</f>
        <v>32</v>
      </c>
      <c r="AC69" s="1227">
        <v>16</v>
      </c>
      <c r="AD69" s="1227">
        <v>16</v>
      </c>
      <c r="AE69" s="996"/>
      <c r="AF69" s="996">
        <f>AK69+AO69+AS69+AW69+BA69+BE69+BI69+BM69</f>
        <v>0</v>
      </c>
      <c r="AG69" s="875">
        <f>M69-AA69</f>
        <v>72.8</v>
      </c>
      <c r="AH69" s="1194"/>
      <c r="AI69" s="1188"/>
      <c r="AJ69" s="1188"/>
      <c r="AK69" s="1256"/>
      <c r="AL69" s="1189"/>
      <c r="AM69" s="1189"/>
      <c r="AN69" s="1255"/>
      <c r="AO69" s="1262"/>
      <c r="AP69" s="1188"/>
      <c r="AQ69" s="1256"/>
      <c r="AR69" s="1256"/>
      <c r="AS69" s="1256"/>
      <c r="AT69" s="1262"/>
      <c r="AU69" s="1262"/>
      <c r="AV69" s="1262"/>
      <c r="AW69" s="978"/>
      <c r="AX69" s="1263">
        <v>16</v>
      </c>
      <c r="AY69" s="1256">
        <v>16</v>
      </c>
      <c r="AZ69" s="1188"/>
      <c r="BA69" s="1188"/>
      <c r="BB69" s="1255"/>
      <c r="BC69" s="1262"/>
      <c r="BD69" s="1189"/>
      <c r="BE69" s="1189"/>
      <c r="BF69" s="1245"/>
      <c r="BG69" s="1233"/>
      <c r="BH69" s="1233"/>
      <c r="BI69" s="1233"/>
      <c r="BJ69" s="1246"/>
      <c r="BK69" s="1246"/>
      <c r="BL69" s="1247"/>
      <c r="BM69" s="1247"/>
      <c r="BN69" s="1282" t="s">
        <v>549</v>
      </c>
      <c r="BO69" s="1068">
        <f>AB69/M69*100</f>
        <v>29.629629629629626</v>
      </c>
      <c r="BP69" s="563" t="s">
        <v>362</v>
      </c>
    </row>
    <row r="70" spans="1:68" ht="15.75" x14ac:dyDescent="0.25">
      <c r="A70" s="25"/>
      <c r="B70" s="828"/>
      <c r="C70" s="1085"/>
      <c r="D70" s="1085"/>
      <c r="E70" s="1210"/>
      <c r="F70" s="1210"/>
      <c r="G70" s="1210" t="s">
        <v>52</v>
      </c>
      <c r="H70" s="1209" t="s">
        <v>158</v>
      </c>
      <c r="I70" s="1254" t="s">
        <v>51</v>
      </c>
      <c r="J70" s="803" t="s">
        <v>744</v>
      </c>
      <c r="K70" s="405" t="s">
        <v>593</v>
      </c>
      <c r="L70" s="417">
        <f t="shared" si="59"/>
        <v>3</v>
      </c>
      <c r="M70" s="1199">
        <f t="shared" si="60"/>
        <v>108</v>
      </c>
      <c r="N70" s="12"/>
      <c r="O70" s="12"/>
      <c r="P70" s="12">
        <v>3</v>
      </c>
      <c r="Q70" s="12"/>
      <c r="R70" s="12"/>
      <c r="S70" s="12"/>
      <c r="T70" s="12"/>
      <c r="U70" s="139"/>
      <c r="V70" s="1214">
        <v>3</v>
      </c>
      <c r="W70" s="1215"/>
      <c r="X70" s="1215"/>
      <c r="Y70" s="262"/>
      <c r="Z70" s="1202"/>
      <c r="AA70" s="894">
        <f t="shared" si="61"/>
        <v>35.200000000000003</v>
      </c>
      <c r="AB70" s="1203">
        <f t="shared" si="62"/>
        <v>32</v>
      </c>
      <c r="AC70" s="1203">
        <v>16</v>
      </c>
      <c r="AD70" s="1203">
        <v>16</v>
      </c>
      <c r="AE70" s="996">
        <f t="shared" si="63"/>
        <v>0</v>
      </c>
      <c r="AF70" s="996">
        <f t="shared" si="64"/>
        <v>0</v>
      </c>
      <c r="AG70" s="875">
        <f t="shared" si="65"/>
        <v>72.8</v>
      </c>
      <c r="AH70" s="1223"/>
      <c r="AI70" s="1213"/>
      <c r="AJ70" s="1213"/>
      <c r="AK70" s="1213"/>
      <c r="AL70" s="1212"/>
      <c r="AM70" s="1212"/>
      <c r="AN70" s="1222"/>
      <c r="AO70" s="978"/>
      <c r="AP70" s="1223">
        <v>16</v>
      </c>
      <c r="AQ70" s="1213">
        <v>16</v>
      </c>
      <c r="AR70" s="1213"/>
      <c r="AS70" s="1213"/>
      <c r="AT70" s="1222"/>
      <c r="AU70" s="1222"/>
      <c r="AV70" s="1222"/>
      <c r="AW70" s="978"/>
      <c r="AX70" s="1223"/>
      <c r="AY70" s="1213"/>
      <c r="AZ70" s="1213"/>
      <c r="BA70" s="1213"/>
      <c r="BB70" s="1222"/>
      <c r="BC70" s="1222"/>
      <c r="BD70" s="1222"/>
      <c r="BE70" s="978"/>
      <c r="BF70" s="1223"/>
      <c r="BG70" s="1213"/>
      <c r="BH70" s="1213"/>
      <c r="BI70" s="1213"/>
      <c r="BJ70" s="1222"/>
      <c r="BK70" s="1222"/>
      <c r="BL70" s="1224"/>
      <c r="BM70" s="1224"/>
      <c r="BN70" s="1282" t="s">
        <v>549</v>
      </c>
      <c r="BO70" s="1068">
        <f t="shared" si="66"/>
        <v>29.629629629629626</v>
      </c>
      <c r="BP70" s="563" t="s">
        <v>362</v>
      </c>
    </row>
    <row r="71" spans="1:68" ht="15.75" x14ac:dyDescent="0.25">
      <c r="A71" s="179"/>
      <c r="B71" s="530"/>
      <c r="C71" s="530"/>
      <c r="D71" s="530"/>
      <c r="E71" s="1171" t="s">
        <v>52</v>
      </c>
      <c r="F71" s="1171" t="s">
        <v>52</v>
      </c>
      <c r="G71" s="211"/>
      <c r="H71" s="211"/>
      <c r="I71" s="225" t="s">
        <v>51</v>
      </c>
      <c r="J71" s="807" t="s">
        <v>199</v>
      </c>
      <c r="K71" s="407" t="s">
        <v>641</v>
      </c>
      <c r="L71" s="414">
        <f>SUM(L72:L82)</f>
        <v>35</v>
      </c>
      <c r="M71" s="419">
        <f t="shared" ref="M71" si="69">L71*36</f>
        <v>1260</v>
      </c>
      <c r="N71" s="211"/>
      <c r="O71" s="211"/>
      <c r="P71" s="211"/>
      <c r="Q71" s="211"/>
      <c r="R71" s="211"/>
      <c r="S71" s="211"/>
      <c r="T71" s="211"/>
      <c r="U71" s="141"/>
      <c r="V71" s="49"/>
      <c r="W71" s="50"/>
      <c r="X71" s="50"/>
      <c r="Y71" s="265"/>
      <c r="Z71" s="51"/>
      <c r="AA71" s="911"/>
      <c r="AB71" s="52"/>
      <c r="AC71" s="52"/>
      <c r="AD71" s="52"/>
      <c r="AE71" s="783"/>
      <c r="AF71" s="783"/>
      <c r="AG71" s="878"/>
      <c r="AH71" s="77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783"/>
      <c r="BM71" s="783"/>
      <c r="BN71" s="1303"/>
      <c r="BO71" s="1302"/>
      <c r="BP71" s="53"/>
    </row>
    <row r="72" spans="1:68" ht="31.5" x14ac:dyDescent="0.25">
      <c r="A72" s="374"/>
      <c r="B72" s="1205"/>
      <c r="C72" s="1210" t="s">
        <v>52</v>
      </c>
      <c r="D72" s="1210" t="s">
        <v>52</v>
      </c>
      <c r="E72" s="1210"/>
      <c r="F72" s="1210"/>
      <c r="G72" s="1210" t="s">
        <v>52</v>
      </c>
      <c r="H72" s="1209" t="s">
        <v>158</v>
      </c>
      <c r="I72" s="1210" t="s">
        <v>51</v>
      </c>
      <c r="J72" s="803" t="s">
        <v>745</v>
      </c>
      <c r="K72" s="405" t="s">
        <v>550</v>
      </c>
      <c r="L72" s="417">
        <f t="shared" ref="L72:L82" si="70">N72+O72+P72+Q72+R72+S72+T72+U72</f>
        <v>5</v>
      </c>
      <c r="M72" s="1199">
        <f t="shared" ref="M72:M82" si="71">L72*36</f>
        <v>180</v>
      </c>
      <c r="N72" s="1190">
        <v>3</v>
      </c>
      <c r="O72" s="1191">
        <v>2</v>
      </c>
      <c r="P72" s="1191"/>
      <c r="Q72" s="1191"/>
      <c r="R72" s="1191"/>
      <c r="S72" s="1191"/>
      <c r="T72" s="1191"/>
      <c r="U72" s="1191"/>
      <c r="V72" s="1192"/>
      <c r="W72" s="1193">
        <v>12</v>
      </c>
      <c r="X72" s="1193"/>
      <c r="Y72" s="1316"/>
      <c r="Z72" s="1269"/>
      <c r="AA72" s="894">
        <f>AB72+AB72*0.1</f>
        <v>61.6</v>
      </c>
      <c r="AB72" s="1227">
        <f>AC72+AD72+AE72</f>
        <v>56</v>
      </c>
      <c r="AC72" s="1227">
        <f>AH72+AL72+AP72+AT72+AX72+BB72+BF72+BJ72</f>
        <v>24</v>
      </c>
      <c r="AD72" s="1227">
        <f>AI72+AM72+AQ72+AU72+AY72+BC72+BG72+BK72</f>
        <v>16</v>
      </c>
      <c r="AE72" s="996">
        <f>AJ72+AN72+AR72+AV72+AZ72+BD72+BH72+BL72</f>
        <v>16</v>
      </c>
      <c r="AF72" s="996">
        <f>AK72+AO72+AS72+AW72+BA72+BE72+BI72+BM72</f>
        <v>0</v>
      </c>
      <c r="AG72" s="875">
        <f t="shared" ref="AG72:AG82" si="72">M72-AA72</f>
        <v>118.4</v>
      </c>
      <c r="AH72" s="1263">
        <v>16</v>
      </c>
      <c r="AI72" s="1256">
        <v>16</v>
      </c>
      <c r="AJ72" s="1256"/>
      <c r="AK72" s="1256"/>
      <c r="AL72" s="1262">
        <v>8</v>
      </c>
      <c r="AM72" s="1262"/>
      <c r="AN72" s="1262">
        <v>16</v>
      </c>
      <c r="AO72" s="978"/>
      <c r="AP72" s="1263"/>
      <c r="AQ72" s="1256"/>
      <c r="AR72" s="1256"/>
      <c r="AS72" s="1256"/>
      <c r="AT72" s="1262"/>
      <c r="AU72" s="1262"/>
      <c r="AV72" s="1262"/>
      <c r="AW72" s="978"/>
      <c r="AX72" s="1263"/>
      <c r="AY72" s="1256"/>
      <c r="AZ72" s="1256"/>
      <c r="BA72" s="1256"/>
      <c r="BB72" s="1262"/>
      <c r="BC72" s="1262"/>
      <c r="BD72" s="1262"/>
      <c r="BE72" s="978"/>
      <c r="BF72" s="1263"/>
      <c r="BG72" s="1256"/>
      <c r="BH72" s="1256"/>
      <c r="BI72" s="1256"/>
      <c r="BJ72" s="1262"/>
      <c r="BK72" s="1262"/>
      <c r="BL72" s="1264"/>
      <c r="BM72" s="1264"/>
      <c r="BN72" s="1282" t="s">
        <v>549</v>
      </c>
      <c r="BO72" s="1068">
        <f t="shared" ref="BO72" si="73">AB72/M72*100</f>
        <v>31.111111111111111</v>
      </c>
      <c r="BP72" s="563" t="s">
        <v>362</v>
      </c>
    </row>
    <row r="73" spans="1:68" ht="31.5" x14ac:dyDescent="0.25">
      <c r="A73" s="374"/>
      <c r="B73" s="1205"/>
      <c r="C73" s="1210" t="s">
        <v>52</v>
      </c>
      <c r="D73" s="1210" t="s">
        <v>52</v>
      </c>
      <c r="E73" s="1210"/>
      <c r="F73" s="1210"/>
      <c r="G73" s="1210" t="s">
        <v>52</v>
      </c>
      <c r="H73" s="1209" t="s">
        <v>158</v>
      </c>
      <c r="I73" s="1254" t="s">
        <v>51</v>
      </c>
      <c r="J73" s="803" t="s">
        <v>746</v>
      </c>
      <c r="K73" s="405" t="s">
        <v>548</v>
      </c>
      <c r="L73" s="417">
        <f t="shared" si="70"/>
        <v>3</v>
      </c>
      <c r="M73" s="1199">
        <f t="shared" si="71"/>
        <v>108</v>
      </c>
      <c r="N73" s="1200"/>
      <c r="O73" s="1201"/>
      <c r="P73" s="1201"/>
      <c r="Q73" s="1201"/>
      <c r="R73" s="1205">
        <v>3</v>
      </c>
      <c r="S73" s="1205"/>
      <c r="T73" s="1205"/>
      <c r="U73" s="1207"/>
      <c r="V73" s="1206">
        <v>5</v>
      </c>
      <c r="W73" s="1204"/>
      <c r="X73" s="1204"/>
      <c r="Y73" s="264"/>
      <c r="Z73" s="1218"/>
      <c r="AA73" s="894">
        <f t="shared" ref="AA73:AA82" si="74">AB73+AB73*0.1</f>
        <v>44</v>
      </c>
      <c r="AB73" s="1249">
        <f t="shared" ref="AB73:AB82" si="75">AC73+AD73+AE73</f>
        <v>40</v>
      </c>
      <c r="AC73" s="1249">
        <f t="shared" ref="AC73:AC82" si="76">AH73+AL73+AP73+AT73+AX73+BB73+BF73+BJ73</f>
        <v>16</v>
      </c>
      <c r="AD73" s="1249">
        <f t="shared" ref="AD73:AD82" si="77">AI73+AM73+AQ73+AU73+AY73+BC73+BG73+BK73</f>
        <v>8</v>
      </c>
      <c r="AE73" s="996">
        <f t="shared" ref="AE73:AE82" si="78">AJ73+AN73+AR73+AV73+AZ73+BD73+BH73+BL73</f>
        <v>16</v>
      </c>
      <c r="AF73" s="996">
        <f t="shared" ref="AF73:AF82" si="79">AK73+AO73+AS73+AW73+BA73+BE73+BI73+BM73</f>
        <v>0</v>
      </c>
      <c r="AG73" s="875">
        <f t="shared" si="72"/>
        <v>64</v>
      </c>
      <c r="AH73" s="1263"/>
      <c r="AI73" s="1256"/>
      <c r="AJ73" s="1256"/>
      <c r="AK73" s="1256"/>
      <c r="AL73" s="1262"/>
      <c r="AM73" s="1262"/>
      <c r="AN73" s="1262"/>
      <c r="AO73" s="978"/>
      <c r="AP73" s="1263"/>
      <c r="AQ73" s="1256"/>
      <c r="AR73" s="1256"/>
      <c r="AS73" s="1256"/>
      <c r="AT73" s="1262"/>
      <c r="AU73" s="1262"/>
      <c r="AV73" s="1262"/>
      <c r="AW73" s="978"/>
      <c r="AX73" s="1263">
        <v>16</v>
      </c>
      <c r="AY73" s="1256">
        <v>8</v>
      </c>
      <c r="AZ73" s="1256">
        <v>16</v>
      </c>
      <c r="BA73" s="1256"/>
      <c r="BB73" s="1262"/>
      <c r="BC73" s="1262"/>
      <c r="BD73" s="1262"/>
      <c r="BE73" s="978"/>
      <c r="BF73" s="1263"/>
      <c r="BG73" s="1256"/>
      <c r="BH73" s="1256"/>
      <c r="BI73" s="1256"/>
      <c r="BJ73" s="1262"/>
      <c r="BK73" s="1262"/>
      <c r="BL73" s="1264"/>
      <c r="BM73" s="1264"/>
      <c r="BN73" s="1282" t="s">
        <v>549</v>
      </c>
      <c r="BO73" s="1068">
        <f>AB73/M73*100</f>
        <v>37.037037037037038</v>
      </c>
      <c r="BP73" s="563" t="s">
        <v>362</v>
      </c>
    </row>
    <row r="74" spans="1:68" ht="15.75" x14ac:dyDescent="0.25">
      <c r="A74" s="25"/>
      <c r="B74" s="828"/>
      <c r="C74" s="1085"/>
      <c r="D74" s="1085"/>
      <c r="E74" s="1210"/>
      <c r="F74" s="1210"/>
      <c r="G74" s="1210" t="s">
        <v>52</v>
      </c>
      <c r="H74" s="1209" t="s">
        <v>158</v>
      </c>
      <c r="I74" s="1254" t="s">
        <v>51</v>
      </c>
      <c r="J74" s="803" t="s">
        <v>747</v>
      </c>
      <c r="K74" s="405" t="s">
        <v>552</v>
      </c>
      <c r="L74" s="417">
        <f t="shared" si="70"/>
        <v>3</v>
      </c>
      <c r="M74" s="1199">
        <f t="shared" si="71"/>
        <v>108</v>
      </c>
      <c r="N74" s="12"/>
      <c r="O74" s="12"/>
      <c r="P74" s="12"/>
      <c r="Q74" s="12"/>
      <c r="R74" s="12"/>
      <c r="S74" s="12"/>
      <c r="T74" s="12">
        <v>3</v>
      </c>
      <c r="U74" s="139"/>
      <c r="V74" s="1214"/>
      <c r="W74" s="1215">
        <v>7</v>
      </c>
      <c r="X74" s="1215"/>
      <c r="Y74" s="262"/>
      <c r="Z74" s="1202"/>
      <c r="AA74" s="894">
        <f t="shared" si="74"/>
        <v>35.200000000000003</v>
      </c>
      <c r="AB74" s="1249">
        <f t="shared" si="75"/>
        <v>32</v>
      </c>
      <c r="AC74" s="1249">
        <f t="shared" si="76"/>
        <v>16</v>
      </c>
      <c r="AD74" s="1249">
        <f t="shared" si="77"/>
        <v>0</v>
      </c>
      <c r="AE74" s="996">
        <f t="shared" si="78"/>
        <v>16</v>
      </c>
      <c r="AF74" s="996">
        <f t="shared" si="79"/>
        <v>0</v>
      </c>
      <c r="AG74" s="875">
        <f t="shared" si="72"/>
        <v>72.8</v>
      </c>
      <c r="AH74" s="1223"/>
      <c r="AI74" s="1213"/>
      <c r="AJ74" s="1213"/>
      <c r="AK74" s="1213"/>
      <c r="AL74" s="1222"/>
      <c r="AM74" s="1222"/>
      <c r="AN74" s="1222"/>
      <c r="AO74" s="978"/>
      <c r="AP74" s="1223"/>
      <c r="AQ74" s="1213"/>
      <c r="AR74" s="1213"/>
      <c r="AS74" s="1213"/>
      <c r="AT74" s="1222"/>
      <c r="AU74" s="1222"/>
      <c r="AV74" s="1222"/>
      <c r="AW74" s="978"/>
      <c r="AX74" s="1223"/>
      <c r="AY74" s="1213"/>
      <c r="AZ74" s="1213"/>
      <c r="BA74" s="1213"/>
      <c r="BB74" s="1222"/>
      <c r="BC74" s="1222"/>
      <c r="BD74" s="1222"/>
      <c r="BE74" s="978"/>
      <c r="BF74" s="1223">
        <v>16</v>
      </c>
      <c r="BG74" s="1213"/>
      <c r="BH74" s="1213">
        <v>16</v>
      </c>
      <c r="BI74" s="1213"/>
      <c r="BJ74" s="1222"/>
      <c r="BK74" s="1222"/>
      <c r="BL74" s="1224"/>
      <c r="BM74" s="1224"/>
      <c r="BN74" s="1282" t="s">
        <v>549</v>
      </c>
      <c r="BO74" s="1068">
        <f>AB74/M74*100</f>
        <v>29.629629629629626</v>
      </c>
      <c r="BP74" s="563" t="s">
        <v>362</v>
      </c>
    </row>
    <row r="75" spans="1:68" ht="31.5" x14ac:dyDescent="0.25">
      <c r="A75" s="25"/>
      <c r="B75" s="828"/>
      <c r="C75" s="1085"/>
      <c r="D75" s="1085"/>
      <c r="E75" s="1210"/>
      <c r="F75" s="1210"/>
      <c r="G75" s="1210" t="s">
        <v>52</v>
      </c>
      <c r="H75" s="1209" t="s">
        <v>158</v>
      </c>
      <c r="I75" s="1254" t="s">
        <v>51</v>
      </c>
      <c r="J75" s="803" t="s">
        <v>748</v>
      </c>
      <c r="K75" s="405" t="s">
        <v>595</v>
      </c>
      <c r="L75" s="417">
        <f t="shared" si="70"/>
        <v>3</v>
      </c>
      <c r="M75" s="1199">
        <f t="shared" si="71"/>
        <v>108</v>
      </c>
      <c r="N75" s="12"/>
      <c r="O75" s="12"/>
      <c r="P75" s="12"/>
      <c r="Q75" s="12"/>
      <c r="R75" s="12"/>
      <c r="S75" s="12"/>
      <c r="T75" s="12"/>
      <c r="U75" s="139">
        <v>3</v>
      </c>
      <c r="V75" s="1214">
        <v>8</v>
      </c>
      <c r="W75" s="1215"/>
      <c r="X75" s="1215"/>
      <c r="Y75" s="262"/>
      <c r="Z75" s="1202"/>
      <c r="AA75" s="894">
        <f t="shared" si="74"/>
        <v>52.8</v>
      </c>
      <c r="AB75" s="1249">
        <f t="shared" si="75"/>
        <v>48</v>
      </c>
      <c r="AC75" s="1249">
        <f t="shared" si="76"/>
        <v>16</v>
      </c>
      <c r="AD75" s="1249">
        <f t="shared" si="77"/>
        <v>16</v>
      </c>
      <c r="AE75" s="996">
        <f t="shared" si="78"/>
        <v>16</v>
      </c>
      <c r="AF75" s="996">
        <f t="shared" si="79"/>
        <v>0</v>
      </c>
      <c r="AG75" s="875">
        <f t="shared" si="72"/>
        <v>55.2</v>
      </c>
      <c r="AH75" s="1223"/>
      <c r="AI75" s="1213"/>
      <c r="AJ75" s="1213"/>
      <c r="AK75" s="1213"/>
      <c r="AL75" s="1222"/>
      <c r="AM75" s="1222"/>
      <c r="AN75" s="1222"/>
      <c r="AO75" s="978"/>
      <c r="AP75" s="1223"/>
      <c r="AQ75" s="1213"/>
      <c r="AR75" s="1213"/>
      <c r="AS75" s="1213"/>
      <c r="AT75" s="1222"/>
      <c r="AU75" s="1222"/>
      <c r="AV75" s="1222"/>
      <c r="AW75" s="978"/>
      <c r="AX75" s="1223"/>
      <c r="AY75" s="1213"/>
      <c r="AZ75" s="1213"/>
      <c r="BA75" s="1213"/>
      <c r="BB75" s="1222"/>
      <c r="BC75" s="1222"/>
      <c r="BD75" s="1222"/>
      <c r="BE75" s="978"/>
      <c r="BF75" s="1223"/>
      <c r="BG75" s="1213"/>
      <c r="BH75" s="1213"/>
      <c r="BI75" s="1213"/>
      <c r="BJ75" s="1222">
        <v>16</v>
      </c>
      <c r="BK75" s="1222">
        <v>16</v>
      </c>
      <c r="BL75" s="1224">
        <v>16</v>
      </c>
      <c r="BM75" s="1224"/>
      <c r="BN75" s="1282" t="s">
        <v>549</v>
      </c>
      <c r="BO75" s="1068">
        <f>AB75/M75*100</f>
        <v>44.444444444444443</v>
      </c>
      <c r="BP75" s="563" t="s">
        <v>362</v>
      </c>
    </row>
    <row r="76" spans="1:68" ht="15.75" x14ac:dyDescent="0.25">
      <c r="A76" s="25"/>
      <c r="B76" s="828"/>
      <c r="C76" s="1085"/>
      <c r="D76" s="1085"/>
      <c r="E76" s="1210"/>
      <c r="F76" s="1210"/>
      <c r="G76" s="1210" t="s">
        <v>52</v>
      </c>
      <c r="H76" s="1209" t="s">
        <v>642</v>
      </c>
      <c r="I76" s="1254" t="s">
        <v>51</v>
      </c>
      <c r="J76" s="803" t="s">
        <v>749</v>
      </c>
      <c r="K76" s="405" t="s">
        <v>551</v>
      </c>
      <c r="L76" s="417">
        <f t="shared" si="70"/>
        <v>3</v>
      </c>
      <c r="M76" s="1199">
        <f t="shared" si="71"/>
        <v>108</v>
      </c>
      <c r="N76" s="12"/>
      <c r="O76" s="12"/>
      <c r="P76" s="12"/>
      <c r="Q76" s="12"/>
      <c r="R76" s="12"/>
      <c r="S76" s="12"/>
      <c r="T76" s="12"/>
      <c r="U76" s="139">
        <v>3</v>
      </c>
      <c r="V76" s="1214"/>
      <c r="W76" s="1215"/>
      <c r="X76" s="1215">
        <v>8</v>
      </c>
      <c r="Y76" s="262"/>
      <c r="Z76" s="1202"/>
      <c r="AA76" s="894">
        <f t="shared" si="74"/>
        <v>35.200000000000003</v>
      </c>
      <c r="AB76" s="1249">
        <f t="shared" si="75"/>
        <v>32</v>
      </c>
      <c r="AC76" s="1249">
        <f t="shared" si="76"/>
        <v>16</v>
      </c>
      <c r="AD76" s="1249">
        <f t="shared" si="77"/>
        <v>0</v>
      </c>
      <c r="AE76" s="996">
        <f t="shared" si="78"/>
        <v>16</v>
      </c>
      <c r="AF76" s="996">
        <f t="shared" si="79"/>
        <v>0</v>
      </c>
      <c r="AG76" s="875">
        <f t="shared" si="72"/>
        <v>72.8</v>
      </c>
      <c r="AH76" s="1223"/>
      <c r="AI76" s="1213"/>
      <c r="AJ76" s="1213"/>
      <c r="AK76" s="1213"/>
      <c r="AL76" s="1222"/>
      <c r="AM76" s="1222"/>
      <c r="AN76" s="1222"/>
      <c r="AO76" s="978"/>
      <c r="AP76" s="1223"/>
      <c r="AQ76" s="1213"/>
      <c r="AR76" s="1213"/>
      <c r="AS76" s="1213"/>
      <c r="AT76" s="1222"/>
      <c r="AU76" s="1222"/>
      <c r="AV76" s="1222"/>
      <c r="AW76" s="978"/>
      <c r="AX76" s="1223"/>
      <c r="AY76" s="1213"/>
      <c r="AZ76" s="1213"/>
      <c r="BA76" s="1213"/>
      <c r="BB76" s="1222"/>
      <c r="BC76" s="1222"/>
      <c r="BD76" s="1222"/>
      <c r="BE76" s="978"/>
      <c r="BF76" s="1223"/>
      <c r="BG76" s="1213"/>
      <c r="BH76" s="1213"/>
      <c r="BI76" s="1213"/>
      <c r="BJ76" s="1222">
        <v>16</v>
      </c>
      <c r="BK76" s="1222"/>
      <c r="BL76" s="1224">
        <v>16</v>
      </c>
      <c r="BM76" s="1224"/>
      <c r="BN76" s="1282" t="s">
        <v>549</v>
      </c>
      <c r="BO76" s="1068">
        <f>AB76/M76*100</f>
        <v>29.629629629629626</v>
      </c>
      <c r="BP76" s="563" t="s">
        <v>362</v>
      </c>
    </row>
    <row r="77" spans="1:68" ht="15.75" x14ac:dyDescent="0.25">
      <c r="A77" s="374"/>
      <c r="B77" s="1176"/>
      <c r="C77" s="1210" t="s">
        <v>52</v>
      </c>
      <c r="D77" s="1210" t="s">
        <v>52</v>
      </c>
      <c r="E77" s="1210"/>
      <c r="F77" s="1210"/>
      <c r="G77" s="1210" t="s">
        <v>52</v>
      </c>
      <c r="H77" s="1209" t="s">
        <v>158</v>
      </c>
      <c r="I77" s="1254" t="s">
        <v>51</v>
      </c>
      <c r="J77" s="803" t="s">
        <v>750</v>
      </c>
      <c r="K77" s="405" t="s">
        <v>558</v>
      </c>
      <c r="L77" s="417">
        <f t="shared" si="70"/>
        <v>3</v>
      </c>
      <c r="M77" s="1199">
        <f t="shared" si="71"/>
        <v>108</v>
      </c>
      <c r="N77" s="1200"/>
      <c r="O77" s="1201"/>
      <c r="P77" s="1201"/>
      <c r="Q77" s="1201"/>
      <c r="R77" s="1205"/>
      <c r="S77" s="1205"/>
      <c r="T77" s="1205">
        <v>3</v>
      </c>
      <c r="U77" s="1207"/>
      <c r="V77" s="1206">
        <v>7</v>
      </c>
      <c r="W77" s="1204"/>
      <c r="X77" s="1204"/>
      <c r="Y77" s="264"/>
      <c r="Z77" s="1218"/>
      <c r="AA77" s="894">
        <f t="shared" si="74"/>
        <v>52.8</v>
      </c>
      <c r="AB77" s="1249">
        <f t="shared" si="75"/>
        <v>48</v>
      </c>
      <c r="AC77" s="1249">
        <f t="shared" si="76"/>
        <v>16</v>
      </c>
      <c r="AD77" s="1249">
        <f t="shared" si="77"/>
        <v>32</v>
      </c>
      <c r="AE77" s="996">
        <f t="shared" si="78"/>
        <v>0</v>
      </c>
      <c r="AF77" s="996">
        <f t="shared" si="79"/>
        <v>0</v>
      </c>
      <c r="AG77" s="875">
        <f t="shared" si="72"/>
        <v>55.2</v>
      </c>
      <c r="AH77" s="1221"/>
      <c r="AI77" s="1217"/>
      <c r="AJ77" s="1217"/>
      <c r="AK77" s="1217"/>
      <c r="AL77" s="1216"/>
      <c r="AM77" s="1216"/>
      <c r="AN77" s="1219"/>
      <c r="AO77" s="979"/>
      <c r="AP77" s="1221"/>
      <c r="AQ77" s="1217"/>
      <c r="AR77" s="1217"/>
      <c r="AS77" s="1217"/>
      <c r="AT77" s="1219"/>
      <c r="AU77" s="1219"/>
      <c r="AV77" s="1219"/>
      <c r="AW77" s="979"/>
      <c r="AX77" s="1221"/>
      <c r="AY77" s="1217"/>
      <c r="AZ77" s="1217"/>
      <c r="BA77" s="1217"/>
      <c r="BB77" s="1219"/>
      <c r="BC77" s="1219"/>
      <c r="BD77" s="1219"/>
      <c r="BE77" s="979"/>
      <c r="BF77" s="1221">
        <v>16</v>
      </c>
      <c r="BG77" s="1217">
        <v>32</v>
      </c>
      <c r="BH77" s="1217"/>
      <c r="BI77" s="1217"/>
      <c r="BJ77" s="1219"/>
      <c r="BK77" s="1219"/>
      <c r="BL77" s="1220"/>
      <c r="BM77" s="1220"/>
      <c r="BN77" s="1282" t="s">
        <v>549</v>
      </c>
      <c r="BO77" s="1068">
        <f t="shared" ref="BO77" si="80">AB77/M77*100</f>
        <v>44.444444444444443</v>
      </c>
      <c r="BP77" s="563" t="s">
        <v>362</v>
      </c>
    </row>
    <row r="78" spans="1:68" ht="15.75" x14ac:dyDescent="0.25">
      <c r="A78" s="374"/>
      <c r="B78" s="1205"/>
      <c r="C78" s="1210" t="s">
        <v>52</v>
      </c>
      <c r="D78" s="1210" t="s">
        <v>52</v>
      </c>
      <c r="E78" s="1210"/>
      <c r="F78" s="1210"/>
      <c r="G78" s="1210" t="s">
        <v>52</v>
      </c>
      <c r="H78" s="1209" t="s">
        <v>158</v>
      </c>
      <c r="I78" s="1254" t="s">
        <v>51</v>
      </c>
      <c r="J78" s="803" t="s">
        <v>751</v>
      </c>
      <c r="K78" s="405" t="s">
        <v>605</v>
      </c>
      <c r="L78" s="417">
        <f t="shared" si="70"/>
        <v>3</v>
      </c>
      <c r="M78" s="1199">
        <f t="shared" si="71"/>
        <v>108</v>
      </c>
      <c r="N78" s="1200"/>
      <c r="O78" s="1201"/>
      <c r="P78" s="1201"/>
      <c r="Q78" s="1201">
        <v>3</v>
      </c>
      <c r="R78" s="1205"/>
      <c r="S78" s="1205"/>
      <c r="T78" s="1205"/>
      <c r="U78" s="1207"/>
      <c r="V78" s="1206">
        <v>4</v>
      </c>
      <c r="W78" s="1204"/>
      <c r="X78" s="1204"/>
      <c r="Y78" s="264"/>
      <c r="Z78" s="1218"/>
      <c r="AA78" s="894">
        <f t="shared" si="74"/>
        <v>35.200000000000003</v>
      </c>
      <c r="AB78" s="1249">
        <f t="shared" si="75"/>
        <v>32</v>
      </c>
      <c r="AC78" s="1249">
        <f t="shared" si="76"/>
        <v>16</v>
      </c>
      <c r="AD78" s="1249">
        <f t="shared" si="77"/>
        <v>16</v>
      </c>
      <c r="AE78" s="996">
        <f t="shared" si="78"/>
        <v>0</v>
      </c>
      <c r="AF78" s="996">
        <f t="shared" si="79"/>
        <v>0</v>
      </c>
      <c r="AG78" s="875">
        <f t="shared" si="72"/>
        <v>72.8</v>
      </c>
      <c r="AH78" s="1221"/>
      <c r="AI78" s="1217"/>
      <c r="AJ78" s="1217"/>
      <c r="AK78" s="1217"/>
      <c r="AL78" s="1216"/>
      <c r="AM78" s="1216"/>
      <c r="AN78" s="1219"/>
      <c r="AO78" s="979"/>
      <c r="AP78" s="1221"/>
      <c r="AQ78" s="1217"/>
      <c r="AR78" s="1217"/>
      <c r="AS78" s="1217"/>
      <c r="AT78" s="1219">
        <v>16</v>
      </c>
      <c r="AU78" s="1219">
        <v>16</v>
      </c>
      <c r="AV78" s="1219"/>
      <c r="AW78" s="979"/>
      <c r="AX78" s="1221"/>
      <c r="AY78" s="1217"/>
      <c r="AZ78" s="1217"/>
      <c r="BA78" s="1217"/>
      <c r="BB78" s="1219"/>
      <c r="BC78" s="1219"/>
      <c r="BD78" s="1219"/>
      <c r="BE78" s="979"/>
      <c r="BF78" s="1221"/>
      <c r="BG78" s="1217"/>
      <c r="BH78" s="1217"/>
      <c r="BI78" s="1217"/>
      <c r="BJ78" s="1219"/>
      <c r="BK78" s="1219"/>
      <c r="BL78" s="1220"/>
      <c r="BM78" s="1220"/>
      <c r="BN78" s="1282" t="s">
        <v>549</v>
      </c>
      <c r="BO78" s="1068">
        <f>AB78/M78*100</f>
        <v>29.629629629629626</v>
      </c>
      <c r="BP78" s="563" t="s">
        <v>362</v>
      </c>
    </row>
    <row r="79" spans="1:68" ht="15.75" x14ac:dyDescent="0.25">
      <c r="A79" s="25"/>
      <c r="B79" s="828"/>
      <c r="C79" s="1085"/>
      <c r="D79" s="1085"/>
      <c r="E79" s="1210"/>
      <c r="F79" s="1210"/>
      <c r="G79" s="1210" t="s">
        <v>52</v>
      </c>
      <c r="H79" s="1209" t="s">
        <v>158</v>
      </c>
      <c r="I79" s="1254" t="s">
        <v>51</v>
      </c>
      <c r="J79" s="803" t="s">
        <v>752</v>
      </c>
      <c r="K79" s="405" t="s">
        <v>562</v>
      </c>
      <c r="L79" s="417">
        <f t="shared" si="70"/>
        <v>3</v>
      </c>
      <c r="M79" s="1199">
        <f t="shared" si="71"/>
        <v>108</v>
      </c>
      <c r="N79" s="1201"/>
      <c r="O79" s="1201"/>
      <c r="P79" s="1201"/>
      <c r="Q79" s="1201"/>
      <c r="R79" s="1201">
        <v>3</v>
      </c>
      <c r="S79" s="1201"/>
      <c r="T79" s="1201"/>
      <c r="U79" s="1211"/>
      <c r="V79" s="1214">
        <v>5</v>
      </c>
      <c r="W79" s="1215"/>
      <c r="X79" s="1215"/>
      <c r="Y79" s="262"/>
      <c r="Z79" s="1202"/>
      <c r="AA79" s="894">
        <f t="shared" si="74"/>
        <v>44</v>
      </c>
      <c r="AB79" s="1249">
        <f t="shared" si="75"/>
        <v>40</v>
      </c>
      <c r="AC79" s="1249">
        <f t="shared" si="76"/>
        <v>16</v>
      </c>
      <c r="AD79" s="1249">
        <f t="shared" si="77"/>
        <v>24</v>
      </c>
      <c r="AE79" s="996">
        <f t="shared" si="78"/>
        <v>0</v>
      </c>
      <c r="AF79" s="996">
        <f t="shared" si="79"/>
        <v>0</v>
      </c>
      <c r="AG79" s="875">
        <f t="shared" si="72"/>
        <v>64</v>
      </c>
      <c r="AH79" s="1223"/>
      <c r="AI79" s="1213"/>
      <c r="AJ79" s="1213"/>
      <c r="AK79" s="1213"/>
      <c r="AL79" s="1212"/>
      <c r="AM79" s="1212"/>
      <c r="AN79" s="1222"/>
      <c r="AO79" s="978"/>
      <c r="AP79" s="1223"/>
      <c r="AQ79" s="1213"/>
      <c r="AR79" s="1213"/>
      <c r="AS79" s="1213"/>
      <c r="AT79" s="1222"/>
      <c r="AU79" s="1222"/>
      <c r="AV79" s="1222"/>
      <c r="AW79" s="978"/>
      <c r="AX79" s="1223">
        <v>16</v>
      </c>
      <c r="AY79" s="1213">
        <v>24</v>
      </c>
      <c r="AZ79" s="1213"/>
      <c r="BA79" s="1213"/>
      <c r="BB79" s="1222"/>
      <c r="BC79" s="1222"/>
      <c r="BD79" s="1222"/>
      <c r="BE79" s="978"/>
      <c r="BF79" s="1223"/>
      <c r="BG79" s="1213"/>
      <c r="BH79" s="1213"/>
      <c r="BI79" s="1213"/>
      <c r="BJ79" s="1222"/>
      <c r="BK79" s="1222"/>
      <c r="BL79" s="1224"/>
      <c r="BM79" s="1224"/>
      <c r="BN79" s="1282" t="s">
        <v>549</v>
      </c>
      <c r="BO79" s="1068">
        <f>AB79/M79*100</f>
        <v>37.037037037037038</v>
      </c>
      <c r="BP79" s="563" t="s">
        <v>362</v>
      </c>
    </row>
    <row r="80" spans="1:68" ht="15.75" x14ac:dyDescent="0.25">
      <c r="A80" s="272"/>
      <c r="B80" s="828"/>
      <c r="C80" s="1085"/>
      <c r="D80" s="1085"/>
      <c r="E80" s="1210"/>
      <c r="F80" s="1210"/>
      <c r="G80" s="1327" t="s">
        <v>52</v>
      </c>
      <c r="H80" s="1326" t="s">
        <v>158</v>
      </c>
      <c r="I80" s="1254" t="s">
        <v>51</v>
      </c>
      <c r="J80" s="803" t="s">
        <v>753</v>
      </c>
      <c r="K80" s="405" t="s">
        <v>607</v>
      </c>
      <c r="L80" s="417">
        <f t="shared" si="70"/>
        <v>3</v>
      </c>
      <c r="M80" s="1199">
        <f t="shared" si="71"/>
        <v>108</v>
      </c>
      <c r="N80" s="1201"/>
      <c r="O80" s="1201"/>
      <c r="P80" s="1201"/>
      <c r="Q80" s="1201"/>
      <c r="R80" s="1201"/>
      <c r="S80" s="1201"/>
      <c r="T80" s="1201">
        <v>3</v>
      </c>
      <c r="U80" s="1211"/>
      <c r="V80" s="1214"/>
      <c r="W80" s="1215">
        <v>7</v>
      </c>
      <c r="X80" s="1215"/>
      <c r="Y80" s="262"/>
      <c r="Z80" s="1202"/>
      <c r="AA80" s="894">
        <f t="shared" si="74"/>
        <v>44</v>
      </c>
      <c r="AB80" s="1249">
        <f t="shared" si="75"/>
        <v>40</v>
      </c>
      <c r="AC80" s="1249">
        <f t="shared" si="76"/>
        <v>8</v>
      </c>
      <c r="AD80" s="1249">
        <f t="shared" si="77"/>
        <v>32</v>
      </c>
      <c r="AE80" s="996">
        <f t="shared" si="78"/>
        <v>0</v>
      </c>
      <c r="AF80" s="996">
        <f t="shared" si="79"/>
        <v>0</v>
      </c>
      <c r="AG80" s="875">
        <f t="shared" si="72"/>
        <v>64</v>
      </c>
      <c r="AH80" s="1223"/>
      <c r="AI80" s="1213"/>
      <c r="AJ80" s="1213"/>
      <c r="AK80" s="1213"/>
      <c r="AL80" s="1212"/>
      <c r="AM80" s="1212"/>
      <c r="AN80" s="1222"/>
      <c r="AO80" s="978"/>
      <c r="AP80" s="1223"/>
      <c r="AQ80" s="1213"/>
      <c r="AR80" s="1213"/>
      <c r="AS80" s="1213"/>
      <c r="AT80" s="1222"/>
      <c r="AU80" s="1222"/>
      <c r="AV80" s="1222"/>
      <c r="AW80" s="978"/>
      <c r="AX80" s="1223"/>
      <c r="AY80" s="1213"/>
      <c r="AZ80" s="1213"/>
      <c r="BA80" s="1213"/>
      <c r="BB80" s="1222"/>
      <c r="BC80" s="1222"/>
      <c r="BD80" s="1222"/>
      <c r="BE80" s="978"/>
      <c r="BF80" s="1263">
        <v>8</v>
      </c>
      <c r="BG80" s="1256">
        <v>32</v>
      </c>
      <c r="BH80" s="1213"/>
      <c r="BI80" s="1213"/>
      <c r="BJ80" s="1222"/>
      <c r="BK80" s="1222"/>
      <c r="BL80" s="1224"/>
      <c r="BM80" s="1224"/>
      <c r="BN80" s="1267" t="s">
        <v>586</v>
      </c>
      <c r="BO80" s="1328">
        <f>AB80/M80*100</f>
        <v>37.037037037037038</v>
      </c>
      <c r="BP80" s="563" t="s">
        <v>362</v>
      </c>
    </row>
    <row r="81" spans="1:68" ht="31.5" x14ac:dyDescent="0.25">
      <c r="A81" s="25"/>
      <c r="B81" s="828"/>
      <c r="C81" s="1085"/>
      <c r="D81" s="1085"/>
      <c r="E81" s="1210"/>
      <c r="F81" s="1210"/>
      <c r="G81" s="1210" t="s">
        <v>52</v>
      </c>
      <c r="H81" s="1209" t="s">
        <v>158</v>
      </c>
      <c r="I81" s="1254" t="s">
        <v>51</v>
      </c>
      <c r="J81" s="803" t="s">
        <v>754</v>
      </c>
      <c r="K81" s="405" t="s">
        <v>591</v>
      </c>
      <c r="L81" s="417">
        <f t="shared" si="70"/>
        <v>3</v>
      </c>
      <c r="M81" s="1199">
        <f t="shared" si="71"/>
        <v>108</v>
      </c>
      <c r="N81" s="12"/>
      <c r="O81" s="12"/>
      <c r="P81" s="12"/>
      <c r="Q81" s="12"/>
      <c r="R81" s="12"/>
      <c r="S81" s="12"/>
      <c r="T81" s="12">
        <v>3</v>
      </c>
      <c r="U81" s="139"/>
      <c r="V81" s="1214">
        <v>7</v>
      </c>
      <c r="W81" s="1215"/>
      <c r="X81" s="1215"/>
      <c r="Y81" s="262"/>
      <c r="Z81" s="1202"/>
      <c r="AA81" s="894">
        <f t="shared" si="74"/>
        <v>35.200000000000003</v>
      </c>
      <c r="AB81" s="1249">
        <f t="shared" si="75"/>
        <v>32</v>
      </c>
      <c r="AC81" s="1249">
        <f t="shared" si="76"/>
        <v>16</v>
      </c>
      <c r="AD81" s="1249">
        <f t="shared" si="77"/>
        <v>16</v>
      </c>
      <c r="AE81" s="996">
        <f t="shared" si="78"/>
        <v>0</v>
      </c>
      <c r="AF81" s="996">
        <f t="shared" si="79"/>
        <v>0</v>
      </c>
      <c r="AG81" s="875">
        <f t="shared" si="72"/>
        <v>72.8</v>
      </c>
      <c r="AH81" s="1223"/>
      <c r="AI81" s="1213"/>
      <c r="AJ81" s="1213"/>
      <c r="AK81" s="1213"/>
      <c r="AL81" s="1212"/>
      <c r="AM81" s="1212"/>
      <c r="AN81" s="1222"/>
      <c r="AO81" s="978"/>
      <c r="AP81" s="1223"/>
      <c r="AQ81" s="1213"/>
      <c r="AR81" s="1213"/>
      <c r="AS81" s="1213"/>
      <c r="AT81" s="1222"/>
      <c r="AU81" s="1222"/>
      <c r="AV81" s="1222"/>
      <c r="AW81" s="978"/>
      <c r="AX81" s="1223"/>
      <c r="AY81" s="1213"/>
      <c r="AZ81" s="1213"/>
      <c r="BA81" s="1213"/>
      <c r="BB81" s="1222"/>
      <c r="BC81" s="1222"/>
      <c r="BD81" s="1222"/>
      <c r="BE81" s="978"/>
      <c r="BF81" s="1223">
        <v>16</v>
      </c>
      <c r="BG81" s="1213">
        <v>16</v>
      </c>
      <c r="BH81" s="1213"/>
      <c r="BI81" s="1213"/>
      <c r="BJ81" s="1222"/>
      <c r="BK81" s="1222"/>
      <c r="BL81" s="1224"/>
      <c r="BM81" s="1224"/>
      <c r="BN81" s="1282" t="s">
        <v>549</v>
      </c>
      <c r="BO81" s="1068">
        <f>AB81/M81*100</f>
        <v>29.629629629629626</v>
      </c>
      <c r="BP81" s="563" t="s">
        <v>362</v>
      </c>
    </row>
    <row r="82" spans="1:68" ht="15.75" x14ac:dyDescent="0.25">
      <c r="A82" s="25"/>
      <c r="B82" s="828"/>
      <c r="C82" s="1085"/>
      <c r="D82" s="1085"/>
      <c r="E82" s="1210"/>
      <c r="F82" s="1210"/>
      <c r="G82" s="1210" t="s">
        <v>52</v>
      </c>
      <c r="H82" s="1209" t="s">
        <v>158</v>
      </c>
      <c r="I82" s="1254" t="s">
        <v>51</v>
      </c>
      <c r="J82" s="803" t="s">
        <v>755</v>
      </c>
      <c r="K82" s="405" t="s">
        <v>546</v>
      </c>
      <c r="L82" s="417">
        <f t="shared" si="70"/>
        <v>3</v>
      </c>
      <c r="M82" s="1199">
        <f t="shared" si="71"/>
        <v>108</v>
      </c>
      <c r="N82" s="1201"/>
      <c r="O82" s="1201"/>
      <c r="P82" s="1201"/>
      <c r="Q82" s="1201"/>
      <c r="R82" s="1201"/>
      <c r="S82" s="1201"/>
      <c r="T82" s="1201">
        <v>3</v>
      </c>
      <c r="U82" s="1211"/>
      <c r="V82" s="1214"/>
      <c r="W82" s="1215">
        <v>7</v>
      </c>
      <c r="X82" s="1215"/>
      <c r="Y82" s="262"/>
      <c r="Z82" s="1202"/>
      <c r="AA82" s="894">
        <f t="shared" si="74"/>
        <v>35.200000000000003</v>
      </c>
      <c r="AB82" s="1249">
        <f t="shared" si="75"/>
        <v>32</v>
      </c>
      <c r="AC82" s="1249">
        <f t="shared" si="76"/>
        <v>16</v>
      </c>
      <c r="AD82" s="1249">
        <f t="shared" si="77"/>
        <v>0</v>
      </c>
      <c r="AE82" s="996">
        <f t="shared" si="78"/>
        <v>16</v>
      </c>
      <c r="AF82" s="996">
        <f t="shared" si="79"/>
        <v>0</v>
      </c>
      <c r="AG82" s="875">
        <f t="shared" si="72"/>
        <v>72.8</v>
      </c>
      <c r="AH82" s="1223"/>
      <c r="AI82" s="1213"/>
      <c r="AJ82" s="1213"/>
      <c r="AK82" s="1213"/>
      <c r="AL82" s="1212"/>
      <c r="AM82" s="1212"/>
      <c r="AN82" s="1222"/>
      <c r="AO82" s="978"/>
      <c r="AP82" s="1223"/>
      <c r="AQ82" s="1213"/>
      <c r="AR82" s="1213"/>
      <c r="AS82" s="1213"/>
      <c r="AT82" s="1222"/>
      <c r="AU82" s="1222"/>
      <c r="AV82" s="1222"/>
      <c r="AW82" s="978"/>
      <c r="AX82" s="1223"/>
      <c r="AY82" s="1213"/>
      <c r="AZ82" s="1213"/>
      <c r="BA82" s="1213"/>
      <c r="BB82" s="1222"/>
      <c r="BC82" s="1222"/>
      <c r="BD82" s="1222"/>
      <c r="BE82" s="978"/>
      <c r="BF82" s="1223">
        <v>16</v>
      </c>
      <c r="BG82" s="1213"/>
      <c r="BH82" s="1213">
        <v>16</v>
      </c>
      <c r="BI82" s="1213"/>
      <c r="BJ82" s="1222"/>
      <c r="BK82" s="1222"/>
      <c r="BL82" s="1224"/>
      <c r="BM82" s="1224"/>
      <c r="BN82" s="1282" t="s">
        <v>549</v>
      </c>
      <c r="BO82" s="1068">
        <f>AB82/M82*100</f>
        <v>29.629629629629626</v>
      </c>
      <c r="BP82" s="563" t="s">
        <v>362</v>
      </c>
    </row>
    <row r="83" spans="1:68" ht="31.5" x14ac:dyDescent="0.25">
      <c r="A83" s="375"/>
      <c r="B83" s="530"/>
      <c r="C83" s="530"/>
      <c r="D83" s="530"/>
      <c r="E83" s="1171" t="s">
        <v>52</v>
      </c>
      <c r="F83" s="211">
        <v>2</v>
      </c>
      <c r="G83" s="211"/>
      <c r="H83" s="211"/>
      <c r="I83" s="211"/>
      <c r="J83" s="896" t="s">
        <v>202</v>
      </c>
      <c r="K83" s="407" t="s">
        <v>25</v>
      </c>
      <c r="L83" s="419">
        <v>6</v>
      </c>
      <c r="M83" s="419">
        <f t="shared" ref="M83:M84" si="81">L83*36</f>
        <v>216</v>
      </c>
      <c r="N83" s="429"/>
      <c r="O83" s="211"/>
      <c r="P83" s="211"/>
      <c r="Q83" s="211"/>
      <c r="R83" s="211"/>
      <c r="S83" s="211"/>
      <c r="T83" s="211"/>
      <c r="U83" s="141"/>
      <c r="V83" s="49"/>
      <c r="W83" s="50"/>
      <c r="X83" s="50"/>
      <c r="Y83" s="265"/>
      <c r="Z83" s="51"/>
      <c r="AA83" s="911"/>
      <c r="AB83" s="52"/>
      <c r="AC83" s="52"/>
      <c r="AD83" s="52"/>
      <c r="AE83" s="783"/>
      <c r="AF83" s="783"/>
      <c r="AG83" s="878"/>
      <c r="AH83" s="77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783"/>
      <c r="BM83" s="783"/>
      <c r="BN83" s="1303"/>
      <c r="BO83" s="1302"/>
      <c r="BP83" s="789"/>
    </row>
    <row r="84" spans="1:68" ht="15.75" x14ac:dyDescent="0.25">
      <c r="A84" s="376"/>
      <c r="B84" s="667"/>
      <c r="C84" s="1440" t="s">
        <v>76</v>
      </c>
      <c r="D84" s="1440" t="s">
        <v>76</v>
      </c>
      <c r="E84" s="1160"/>
      <c r="F84" s="1160"/>
      <c r="G84" s="1538" t="s">
        <v>321</v>
      </c>
      <c r="H84" s="1442" t="s">
        <v>109</v>
      </c>
      <c r="I84" s="1442" t="s">
        <v>51</v>
      </c>
      <c r="J84" s="806" t="s">
        <v>363</v>
      </c>
      <c r="K84" s="405" t="s">
        <v>623</v>
      </c>
      <c r="L84" s="1464">
        <v>3</v>
      </c>
      <c r="M84" s="1464">
        <f t="shared" si="81"/>
        <v>108</v>
      </c>
      <c r="N84" s="1465"/>
      <c r="O84" s="1466"/>
      <c r="P84" s="1466"/>
      <c r="Q84" s="1466"/>
      <c r="R84" s="1466">
        <v>6</v>
      </c>
      <c r="S84" s="1466"/>
      <c r="T84" s="1466"/>
      <c r="U84" s="1521"/>
      <c r="V84" s="1528"/>
      <c r="W84" s="1529"/>
      <c r="X84" s="1529">
        <v>5</v>
      </c>
      <c r="Y84" s="1458"/>
      <c r="Z84" s="1468"/>
      <c r="AA84" s="1602">
        <f>AB84+AB84*0.1</f>
        <v>52.8</v>
      </c>
      <c r="AB84" s="1432">
        <f>AC84+AD84+AE84</f>
        <v>48</v>
      </c>
      <c r="AC84" s="1432">
        <f>AH84+AL84+AP84+AT84+AX84+BB84+BF84+BJ84</f>
        <v>16</v>
      </c>
      <c r="AD84" s="1432">
        <f>AI84+AM84+AQ84+AU84+AY84+BC84+BG84+BK84</f>
        <v>0</v>
      </c>
      <c r="AE84" s="1598">
        <f>AJ84+AN84+AR84+AV84+AZ84+BD84+BH84+BL84</f>
        <v>32</v>
      </c>
      <c r="AF84" s="1591">
        <f>AK84+AO84+AS84+AW84+BA84+BE84+BI84+BM84</f>
        <v>0</v>
      </c>
      <c r="AG84" s="1593">
        <f>M84-AA84</f>
        <v>55.2</v>
      </c>
      <c r="AH84" s="1625"/>
      <c r="AI84" s="1526"/>
      <c r="AJ84" s="1526"/>
      <c r="AK84" s="1526"/>
      <c r="AL84" s="1525"/>
      <c r="AM84" s="1525"/>
      <c r="AN84" s="1623"/>
      <c r="AO84" s="1623"/>
      <c r="AP84" s="1625"/>
      <c r="AQ84" s="1526"/>
      <c r="AR84" s="1526"/>
      <c r="AS84" s="1526"/>
      <c r="AT84" s="1623"/>
      <c r="AU84" s="1623"/>
      <c r="AV84" s="1623"/>
      <c r="AW84" s="1623"/>
      <c r="AX84" s="1625">
        <v>16</v>
      </c>
      <c r="AY84" s="1526"/>
      <c r="AZ84" s="1526">
        <v>32</v>
      </c>
      <c r="BA84" s="1526"/>
      <c r="BB84" s="1623"/>
      <c r="BC84" s="1623"/>
      <c r="BD84" s="1623"/>
      <c r="BE84" s="1623"/>
      <c r="BF84" s="1625"/>
      <c r="BG84" s="1526"/>
      <c r="BH84" s="1526"/>
      <c r="BI84" s="1526"/>
      <c r="BJ84" s="1623"/>
      <c r="BK84" s="1623"/>
      <c r="BL84" s="1624"/>
      <c r="BM84" s="1623"/>
      <c r="BN84" s="1622" t="s">
        <v>9</v>
      </c>
      <c r="BO84" s="1597">
        <f>AB84/M84*100</f>
        <v>44.444444444444443</v>
      </c>
      <c r="BP84" s="563" t="s">
        <v>362</v>
      </c>
    </row>
    <row r="85" spans="1:68" ht="15.75" x14ac:dyDescent="0.25">
      <c r="A85" s="376"/>
      <c r="B85" s="667"/>
      <c r="C85" s="1536"/>
      <c r="D85" s="1536"/>
      <c r="E85" s="1160"/>
      <c r="F85" s="1160"/>
      <c r="G85" s="1539"/>
      <c r="H85" s="1537"/>
      <c r="I85" s="1537"/>
      <c r="J85" s="806" t="s">
        <v>364</v>
      </c>
      <c r="K85" s="405" t="s">
        <v>624</v>
      </c>
      <c r="L85" s="1464"/>
      <c r="M85" s="1464"/>
      <c r="N85" s="1465"/>
      <c r="O85" s="1466"/>
      <c r="P85" s="1466"/>
      <c r="Q85" s="1466"/>
      <c r="R85" s="1466"/>
      <c r="S85" s="1466"/>
      <c r="T85" s="1466"/>
      <c r="U85" s="1521"/>
      <c r="V85" s="1528"/>
      <c r="W85" s="1529"/>
      <c r="X85" s="1529"/>
      <c r="Y85" s="1467"/>
      <c r="Z85" s="1468"/>
      <c r="AA85" s="1637"/>
      <c r="AB85" s="1469"/>
      <c r="AC85" s="1469"/>
      <c r="AD85" s="1469"/>
      <c r="AE85" s="1626"/>
      <c r="AF85" s="1628"/>
      <c r="AG85" s="1627"/>
      <c r="AH85" s="1625"/>
      <c r="AI85" s="1526"/>
      <c r="AJ85" s="1526"/>
      <c r="AK85" s="1526"/>
      <c r="AL85" s="1525"/>
      <c r="AM85" s="1525"/>
      <c r="AN85" s="1623"/>
      <c r="AO85" s="1623"/>
      <c r="AP85" s="1625"/>
      <c r="AQ85" s="1526"/>
      <c r="AR85" s="1526"/>
      <c r="AS85" s="1526"/>
      <c r="AT85" s="1623"/>
      <c r="AU85" s="1623"/>
      <c r="AV85" s="1623"/>
      <c r="AW85" s="1623"/>
      <c r="AX85" s="1625"/>
      <c r="AY85" s="1526"/>
      <c r="AZ85" s="1526"/>
      <c r="BA85" s="1526"/>
      <c r="BB85" s="1623"/>
      <c r="BC85" s="1623"/>
      <c r="BD85" s="1623"/>
      <c r="BE85" s="1623"/>
      <c r="BF85" s="1625"/>
      <c r="BG85" s="1526"/>
      <c r="BH85" s="1526"/>
      <c r="BI85" s="1526"/>
      <c r="BJ85" s="1623"/>
      <c r="BK85" s="1623"/>
      <c r="BL85" s="1624"/>
      <c r="BM85" s="1623"/>
      <c r="BN85" s="1622"/>
      <c r="BO85" s="1597"/>
      <c r="BP85" s="563" t="s">
        <v>362</v>
      </c>
    </row>
    <row r="86" spans="1:68" ht="15.75" x14ac:dyDescent="0.25">
      <c r="A86" s="376"/>
      <c r="B86" s="667"/>
      <c r="C86" s="1536"/>
      <c r="D86" s="1536"/>
      <c r="E86" s="1160"/>
      <c r="F86" s="1160"/>
      <c r="G86" s="1539"/>
      <c r="H86" s="1537"/>
      <c r="I86" s="1537"/>
      <c r="J86" s="806" t="s">
        <v>368</v>
      </c>
      <c r="K86" s="405" t="s">
        <v>625</v>
      </c>
      <c r="L86" s="1464"/>
      <c r="M86" s="1464"/>
      <c r="N86" s="1465"/>
      <c r="O86" s="1466"/>
      <c r="P86" s="1466"/>
      <c r="Q86" s="1466"/>
      <c r="R86" s="1466"/>
      <c r="S86" s="1466"/>
      <c r="T86" s="1466"/>
      <c r="U86" s="1521"/>
      <c r="V86" s="1528"/>
      <c r="W86" s="1529"/>
      <c r="X86" s="1529"/>
      <c r="Y86" s="1467"/>
      <c r="Z86" s="1468"/>
      <c r="AA86" s="1637"/>
      <c r="AB86" s="1469"/>
      <c r="AC86" s="1469"/>
      <c r="AD86" s="1469"/>
      <c r="AE86" s="1626"/>
      <c r="AF86" s="1628"/>
      <c r="AG86" s="1627"/>
      <c r="AH86" s="1625"/>
      <c r="AI86" s="1526"/>
      <c r="AJ86" s="1526"/>
      <c r="AK86" s="1526"/>
      <c r="AL86" s="1525"/>
      <c r="AM86" s="1525"/>
      <c r="AN86" s="1623"/>
      <c r="AO86" s="1623"/>
      <c r="AP86" s="1625"/>
      <c r="AQ86" s="1526"/>
      <c r="AR86" s="1526"/>
      <c r="AS86" s="1526"/>
      <c r="AT86" s="1623"/>
      <c r="AU86" s="1623"/>
      <c r="AV86" s="1623"/>
      <c r="AW86" s="1623"/>
      <c r="AX86" s="1625"/>
      <c r="AY86" s="1526"/>
      <c r="AZ86" s="1526"/>
      <c r="BA86" s="1526"/>
      <c r="BB86" s="1623"/>
      <c r="BC86" s="1623"/>
      <c r="BD86" s="1623"/>
      <c r="BE86" s="1623"/>
      <c r="BF86" s="1625"/>
      <c r="BG86" s="1526"/>
      <c r="BH86" s="1526"/>
      <c r="BI86" s="1526"/>
      <c r="BJ86" s="1623"/>
      <c r="BK86" s="1623"/>
      <c r="BL86" s="1624"/>
      <c r="BM86" s="1623"/>
      <c r="BN86" s="1622"/>
      <c r="BO86" s="1597"/>
      <c r="BP86" s="563" t="s">
        <v>362</v>
      </c>
    </row>
    <row r="87" spans="1:68" ht="15.75" x14ac:dyDescent="0.25">
      <c r="A87" s="376"/>
      <c r="B87" s="667"/>
      <c r="C87" s="1536"/>
      <c r="D87" s="1536"/>
      <c r="E87" s="1160"/>
      <c r="F87" s="1160"/>
      <c r="G87" s="1539"/>
      <c r="H87" s="1537"/>
      <c r="I87" s="1537"/>
      <c r="J87" s="806" t="s">
        <v>369</v>
      </c>
      <c r="K87" s="405" t="s">
        <v>626</v>
      </c>
      <c r="L87" s="1464"/>
      <c r="M87" s="1464"/>
      <c r="N87" s="1465"/>
      <c r="O87" s="1466"/>
      <c r="P87" s="1466"/>
      <c r="Q87" s="1466"/>
      <c r="R87" s="1466"/>
      <c r="S87" s="1466"/>
      <c r="T87" s="1466"/>
      <c r="U87" s="1521"/>
      <c r="V87" s="1528"/>
      <c r="W87" s="1529"/>
      <c r="X87" s="1529"/>
      <c r="Y87" s="1467"/>
      <c r="Z87" s="1468"/>
      <c r="AA87" s="1637"/>
      <c r="AB87" s="1469"/>
      <c r="AC87" s="1469"/>
      <c r="AD87" s="1469"/>
      <c r="AE87" s="1626"/>
      <c r="AF87" s="1628"/>
      <c r="AG87" s="1627"/>
      <c r="AH87" s="1625"/>
      <c r="AI87" s="1526"/>
      <c r="AJ87" s="1526"/>
      <c r="AK87" s="1526"/>
      <c r="AL87" s="1525"/>
      <c r="AM87" s="1525"/>
      <c r="AN87" s="1623"/>
      <c r="AO87" s="1623"/>
      <c r="AP87" s="1625"/>
      <c r="AQ87" s="1526"/>
      <c r="AR87" s="1526"/>
      <c r="AS87" s="1526"/>
      <c r="AT87" s="1623"/>
      <c r="AU87" s="1623"/>
      <c r="AV87" s="1623"/>
      <c r="AW87" s="1623"/>
      <c r="AX87" s="1625"/>
      <c r="AY87" s="1526"/>
      <c r="AZ87" s="1526"/>
      <c r="BA87" s="1526"/>
      <c r="BB87" s="1623"/>
      <c r="BC87" s="1623"/>
      <c r="BD87" s="1623"/>
      <c r="BE87" s="1623"/>
      <c r="BF87" s="1625"/>
      <c r="BG87" s="1526"/>
      <c r="BH87" s="1526"/>
      <c r="BI87" s="1526"/>
      <c r="BJ87" s="1623"/>
      <c r="BK87" s="1623"/>
      <c r="BL87" s="1624"/>
      <c r="BM87" s="1623"/>
      <c r="BN87" s="1622"/>
      <c r="BO87" s="1597"/>
      <c r="BP87" s="563" t="s">
        <v>362</v>
      </c>
    </row>
    <row r="88" spans="1:68" ht="15.75" x14ac:dyDescent="0.25">
      <c r="A88" s="376"/>
      <c r="B88" s="667"/>
      <c r="C88" s="1536"/>
      <c r="D88" s="1536"/>
      <c r="E88" s="1160"/>
      <c r="F88" s="1160"/>
      <c r="G88" s="1539"/>
      <c r="H88" s="1537"/>
      <c r="I88" s="1537"/>
      <c r="J88" s="806" t="s">
        <v>370</v>
      </c>
      <c r="K88" s="405" t="s">
        <v>627</v>
      </c>
      <c r="L88" s="1464"/>
      <c r="M88" s="1464"/>
      <c r="N88" s="1465"/>
      <c r="O88" s="1466"/>
      <c r="P88" s="1466"/>
      <c r="Q88" s="1466"/>
      <c r="R88" s="1466"/>
      <c r="S88" s="1466"/>
      <c r="T88" s="1466"/>
      <c r="U88" s="1521"/>
      <c r="V88" s="1528"/>
      <c r="W88" s="1529"/>
      <c r="X88" s="1529"/>
      <c r="Y88" s="1467"/>
      <c r="Z88" s="1468"/>
      <c r="AA88" s="1637"/>
      <c r="AB88" s="1469"/>
      <c r="AC88" s="1469"/>
      <c r="AD88" s="1469"/>
      <c r="AE88" s="1626"/>
      <c r="AF88" s="1628"/>
      <c r="AG88" s="1627"/>
      <c r="AH88" s="1625"/>
      <c r="AI88" s="1526"/>
      <c r="AJ88" s="1526"/>
      <c r="AK88" s="1526"/>
      <c r="AL88" s="1525"/>
      <c r="AM88" s="1525"/>
      <c r="AN88" s="1623"/>
      <c r="AO88" s="1623"/>
      <c r="AP88" s="1625"/>
      <c r="AQ88" s="1526"/>
      <c r="AR88" s="1526"/>
      <c r="AS88" s="1526"/>
      <c r="AT88" s="1623"/>
      <c r="AU88" s="1623"/>
      <c r="AV88" s="1623"/>
      <c r="AW88" s="1623"/>
      <c r="AX88" s="1625"/>
      <c r="AY88" s="1526"/>
      <c r="AZ88" s="1526"/>
      <c r="BA88" s="1526"/>
      <c r="BB88" s="1623"/>
      <c r="BC88" s="1623"/>
      <c r="BD88" s="1623"/>
      <c r="BE88" s="1623"/>
      <c r="BF88" s="1625"/>
      <c r="BG88" s="1526"/>
      <c r="BH88" s="1526"/>
      <c r="BI88" s="1526"/>
      <c r="BJ88" s="1623"/>
      <c r="BK88" s="1623"/>
      <c r="BL88" s="1624"/>
      <c r="BM88" s="1623"/>
      <c r="BN88" s="1622"/>
      <c r="BO88" s="1597"/>
      <c r="BP88" s="563" t="s">
        <v>362</v>
      </c>
    </row>
    <row r="89" spans="1:68" ht="15.75" x14ac:dyDescent="0.25">
      <c r="A89" s="376"/>
      <c r="B89" s="667"/>
      <c r="C89" s="1536"/>
      <c r="D89" s="1536"/>
      <c r="E89" s="1160"/>
      <c r="F89" s="1160"/>
      <c r="G89" s="1539"/>
      <c r="H89" s="1537"/>
      <c r="I89" s="1537"/>
      <c r="J89" s="806" t="s">
        <v>371</v>
      </c>
      <c r="K89" s="405" t="s">
        <v>628</v>
      </c>
      <c r="L89" s="1464"/>
      <c r="M89" s="1464"/>
      <c r="N89" s="1465"/>
      <c r="O89" s="1466"/>
      <c r="P89" s="1466"/>
      <c r="Q89" s="1466"/>
      <c r="R89" s="1466"/>
      <c r="S89" s="1466"/>
      <c r="T89" s="1466"/>
      <c r="U89" s="1521"/>
      <c r="V89" s="1528"/>
      <c r="W89" s="1529"/>
      <c r="X89" s="1529"/>
      <c r="Y89" s="1467"/>
      <c r="Z89" s="1468"/>
      <c r="AA89" s="1637"/>
      <c r="AB89" s="1469"/>
      <c r="AC89" s="1469"/>
      <c r="AD89" s="1469"/>
      <c r="AE89" s="1626"/>
      <c r="AF89" s="1628"/>
      <c r="AG89" s="1627"/>
      <c r="AH89" s="1625"/>
      <c r="AI89" s="1526"/>
      <c r="AJ89" s="1526"/>
      <c r="AK89" s="1526"/>
      <c r="AL89" s="1525"/>
      <c r="AM89" s="1525"/>
      <c r="AN89" s="1623"/>
      <c r="AO89" s="1623"/>
      <c r="AP89" s="1625"/>
      <c r="AQ89" s="1526"/>
      <c r="AR89" s="1526"/>
      <c r="AS89" s="1526"/>
      <c r="AT89" s="1623"/>
      <c r="AU89" s="1623"/>
      <c r="AV89" s="1623"/>
      <c r="AW89" s="1623"/>
      <c r="AX89" s="1625"/>
      <c r="AY89" s="1526"/>
      <c r="AZ89" s="1526"/>
      <c r="BA89" s="1526"/>
      <c r="BB89" s="1623"/>
      <c r="BC89" s="1623"/>
      <c r="BD89" s="1623"/>
      <c r="BE89" s="1623"/>
      <c r="BF89" s="1625"/>
      <c r="BG89" s="1526"/>
      <c r="BH89" s="1526"/>
      <c r="BI89" s="1526"/>
      <c r="BJ89" s="1623"/>
      <c r="BK89" s="1623"/>
      <c r="BL89" s="1624"/>
      <c r="BM89" s="1623"/>
      <c r="BN89" s="1622"/>
      <c r="BO89" s="1597"/>
      <c r="BP89" s="563" t="s">
        <v>362</v>
      </c>
    </row>
    <row r="90" spans="1:68" ht="15.75" x14ac:dyDescent="0.25">
      <c r="A90" s="376"/>
      <c r="B90" s="667"/>
      <c r="C90" s="1536"/>
      <c r="D90" s="1536"/>
      <c r="E90" s="1160"/>
      <c r="F90" s="1160"/>
      <c r="G90" s="1539"/>
      <c r="H90" s="1537"/>
      <c r="I90" s="1537"/>
      <c r="J90" s="806" t="s">
        <v>372</v>
      </c>
      <c r="K90" s="405" t="s">
        <v>629</v>
      </c>
      <c r="L90" s="1464"/>
      <c r="M90" s="1464"/>
      <c r="N90" s="1465"/>
      <c r="O90" s="1466"/>
      <c r="P90" s="1466"/>
      <c r="Q90" s="1466"/>
      <c r="R90" s="1466"/>
      <c r="S90" s="1466"/>
      <c r="T90" s="1466"/>
      <c r="U90" s="1521"/>
      <c r="V90" s="1528"/>
      <c r="W90" s="1529"/>
      <c r="X90" s="1529"/>
      <c r="Y90" s="1467"/>
      <c r="Z90" s="1468"/>
      <c r="AA90" s="1637"/>
      <c r="AB90" s="1469"/>
      <c r="AC90" s="1469"/>
      <c r="AD90" s="1469"/>
      <c r="AE90" s="1626"/>
      <c r="AF90" s="1628"/>
      <c r="AG90" s="1627"/>
      <c r="AH90" s="1625"/>
      <c r="AI90" s="1526"/>
      <c r="AJ90" s="1526"/>
      <c r="AK90" s="1526"/>
      <c r="AL90" s="1525"/>
      <c r="AM90" s="1525"/>
      <c r="AN90" s="1623"/>
      <c r="AO90" s="1623"/>
      <c r="AP90" s="1625"/>
      <c r="AQ90" s="1526"/>
      <c r="AR90" s="1526"/>
      <c r="AS90" s="1526"/>
      <c r="AT90" s="1623"/>
      <c r="AU90" s="1623"/>
      <c r="AV90" s="1623"/>
      <c r="AW90" s="1623"/>
      <c r="AX90" s="1625"/>
      <c r="AY90" s="1526"/>
      <c r="AZ90" s="1526"/>
      <c r="BA90" s="1526"/>
      <c r="BB90" s="1623"/>
      <c r="BC90" s="1623"/>
      <c r="BD90" s="1623"/>
      <c r="BE90" s="1623"/>
      <c r="BF90" s="1625"/>
      <c r="BG90" s="1526"/>
      <c r="BH90" s="1526"/>
      <c r="BI90" s="1526"/>
      <c r="BJ90" s="1623"/>
      <c r="BK90" s="1623"/>
      <c r="BL90" s="1624"/>
      <c r="BM90" s="1623"/>
      <c r="BN90" s="1622"/>
      <c r="BO90" s="1597"/>
      <c r="BP90" s="563" t="s">
        <v>362</v>
      </c>
    </row>
    <row r="91" spans="1:68" ht="15.75" x14ac:dyDescent="0.25">
      <c r="A91" s="376"/>
      <c r="B91" s="667"/>
      <c r="C91" s="1536"/>
      <c r="D91" s="1536"/>
      <c r="E91" s="1160"/>
      <c r="F91" s="1160"/>
      <c r="G91" s="1539"/>
      <c r="H91" s="1537"/>
      <c r="I91" s="1537"/>
      <c r="J91" s="806" t="s">
        <v>373</v>
      </c>
      <c r="K91" s="405" t="s">
        <v>630</v>
      </c>
      <c r="L91" s="1464"/>
      <c r="M91" s="1464"/>
      <c r="N91" s="1465"/>
      <c r="O91" s="1466"/>
      <c r="P91" s="1466"/>
      <c r="Q91" s="1466"/>
      <c r="R91" s="1466"/>
      <c r="S91" s="1466"/>
      <c r="T91" s="1466"/>
      <c r="U91" s="1521"/>
      <c r="V91" s="1528"/>
      <c r="W91" s="1529"/>
      <c r="X91" s="1529"/>
      <c r="Y91" s="1467"/>
      <c r="Z91" s="1468"/>
      <c r="AA91" s="1637"/>
      <c r="AB91" s="1469"/>
      <c r="AC91" s="1469"/>
      <c r="AD91" s="1469"/>
      <c r="AE91" s="1626"/>
      <c r="AF91" s="1628"/>
      <c r="AG91" s="1627"/>
      <c r="AH91" s="1625"/>
      <c r="AI91" s="1526"/>
      <c r="AJ91" s="1526"/>
      <c r="AK91" s="1526"/>
      <c r="AL91" s="1525"/>
      <c r="AM91" s="1525"/>
      <c r="AN91" s="1623"/>
      <c r="AO91" s="1623"/>
      <c r="AP91" s="1625"/>
      <c r="AQ91" s="1526"/>
      <c r="AR91" s="1526"/>
      <c r="AS91" s="1526"/>
      <c r="AT91" s="1623"/>
      <c r="AU91" s="1623"/>
      <c r="AV91" s="1623"/>
      <c r="AW91" s="1623"/>
      <c r="AX91" s="1625"/>
      <c r="AY91" s="1526"/>
      <c r="AZ91" s="1526"/>
      <c r="BA91" s="1526"/>
      <c r="BB91" s="1623"/>
      <c r="BC91" s="1623"/>
      <c r="BD91" s="1623"/>
      <c r="BE91" s="1623"/>
      <c r="BF91" s="1625"/>
      <c r="BG91" s="1526"/>
      <c r="BH91" s="1526"/>
      <c r="BI91" s="1526"/>
      <c r="BJ91" s="1623"/>
      <c r="BK91" s="1623"/>
      <c r="BL91" s="1624"/>
      <c r="BM91" s="1623"/>
      <c r="BN91" s="1622"/>
      <c r="BO91" s="1597"/>
      <c r="BP91" s="563" t="s">
        <v>362</v>
      </c>
    </row>
    <row r="92" spans="1:68" ht="15.75" x14ac:dyDescent="0.25">
      <c r="A92" s="376"/>
      <c r="B92" s="667"/>
      <c r="C92" s="1536"/>
      <c r="D92" s="1536"/>
      <c r="E92" s="1160"/>
      <c r="F92" s="1160"/>
      <c r="G92" s="1539"/>
      <c r="H92" s="1537"/>
      <c r="I92" s="1537"/>
      <c r="J92" s="806" t="s">
        <v>374</v>
      </c>
      <c r="K92" s="405" t="s">
        <v>631</v>
      </c>
      <c r="L92" s="1464"/>
      <c r="M92" s="1464"/>
      <c r="N92" s="1465"/>
      <c r="O92" s="1466"/>
      <c r="P92" s="1466"/>
      <c r="Q92" s="1466"/>
      <c r="R92" s="1466"/>
      <c r="S92" s="1466"/>
      <c r="T92" s="1466"/>
      <c r="U92" s="1521"/>
      <c r="V92" s="1528"/>
      <c r="W92" s="1529"/>
      <c r="X92" s="1529"/>
      <c r="Y92" s="1467"/>
      <c r="Z92" s="1468"/>
      <c r="AA92" s="1637"/>
      <c r="AB92" s="1469"/>
      <c r="AC92" s="1469"/>
      <c r="AD92" s="1469"/>
      <c r="AE92" s="1626"/>
      <c r="AF92" s="1628"/>
      <c r="AG92" s="1627"/>
      <c r="AH92" s="1625"/>
      <c r="AI92" s="1526"/>
      <c r="AJ92" s="1526"/>
      <c r="AK92" s="1526"/>
      <c r="AL92" s="1525"/>
      <c r="AM92" s="1525"/>
      <c r="AN92" s="1623"/>
      <c r="AO92" s="1623"/>
      <c r="AP92" s="1625"/>
      <c r="AQ92" s="1526"/>
      <c r="AR92" s="1526"/>
      <c r="AS92" s="1526"/>
      <c r="AT92" s="1623"/>
      <c r="AU92" s="1623"/>
      <c r="AV92" s="1623"/>
      <c r="AW92" s="1623"/>
      <c r="AX92" s="1625"/>
      <c r="AY92" s="1526"/>
      <c r="AZ92" s="1526"/>
      <c r="BA92" s="1526"/>
      <c r="BB92" s="1623"/>
      <c r="BC92" s="1623"/>
      <c r="BD92" s="1623"/>
      <c r="BE92" s="1623"/>
      <c r="BF92" s="1625"/>
      <c r="BG92" s="1526"/>
      <c r="BH92" s="1526"/>
      <c r="BI92" s="1526"/>
      <c r="BJ92" s="1623"/>
      <c r="BK92" s="1623"/>
      <c r="BL92" s="1624"/>
      <c r="BM92" s="1623"/>
      <c r="BN92" s="1622"/>
      <c r="BO92" s="1597"/>
      <c r="BP92" s="563" t="s">
        <v>362</v>
      </c>
    </row>
    <row r="93" spans="1:68" ht="16.5" thickBot="1" x14ac:dyDescent="0.3">
      <c r="A93" s="376"/>
      <c r="B93" s="667"/>
      <c r="C93" s="1441"/>
      <c r="D93" s="1441"/>
      <c r="E93" s="1160"/>
      <c r="F93" s="1160"/>
      <c r="G93" s="1540"/>
      <c r="H93" s="1443"/>
      <c r="I93" s="1443"/>
      <c r="J93" s="806" t="s">
        <v>375</v>
      </c>
      <c r="K93" s="405" t="s">
        <v>760</v>
      </c>
      <c r="L93" s="1464"/>
      <c r="M93" s="1464"/>
      <c r="N93" s="1465"/>
      <c r="O93" s="1466"/>
      <c r="P93" s="1466"/>
      <c r="Q93" s="1466"/>
      <c r="R93" s="1466"/>
      <c r="S93" s="1466"/>
      <c r="T93" s="1466"/>
      <c r="U93" s="1521"/>
      <c r="V93" s="1528"/>
      <c r="W93" s="1529"/>
      <c r="X93" s="1529"/>
      <c r="Y93" s="1459"/>
      <c r="Z93" s="1468"/>
      <c r="AA93" s="1603"/>
      <c r="AB93" s="1433"/>
      <c r="AC93" s="1433"/>
      <c r="AD93" s="1433"/>
      <c r="AE93" s="1599"/>
      <c r="AF93" s="1592"/>
      <c r="AG93" s="1594"/>
      <c r="AH93" s="1625"/>
      <c r="AI93" s="1526"/>
      <c r="AJ93" s="1526"/>
      <c r="AK93" s="1526"/>
      <c r="AL93" s="1525"/>
      <c r="AM93" s="1525"/>
      <c r="AN93" s="1623"/>
      <c r="AO93" s="1623"/>
      <c r="AP93" s="1625"/>
      <c r="AQ93" s="1526"/>
      <c r="AR93" s="1526"/>
      <c r="AS93" s="1526"/>
      <c r="AT93" s="1623"/>
      <c r="AU93" s="1623"/>
      <c r="AV93" s="1623"/>
      <c r="AW93" s="1623"/>
      <c r="AX93" s="1625"/>
      <c r="AY93" s="1526"/>
      <c r="AZ93" s="1526"/>
      <c r="BA93" s="1526"/>
      <c r="BB93" s="1623"/>
      <c r="BC93" s="1623"/>
      <c r="BD93" s="1623"/>
      <c r="BE93" s="1623"/>
      <c r="BF93" s="1625"/>
      <c r="BG93" s="1526"/>
      <c r="BH93" s="1526"/>
      <c r="BI93" s="1526"/>
      <c r="BJ93" s="1623"/>
      <c r="BK93" s="1623"/>
      <c r="BL93" s="1624"/>
      <c r="BM93" s="1623"/>
      <c r="BN93" s="1622"/>
      <c r="BO93" s="1597"/>
      <c r="BP93" s="563" t="s">
        <v>362</v>
      </c>
    </row>
    <row r="94" spans="1:68" ht="15.75" x14ac:dyDescent="0.25">
      <c r="A94" s="612"/>
      <c r="B94" s="1089"/>
      <c r="C94" s="1089"/>
      <c r="D94" s="1089"/>
      <c r="E94" s="1172" t="s">
        <v>52</v>
      </c>
      <c r="F94" s="1323">
        <v>4</v>
      </c>
      <c r="G94" s="1090"/>
      <c r="H94" s="1090"/>
      <c r="I94" s="1090" t="s">
        <v>51</v>
      </c>
      <c r="J94" s="1091" t="s">
        <v>203</v>
      </c>
      <c r="K94" s="1154" t="s">
        <v>614</v>
      </c>
      <c r="L94" s="1092">
        <v>12</v>
      </c>
      <c r="M94" s="1093">
        <f>L94*36</f>
        <v>432</v>
      </c>
      <c r="N94" s="1094"/>
      <c r="O94" s="1095"/>
      <c r="P94" s="1095"/>
      <c r="Q94" s="1095"/>
      <c r="R94" s="1095"/>
      <c r="S94" s="1095"/>
      <c r="T94" s="1095"/>
      <c r="U94" s="1096"/>
      <c r="V94" s="1097"/>
      <c r="W94" s="1098"/>
      <c r="X94" s="1098"/>
      <c r="Y94" s="1098"/>
      <c r="Z94" s="1099"/>
      <c r="AA94" s="912"/>
      <c r="AB94" s="1100"/>
      <c r="AC94" s="1100"/>
      <c r="AD94" s="1100"/>
      <c r="AE94" s="1101"/>
      <c r="AF94" s="1101"/>
      <c r="AG94" s="1102"/>
      <c r="AH94" s="1103"/>
      <c r="AI94" s="1104"/>
      <c r="AJ94" s="1104"/>
      <c r="AK94" s="1104"/>
      <c r="AL94" s="1104"/>
      <c r="AM94" s="1104"/>
      <c r="AN94" s="1104"/>
      <c r="AO94" s="1104"/>
      <c r="AP94" s="1104"/>
      <c r="AQ94" s="1104"/>
      <c r="AR94" s="1104"/>
      <c r="AS94" s="1104"/>
      <c r="AT94" s="1104"/>
      <c r="AU94" s="1104"/>
      <c r="AV94" s="1104"/>
      <c r="AW94" s="1104"/>
      <c r="AX94" s="1104"/>
      <c r="AY94" s="1104"/>
      <c r="AZ94" s="1104"/>
      <c r="BA94" s="1104"/>
      <c r="BB94" s="1104"/>
      <c r="BC94" s="1104"/>
      <c r="BD94" s="1104"/>
      <c r="BE94" s="1104"/>
      <c r="BF94" s="1104"/>
      <c r="BG94" s="1104"/>
      <c r="BH94" s="1104"/>
      <c r="BI94" s="1104"/>
      <c r="BJ94" s="1104"/>
      <c r="BK94" s="1104"/>
      <c r="BL94" s="1105"/>
      <c r="BM94" s="1105"/>
      <c r="BN94" s="1299"/>
      <c r="BO94" s="1300"/>
      <c r="BP94" s="1106"/>
    </row>
    <row r="95" spans="1:68" ht="15.75" hidden="1" x14ac:dyDescent="0.25">
      <c r="A95" s="374"/>
      <c r="B95" s="1175"/>
      <c r="C95" s="1544" t="s">
        <v>76</v>
      </c>
      <c r="D95" s="1544" t="s">
        <v>76</v>
      </c>
      <c r="E95" s="1239"/>
      <c r="F95" s="1239"/>
      <c r="G95" s="1239" t="s">
        <v>52</v>
      </c>
      <c r="H95" s="1442" t="s">
        <v>158</v>
      </c>
      <c r="I95" s="1442"/>
      <c r="J95" s="803"/>
      <c r="K95" s="409" t="s">
        <v>37</v>
      </c>
      <c r="L95" s="1498">
        <f>N95+O95+P95+Q95+R95+S95+T95+U95</f>
        <v>0</v>
      </c>
      <c r="M95" s="1464">
        <f>L95*36</f>
        <v>0</v>
      </c>
      <c r="N95" s="1482"/>
      <c r="O95" s="1483"/>
      <c r="P95" s="1483"/>
      <c r="Q95" s="1483"/>
      <c r="R95" s="1483"/>
      <c r="S95" s="1483"/>
      <c r="T95" s="1483"/>
      <c r="U95" s="1494"/>
      <c r="V95" s="1493"/>
      <c r="W95" s="1481"/>
      <c r="X95" s="1481"/>
      <c r="Y95" s="1475"/>
      <c r="Z95" s="1535"/>
      <c r="AA95" s="1602">
        <f>AB95+AB95*0.1</f>
        <v>0</v>
      </c>
      <c r="AB95" s="1432">
        <f>AC95+AD95+AE95</f>
        <v>0</v>
      </c>
      <c r="AC95" s="1432">
        <f>AH95+AL95+AP95+AT95+AX95+BB95+BF95+BJ95</f>
        <v>0</v>
      </c>
      <c r="AD95" s="1432">
        <f>AI95+AM95+AQ95+AU95+AY95+BC95+BG95+BK95</f>
        <v>0</v>
      </c>
      <c r="AE95" s="1598">
        <f>AJ95+AN95+AR95+AV95+AZ95+BD95+BH95+BL95</f>
        <v>0</v>
      </c>
      <c r="AF95" s="1591">
        <f>AK95+AO95+AS95+AW95+BA95+BE95+BI95+BM95</f>
        <v>0</v>
      </c>
      <c r="AG95" s="1593">
        <f>M95-AA95</f>
        <v>0</v>
      </c>
      <c r="AH95" s="1589"/>
      <c r="AI95" s="1534"/>
      <c r="AJ95" s="1534"/>
      <c r="AK95" s="1534"/>
      <c r="AL95" s="1532"/>
      <c r="AM95" s="1532"/>
      <c r="AN95" s="1590"/>
      <c r="AO95" s="1590"/>
      <c r="AP95" s="1589"/>
      <c r="AQ95" s="1534"/>
      <c r="AR95" s="1534"/>
      <c r="AS95" s="1534"/>
      <c r="AT95" s="1590"/>
      <c r="AU95" s="1590"/>
      <c r="AV95" s="1590"/>
      <c r="AW95" s="1590"/>
      <c r="AX95" s="1589"/>
      <c r="AY95" s="1534"/>
      <c r="AZ95" s="1534"/>
      <c r="BA95" s="1534"/>
      <c r="BB95" s="1590"/>
      <c r="BC95" s="1590"/>
      <c r="BD95" s="1590"/>
      <c r="BE95" s="1590"/>
      <c r="BF95" s="1589"/>
      <c r="BG95" s="1534"/>
      <c r="BH95" s="1534"/>
      <c r="BI95" s="1534"/>
      <c r="BJ95" s="1590"/>
      <c r="BK95" s="1590"/>
      <c r="BL95" s="1595"/>
      <c r="BM95" s="1590"/>
      <c r="BN95" s="1604"/>
      <c r="BO95" s="1524" t="e">
        <v>#DIV/0!</v>
      </c>
      <c r="BP95" s="563" t="s">
        <v>362</v>
      </c>
    </row>
    <row r="96" spans="1:68" ht="15.75" hidden="1" x14ac:dyDescent="0.25">
      <c r="A96" s="374"/>
      <c r="B96" s="1176"/>
      <c r="C96" s="1546"/>
      <c r="D96" s="1546"/>
      <c r="E96" s="1239"/>
      <c r="F96" s="1239"/>
      <c r="G96" s="1239" t="s">
        <v>52</v>
      </c>
      <c r="H96" s="1443"/>
      <c r="I96" s="1443"/>
      <c r="J96" s="803"/>
      <c r="K96" s="409" t="s">
        <v>37</v>
      </c>
      <c r="L96" s="1498"/>
      <c r="M96" s="1464"/>
      <c r="N96" s="1482"/>
      <c r="O96" s="1483"/>
      <c r="P96" s="1483"/>
      <c r="Q96" s="1483"/>
      <c r="R96" s="1483"/>
      <c r="S96" s="1483"/>
      <c r="T96" s="1483"/>
      <c r="U96" s="1494"/>
      <c r="V96" s="1493"/>
      <c r="W96" s="1481"/>
      <c r="X96" s="1481"/>
      <c r="Y96" s="1477"/>
      <c r="Z96" s="1535"/>
      <c r="AA96" s="1603"/>
      <c r="AB96" s="1433"/>
      <c r="AC96" s="1433"/>
      <c r="AD96" s="1433"/>
      <c r="AE96" s="1599"/>
      <c r="AF96" s="1592"/>
      <c r="AG96" s="1594"/>
      <c r="AH96" s="1589"/>
      <c r="AI96" s="1534"/>
      <c r="AJ96" s="1534"/>
      <c r="AK96" s="1534"/>
      <c r="AL96" s="1532"/>
      <c r="AM96" s="1532"/>
      <c r="AN96" s="1590"/>
      <c r="AO96" s="1590"/>
      <c r="AP96" s="1589"/>
      <c r="AQ96" s="1534"/>
      <c r="AR96" s="1534"/>
      <c r="AS96" s="1534"/>
      <c r="AT96" s="1590"/>
      <c r="AU96" s="1590"/>
      <c r="AV96" s="1590"/>
      <c r="AW96" s="1590"/>
      <c r="AX96" s="1589"/>
      <c r="AY96" s="1534"/>
      <c r="AZ96" s="1534"/>
      <c r="BA96" s="1534"/>
      <c r="BB96" s="1590"/>
      <c r="BC96" s="1590"/>
      <c r="BD96" s="1590"/>
      <c r="BE96" s="1590"/>
      <c r="BF96" s="1589"/>
      <c r="BG96" s="1534"/>
      <c r="BH96" s="1534"/>
      <c r="BI96" s="1534"/>
      <c r="BJ96" s="1590"/>
      <c r="BK96" s="1590"/>
      <c r="BL96" s="1595"/>
      <c r="BM96" s="1590"/>
      <c r="BN96" s="1604"/>
      <c r="BO96" s="1524"/>
      <c r="BP96" s="563" t="s">
        <v>362</v>
      </c>
    </row>
    <row r="97" spans="1:68" ht="15.75" x14ac:dyDescent="0.25">
      <c r="A97" s="374"/>
      <c r="B97" s="1231"/>
      <c r="C97" s="1086"/>
      <c r="D97" s="1086"/>
      <c r="E97" s="1239"/>
      <c r="F97" s="1239"/>
      <c r="G97" s="1239" t="s">
        <v>52</v>
      </c>
      <c r="H97" s="1232" t="s">
        <v>158</v>
      </c>
      <c r="I97" s="1232"/>
      <c r="J97" s="803" t="s">
        <v>643</v>
      </c>
      <c r="K97" s="405" t="s">
        <v>564</v>
      </c>
      <c r="L97" s="1240">
        <f t="shared" ref="L97:L98" si="82">N97+O97+P97+Q97+R97+S97+T97+U97</f>
        <v>3</v>
      </c>
      <c r="M97" s="1237">
        <f t="shared" ref="M97:M100" si="83">L97*36</f>
        <v>108</v>
      </c>
      <c r="N97" s="1190"/>
      <c r="O97" s="1191"/>
      <c r="P97" s="1191"/>
      <c r="Q97" s="1191"/>
      <c r="R97" s="1191"/>
      <c r="S97" s="1195">
        <v>3</v>
      </c>
      <c r="T97" s="1195"/>
      <c r="U97" s="1313"/>
      <c r="V97" s="1309">
        <v>6</v>
      </c>
      <c r="W97" s="1265"/>
      <c r="X97" s="1265"/>
      <c r="Y97" s="1265"/>
      <c r="Z97" s="90"/>
      <c r="AA97" s="894">
        <f t="shared" ref="AA97:AA100" si="84">AB97+AB97*0.1</f>
        <v>44</v>
      </c>
      <c r="AB97" s="1249">
        <f t="shared" ref="AB97" si="85">AC97+AD97+AE97</f>
        <v>40</v>
      </c>
      <c r="AC97" s="1249">
        <f t="shared" ref="AC97" si="86">AH97+AL97+AP97+AT97+AX97+BB97+BF97+BJ97</f>
        <v>16</v>
      </c>
      <c r="AD97" s="1249">
        <f t="shared" ref="AD97" si="87">AI97+AM97+AQ97+AU97+AY97+BC97+BG97+BK97</f>
        <v>24</v>
      </c>
      <c r="AE97" s="996">
        <f t="shared" ref="AE97" si="88">AJ97+AN97+AR97+AV97+AZ97+BD97+BH97+BL97</f>
        <v>0</v>
      </c>
      <c r="AF97" s="996">
        <f t="shared" ref="AF97" si="89">AK97+AO97+AS97+AW97+BA97+BE97+BI97+BM97</f>
        <v>0</v>
      </c>
      <c r="AG97" s="875">
        <f>M97-AA97</f>
        <v>64</v>
      </c>
      <c r="AH97" s="1263"/>
      <c r="AI97" s="1256"/>
      <c r="AJ97" s="1256"/>
      <c r="AK97" s="1256"/>
      <c r="AL97" s="1255"/>
      <c r="AM97" s="1255"/>
      <c r="AN97" s="1262"/>
      <c r="AO97" s="978"/>
      <c r="AP97" s="1263"/>
      <c r="AQ97" s="1256"/>
      <c r="AR97" s="1256"/>
      <c r="AS97" s="1256"/>
      <c r="AT97" s="1255"/>
      <c r="AU97" s="1255"/>
      <c r="AV97" s="1262"/>
      <c r="AW97" s="978"/>
      <c r="AX97" s="1263"/>
      <c r="AY97" s="1256"/>
      <c r="AZ97" s="1256"/>
      <c r="BA97" s="1256"/>
      <c r="BB97" s="1255">
        <v>16</v>
      </c>
      <c r="BC97" s="1255">
        <v>24</v>
      </c>
      <c r="BD97" s="1262"/>
      <c r="BE97" s="978"/>
      <c r="BF97" s="1263"/>
      <c r="BG97" s="1256"/>
      <c r="BH97" s="1256"/>
      <c r="BI97" s="1256"/>
      <c r="BJ97" s="1255"/>
      <c r="BK97" s="1255"/>
      <c r="BL97" s="1262"/>
      <c r="BM97" s="978"/>
      <c r="BN97" s="1282" t="s">
        <v>549</v>
      </c>
      <c r="BO97" s="1068">
        <f t="shared" ref="BO97:BO100" si="90">AB97/M97*100</f>
        <v>37.037037037037038</v>
      </c>
      <c r="BP97" s="563" t="s">
        <v>362</v>
      </c>
    </row>
    <row r="98" spans="1:68" ht="15.75" x14ac:dyDescent="0.25">
      <c r="A98" s="374"/>
      <c r="B98" s="1231"/>
      <c r="C98" s="1086"/>
      <c r="D98" s="1086"/>
      <c r="E98" s="1239"/>
      <c r="F98" s="1239"/>
      <c r="G98" s="1239" t="s">
        <v>52</v>
      </c>
      <c r="H98" s="1232" t="s">
        <v>158</v>
      </c>
      <c r="I98" s="1232"/>
      <c r="J98" s="803" t="s">
        <v>644</v>
      </c>
      <c r="K98" s="405" t="s">
        <v>615</v>
      </c>
      <c r="L98" s="1240">
        <f t="shared" si="82"/>
        <v>3</v>
      </c>
      <c r="M98" s="1237">
        <f t="shared" si="83"/>
        <v>108</v>
      </c>
      <c r="N98" s="1190"/>
      <c r="O98" s="1191"/>
      <c r="P98" s="1191"/>
      <c r="Q98" s="1191"/>
      <c r="R98" s="1191"/>
      <c r="S98" s="1191">
        <v>3</v>
      </c>
      <c r="T98" s="1191"/>
      <c r="U98" s="1312"/>
      <c r="V98" s="1308">
        <v>6</v>
      </c>
      <c r="W98" s="1265"/>
      <c r="X98" s="1265"/>
      <c r="Y98" s="1265"/>
      <c r="Z98" s="1269"/>
      <c r="AA98" s="894">
        <f t="shared" si="84"/>
        <v>35.200000000000003</v>
      </c>
      <c r="AB98" s="1249">
        <f t="shared" ref="AB98:AB99" si="91">AC98+AD98+AE98</f>
        <v>32</v>
      </c>
      <c r="AC98" s="1249">
        <f t="shared" ref="AC98:AC99" si="92">AH98+AL98+AP98+AT98+AX98+BB98+BF98+BJ98</f>
        <v>16</v>
      </c>
      <c r="AD98" s="1249">
        <f t="shared" ref="AD98:AD99" si="93">AI98+AM98+AQ98+AU98+AY98+BC98+BG98+BK98</f>
        <v>0</v>
      </c>
      <c r="AE98" s="996">
        <f t="shared" ref="AE98:AE99" si="94">AJ98+AN98+AR98+AV98+AZ98+BD98+BH98+BL98</f>
        <v>16</v>
      </c>
      <c r="AF98" s="996">
        <f t="shared" ref="AF98:AF99" si="95">AK98+AO98+AS98+AW98+BA98+BE98+BI98+BM98</f>
        <v>0</v>
      </c>
      <c r="AG98" s="875">
        <f t="shared" ref="AG98:AG99" si="96">M98-AA98</f>
        <v>72.8</v>
      </c>
      <c r="AH98" s="1263"/>
      <c r="AI98" s="1256"/>
      <c r="AJ98" s="1256"/>
      <c r="AK98" s="1256"/>
      <c r="AL98" s="1189"/>
      <c r="AM98" s="1189"/>
      <c r="AN98" s="1189"/>
      <c r="AO98" s="1189"/>
      <c r="AP98" s="1263"/>
      <c r="AQ98" s="1256"/>
      <c r="AR98" s="1256"/>
      <c r="AS98" s="1256"/>
      <c r="AT98" s="1189"/>
      <c r="AU98" s="1189"/>
      <c r="AV98" s="1189"/>
      <c r="AW98" s="1189"/>
      <c r="AX98" s="1263"/>
      <c r="AY98" s="1256"/>
      <c r="AZ98" s="1256"/>
      <c r="BA98" s="1256"/>
      <c r="BB98" s="1189">
        <v>16</v>
      </c>
      <c r="BC98" s="1189"/>
      <c r="BD98" s="1189">
        <v>16</v>
      </c>
      <c r="BE98" s="1189"/>
      <c r="BF98" s="1263"/>
      <c r="BG98" s="1256"/>
      <c r="BH98" s="1256"/>
      <c r="BI98" s="1256"/>
      <c r="BJ98" s="1189"/>
      <c r="BK98" s="1189"/>
      <c r="BL98" s="1189"/>
      <c r="BM98" s="1189"/>
      <c r="BN98" s="1282" t="s">
        <v>549</v>
      </c>
      <c r="BO98" s="1068">
        <f t="shared" si="90"/>
        <v>29.629629629629626</v>
      </c>
      <c r="BP98" s="563" t="s">
        <v>362</v>
      </c>
    </row>
    <row r="99" spans="1:68" ht="47.25" x14ac:dyDescent="0.25">
      <c r="A99" s="374"/>
      <c r="B99" s="1231"/>
      <c r="C99" s="1086"/>
      <c r="D99" s="1086"/>
      <c r="E99" s="1239"/>
      <c r="F99" s="1239"/>
      <c r="G99" s="1239" t="s">
        <v>52</v>
      </c>
      <c r="H99" s="1232" t="s">
        <v>158</v>
      </c>
      <c r="I99" s="1232"/>
      <c r="J99" s="803" t="s">
        <v>645</v>
      </c>
      <c r="K99" s="405" t="s">
        <v>616</v>
      </c>
      <c r="L99" s="1240">
        <f>N99+O99+P99+Q99+R99+S99+T99+U99</f>
        <v>3</v>
      </c>
      <c r="M99" s="1237">
        <f t="shared" si="83"/>
        <v>108</v>
      </c>
      <c r="N99" s="1238"/>
      <c r="O99" s="1236"/>
      <c r="P99" s="1236"/>
      <c r="Q99" s="1236"/>
      <c r="R99" s="1231"/>
      <c r="S99" s="1231">
        <v>3</v>
      </c>
      <c r="T99" s="1231"/>
      <c r="U99" s="578"/>
      <c r="V99" s="1310"/>
      <c r="W99" s="1250">
        <v>6</v>
      </c>
      <c r="X99" s="1250"/>
      <c r="Y99" s="1250"/>
      <c r="Z99" s="1269"/>
      <c r="AA99" s="894">
        <f t="shared" si="84"/>
        <v>44</v>
      </c>
      <c r="AB99" s="1249">
        <f t="shared" si="91"/>
        <v>40</v>
      </c>
      <c r="AC99" s="1249">
        <f t="shared" si="92"/>
        <v>0</v>
      </c>
      <c r="AD99" s="1249">
        <f t="shared" si="93"/>
        <v>32</v>
      </c>
      <c r="AE99" s="996">
        <f t="shared" si="94"/>
        <v>8</v>
      </c>
      <c r="AF99" s="996">
        <f t="shared" si="95"/>
        <v>0</v>
      </c>
      <c r="AG99" s="875">
        <f t="shared" si="96"/>
        <v>64</v>
      </c>
      <c r="AH99" s="1245"/>
      <c r="AI99" s="1233"/>
      <c r="AJ99" s="1233"/>
      <c r="AK99" s="1233"/>
      <c r="AL99" s="1234"/>
      <c r="AM99" s="1234"/>
      <c r="AN99" s="1246"/>
      <c r="AO99" s="979"/>
      <c r="AP99" s="1261"/>
      <c r="AQ99" s="1258"/>
      <c r="AR99" s="1258"/>
      <c r="AS99" s="1258"/>
      <c r="AT99" s="1257"/>
      <c r="AU99" s="1257"/>
      <c r="AV99" s="1259"/>
      <c r="AW99" s="979"/>
      <c r="AX99" s="1261"/>
      <c r="AY99" s="1258"/>
      <c r="AZ99" s="1258"/>
      <c r="BA99" s="1258"/>
      <c r="BB99" s="1257"/>
      <c r="BC99" s="1257">
        <v>32</v>
      </c>
      <c r="BD99" s="1259">
        <v>8</v>
      </c>
      <c r="BE99" s="979"/>
      <c r="BF99" s="1261"/>
      <c r="BG99" s="1258"/>
      <c r="BH99" s="1258"/>
      <c r="BI99" s="1258"/>
      <c r="BJ99" s="1257"/>
      <c r="BK99" s="1257"/>
      <c r="BL99" s="1259"/>
      <c r="BM99" s="979"/>
      <c r="BN99" s="1282" t="s">
        <v>549</v>
      </c>
      <c r="BO99" s="1068">
        <f t="shared" si="90"/>
        <v>37.037037037037038</v>
      </c>
      <c r="BP99" s="563" t="s">
        <v>362</v>
      </c>
    </row>
    <row r="100" spans="1:68" ht="47.25" x14ac:dyDescent="0.25">
      <c r="A100" s="374"/>
      <c r="B100" s="1231"/>
      <c r="C100" s="1086"/>
      <c r="D100" s="1086"/>
      <c r="E100" s="1239"/>
      <c r="F100" s="1239"/>
      <c r="G100" s="1239" t="s">
        <v>52</v>
      </c>
      <c r="H100" s="1232" t="s">
        <v>158</v>
      </c>
      <c r="I100" s="1232"/>
      <c r="J100" s="803" t="s">
        <v>646</v>
      </c>
      <c r="K100" s="405" t="s">
        <v>617</v>
      </c>
      <c r="L100" s="1240">
        <f>N100+O100+P100+Q100+R100+S100+T100+U100</f>
        <v>3</v>
      </c>
      <c r="M100" s="1237">
        <f t="shared" si="83"/>
        <v>108</v>
      </c>
      <c r="N100" s="1241"/>
      <c r="O100" s="1231"/>
      <c r="P100" s="1231"/>
      <c r="Q100" s="1231"/>
      <c r="R100" s="1231"/>
      <c r="S100" s="1231">
        <v>3</v>
      </c>
      <c r="T100" s="1231"/>
      <c r="U100" s="578"/>
      <c r="V100" s="1310"/>
      <c r="W100" s="1250">
        <v>6</v>
      </c>
      <c r="X100" s="1250"/>
      <c r="Y100" s="1250"/>
      <c r="Z100" s="1269"/>
      <c r="AA100" s="894">
        <f t="shared" si="84"/>
        <v>44</v>
      </c>
      <c r="AB100" s="1249">
        <f t="shared" ref="AB100" si="97">AC100+AD100+AE100</f>
        <v>40</v>
      </c>
      <c r="AC100" s="1249">
        <f t="shared" ref="AC100" si="98">AH100+AL100+AP100+AT100+AX100+BB100+BF100+BJ100</f>
        <v>0</v>
      </c>
      <c r="AD100" s="1249">
        <f t="shared" ref="AD100" si="99">AI100+AM100+AQ100+AU100+AY100+BC100+BG100+BK100</f>
        <v>32</v>
      </c>
      <c r="AE100" s="996">
        <f t="shared" ref="AE100" si="100">AJ100+AN100+AR100+AV100+AZ100+BD100+BH100+BL100</f>
        <v>8</v>
      </c>
      <c r="AF100" s="996">
        <f t="shared" ref="AF100" si="101">AK100+AO100+AS100+AW100+BA100+BE100+BI100+BM100</f>
        <v>0</v>
      </c>
      <c r="AG100" s="875">
        <f t="shared" ref="AG100" si="102">M100-AA100</f>
        <v>64</v>
      </c>
      <c r="AH100" s="1245"/>
      <c r="AI100" s="1233"/>
      <c r="AJ100" s="1233"/>
      <c r="AK100" s="1233"/>
      <c r="AL100" s="1234"/>
      <c r="AM100" s="1234"/>
      <c r="AN100" s="1246"/>
      <c r="AO100" s="979"/>
      <c r="AP100" s="1261"/>
      <c r="AQ100" s="1258"/>
      <c r="AR100" s="1258"/>
      <c r="AS100" s="1258"/>
      <c r="AT100" s="1257"/>
      <c r="AU100" s="1257"/>
      <c r="AV100" s="1259"/>
      <c r="AW100" s="979"/>
      <c r="AX100" s="1261"/>
      <c r="AY100" s="1258"/>
      <c r="AZ100" s="1258"/>
      <c r="BA100" s="1258"/>
      <c r="BB100" s="1257"/>
      <c r="BC100" s="1257">
        <v>32</v>
      </c>
      <c r="BD100" s="1259">
        <v>8</v>
      </c>
      <c r="BE100" s="979"/>
      <c r="BF100" s="1261"/>
      <c r="BG100" s="1258"/>
      <c r="BH100" s="1258"/>
      <c r="BI100" s="1258"/>
      <c r="BJ100" s="1257"/>
      <c r="BK100" s="1257"/>
      <c r="BL100" s="1259"/>
      <c r="BM100" s="979"/>
      <c r="BN100" s="1282" t="s">
        <v>549</v>
      </c>
      <c r="BO100" s="1068">
        <f t="shared" si="90"/>
        <v>37.037037037037038</v>
      </c>
      <c r="BP100" s="563" t="s">
        <v>362</v>
      </c>
    </row>
    <row r="101" spans="1:68" ht="15.75" hidden="1" customHeight="1" x14ac:dyDescent="0.25">
      <c r="A101" s="374"/>
      <c r="B101" s="1175"/>
      <c r="C101" s="1544" t="s">
        <v>76</v>
      </c>
      <c r="D101" s="1544" t="s">
        <v>76</v>
      </c>
      <c r="E101" s="1210"/>
      <c r="F101" s="1210"/>
      <c r="G101" s="1210" t="s">
        <v>52</v>
      </c>
      <c r="H101" s="1442" t="s">
        <v>158</v>
      </c>
      <c r="I101" s="1442"/>
      <c r="J101" s="803" t="s">
        <v>647</v>
      </c>
      <c r="K101" s="405" t="s">
        <v>37</v>
      </c>
      <c r="L101" s="1498">
        <f>N101+O101+P101+Q101+R101+S101+T101+U101</f>
        <v>0</v>
      </c>
      <c r="M101" s="1464">
        <f>L101*36</f>
        <v>0</v>
      </c>
      <c r="N101" s="1482"/>
      <c r="O101" s="1483"/>
      <c r="P101" s="1483"/>
      <c r="Q101" s="1483"/>
      <c r="R101" s="1483"/>
      <c r="S101" s="1483"/>
      <c r="T101" s="1483"/>
      <c r="U101" s="1600"/>
      <c r="V101" s="1601"/>
      <c r="W101" s="1481"/>
      <c r="X101" s="1481"/>
      <c r="Y101" s="1481"/>
      <c r="Z101" s="1535"/>
      <c r="AA101" s="1602">
        <f>AB101+AB101*0.1</f>
        <v>0</v>
      </c>
      <c r="AB101" s="1432">
        <f>AC101+AD101+AE101</f>
        <v>0</v>
      </c>
      <c r="AC101" s="1432">
        <f>AH101+AL101+AP101+AT101+AX101+BB101+BF101+BJ101</f>
        <v>0</v>
      </c>
      <c r="AD101" s="1432">
        <f>AI101+AM101+AQ101+AU101+AY101+BC101+BG101+BK101</f>
        <v>0</v>
      </c>
      <c r="AE101" s="1598">
        <f>AJ101+AN101+AR101+AV101+AZ101+BD101+BH101+BL101</f>
        <v>0</v>
      </c>
      <c r="AF101" s="1591">
        <f>AK101+AO101+AS101+AW101+BA101+BE101+BI101+BM101</f>
        <v>0</v>
      </c>
      <c r="AG101" s="1593">
        <f>M101-AA101</f>
        <v>0</v>
      </c>
      <c r="AH101" s="1589"/>
      <c r="AI101" s="1534"/>
      <c r="AJ101" s="1534"/>
      <c r="AK101" s="1534"/>
      <c r="AL101" s="1532"/>
      <c r="AM101" s="1532"/>
      <c r="AN101" s="1590"/>
      <c r="AO101" s="1590"/>
      <c r="AP101" s="1589"/>
      <c r="AQ101" s="1534"/>
      <c r="AR101" s="1534"/>
      <c r="AS101" s="1534"/>
      <c r="AT101" s="1532"/>
      <c r="AU101" s="1532"/>
      <c r="AV101" s="1590"/>
      <c r="AW101" s="1590"/>
      <c r="AX101" s="1589"/>
      <c r="AY101" s="1534"/>
      <c r="AZ101" s="1534"/>
      <c r="BA101" s="1534"/>
      <c r="BB101" s="1532"/>
      <c r="BC101" s="1532"/>
      <c r="BD101" s="1590"/>
      <c r="BE101" s="1590"/>
      <c r="BF101" s="1589"/>
      <c r="BG101" s="1534"/>
      <c r="BH101" s="1534"/>
      <c r="BI101" s="1534"/>
      <c r="BJ101" s="1532"/>
      <c r="BK101" s="1532"/>
      <c r="BL101" s="1590"/>
      <c r="BM101" s="1590"/>
      <c r="BN101" s="1282" t="s">
        <v>549</v>
      </c>
      <c r="BO101" s="1597" t="e">
        <v>#DIV/0!</v>
      </c>
      <c r="BP101" s="563" t="s">
        <v>362</v>
      </c>
    </row>
    <row r="102" spans="1:68" ht="15.75" hidden="1" customHeight="1" x14ac:dyDescent="0.25">
      <c r="A102" s="374"/>
      <c r="B102" s="1176"/>
      <c r="C102" s="1546"/>
      <c r="D102" s="1546"/>
      <c r="E102" s="1210"/>
      <c r="F102" s="1210"/>
      <c r="G102" s="1210" t="s">
        <v>52</v>
      </c>
      <c r="H102" s="1443"/>
      <c r="I102" s="1443"/>
      <c r="J102" s="803" t="s">
        <v>648</v>
      </c>
      <c r="K102" s="405" t="s">
        <v>37</v>
      </c>
      <c r="L102" s="1498"/>
      <c r="M102" s="1464"/>
      <c r="N102" s="1482"/>
      <c r="O102" s="1483"/>
      <c r="P102" s="1483"/>
      <c r="Q102" s="1483"/>
      <c r="R102" s="1483"/>
      <c r="S102" s="1483"/>
      <c r="T102" s="1483"/>
      <c r="U102" s="1600"/>
      <c r="V102" s="1601"/>
      <c r="W102" s="1481"/>
      <c r="X102" s="1481"/>
      <c r="Y102" s="1481"/>
      <c r="Z102" s="1535"/>
      <c r="AA102" s="1603"/>
      <c r="AB102" s="1433"/>
      <c r="AC102" s="1433"/>
      <c r="AD102" s="1433"/>
      <c r="AE102" s="1599"/>
      <c r="AF102" s="1592"/>
      <c r="AG102" s="1594"/>
      <c r="AH102" s="1589"/>
      <c r="AI102" s="1534"/>
      <c r="AJ102" s="1534"/>
      <c r="AK102" s="1534"/>
      <c r="AL102" s="1532"/>
      <c r="AM102" s="1532"/>
      <c r="AN102" s="1590"/>
      <c r="AO102" s="1590"/>
      <c r="AP102" s="1589"/>
      <c r="AQ102" s="1534"/>
      <c r="AR102" s="1534"/>
      <c r="AS102" s="1534"/>
      <c r="AT102" s="1532"/>
      <c r="AU102" s="1532"/>
      <c r="AV102" s="1590"/>
      <c r="AW102" s="1590"/>
      <c r="AX102" s="1589"/>
      <c r="AY102" s="1534"/>
      <c r="AZ102" s="1534"/>
      <c r="BA102" s="1534"/>
      <c r="BB102" s="1532"/>
      <c r="BC102" s="1532"/>
      <c r="BD102" s="1590"/>
      <c r="BE102" s="1590"/>
      <c r="BF102" s="1589"/>
      <c r="BG102" s="1534"/>
      <c r="BH102" s="1534"/>
      <c r="BI102" s="1534"/>
      <c r="BJ102" s="1532"/>
      <c r="BK102" s="1532"/>
      <c r="BL102" s="1590"/>
      <c r="BM102" s="1590"/>
      <c r="BN102" s="1282" t="s">
        <v>549</v>
      </c>
      <c r="BO102" s="1597"/>
      <c r="BP102" s="563" t="s">
        <v>362</v>
      </c>
    </row>
    <row r="103" spans="1:68" ht="15.75" hidden="1" customHeight="1" x14ac:dyDescent="0.25">
      <c r="A103" s="374"/>
      <c r="B103" s="1175"/>
      <c r="C103" s="1544" t="s">
        <v>76</v>
      </c>
      <c r="D103" s="1544" t="s">
        <v>76</v>
      </c>
      <c r="E103" s="1239"/>
      <c r="F103" s="1239"/>
      <c r="G103" s="1239" t="s">
        <v>52</v>
      </c>
      <c r="H103" s="1442" t="s">
        <v>158</v>
      </c>
      <c r="I103" s="1442"/>
      <c r="J103" s="803" t="s">
        <v>649</v>
      </c>
      <c r="K103" s="405" t="s">
        <v>37</v>
      </c>
      <c r="L103" s="1498">
        <f>N103+O103+P103+Q103+R103+S103+T103+U103</f>
        <v>0</v>
      </c>
      <c r="M103" s="1464">
        <f>L103*36</f>
        <v>0</v>
      </c>
      <c r="N103" s="1482"/>
      <c r="O103" s="1483"/>
      <c r="P103" s="1483"/>
      <c r="Q103" s="1483"/>
      <c r="R103" s="1483"/>
      <c r="S103" s="1483"/>
      <c r="T103" s="1483"/>
      <c r="U103" s="1600"/>
      <c r="V103" s="1601"/>
      <c r="W103" s="1481"/>
      <c r="X103" s="1481"/>
      <c r="Y103" s="1481"/>
      <c r="Z103" s="1535"/>
      <c r="AA103" s="1602">
        <f>AB103+AB103*0.1</f>
        <v>0</v>
      </c>
      <c r="AB103" s="1432">
        <f>AC103+AD103+AE103</f>
        <v>0</v>
      </c>
      <c r="AC103" s="1432">
        <f>AH103+AL103+AP103+AT103+AX103+BB103+BF103+BJ103</f>
        <v>0</v>
      </c>
      <c r="AD103" s="1432">
        <f>AI103+AM103+AQ103+AU103+AY103+BC103+BG103+BK103</f>
        <v>0</v>
      </c>
      <c r="AE103" s="1598">
        <f>AJ103+AN103+AR103+AV103+AZ103+BD103+BH103+BL103</f>
        <v>0</v>
      </c>
      <c r="AF103" s="1591">
        <f>AK103+AO103+AS103+AW103+BA103+BE103+BI103+BM103</f>
        <v>0</v>
      </c>
      <c r="AG103" s="1593">
        <f>M103-AA103</f>
        <v>0</v>
      </c>
      <c r="AH103" s="1589"/>
      <c r="AI103" s="1534"/>
      <c r="AJ103" s="1534"/>
      <c r="AK103" s="1534"/>
      <c r="AL103" s="1532"/>
      <c r="AM103" s="1532"/>
      <c r="AN103" s="1590"/>
      <c r="AO103" s="1590"/>
      <c r="AP103" s="1589"/>
      <c r="AQ103" s="1534"/>
      <c r="AR103" s="1534"/>
      <c r="AS103" s="1534"/>
      <c r="AT103" s="1532"/>
      <c r="AU103" s="1532"/>
      <c r="AV103" s="1590"/>
      <c r="AW103" s="1590"/>
      <c r="AX103" s="1589"/>
      <c r="AY103" s="1534"/>
      <c r="AZ103" s="1534"/>
      <c r="BA103" s="1534"/>
      <c r="BB103" s="1532"/>
      <c r="BC103" s="1532"/>
      <c r="BD103" s="1590"/>
      <c r="BE103" s="1590"/>
      <c r="BF103" s="1589"/>
      <c r="BG103" s="1534"/>
      <c r="BH103" s="1534"/>
      <c r="BI103" s="1534"/>
      <c r="BJ103" s="1532"/>
      <c r="BK103" s="1532"/>
      <c r="BL103" s="1590"/>
      <c r="BM103" s="1590"/>
      <c r="BN103" s="1282" t="s">
        <v>549</v>
      </c>
      <c r="BO103" s="1597" t="e">
        <v>#DIV/0!</v>
      </c>
      <c r="BP103" s="563" t="s">
        <v>362</v>
      </c>
    </row>
    <row r="104" spans="1:68" ht="15.75" hidden="1" customHeight="1" x14ac:dyDescent="0.25">
      <c r="A104" s="374"/>
      <c r="B104" s="1176"/>
      <c r="C104" s="1546"/>
      <c r="D104" s="1546"/>
      <c r="E104" s="1239"/>
      <c r="F104" s="1239"/>
      <c r="G104" s="1239" t="s">
        <v>52</v>
      </c>
      <c r="H104" s="1443"/>
      <c r="I104" s="1443"/>
      <c r="J104" s="803" t="s">
        <v>650</v>
      </c>
      <c r="K104" s="405" t="s">
        <v>37</v>
      </c>
      <c r="L104" s="1498"/>
      <c r="M104" s="1464"/>
      <c r="N104" s="1482"/>
      <c r="O104" s="1483"/>
      <c r="P104" s="1483"/>
      <c r="Q104" s="1483"/>
      <c r="R104" s="1483"/>
      <c r="S104" s="1483"/>
      <c r="T104" s="1483"/>
      <c r="U104" s="1600"/>
      <c r="V104" s="1601"/>
      <c r="W104" s="1481"/>
      <c r="X104" s="1481"/>
      <c r="Y104" s="1481"/>
      <c r="Z104" s="1535"/>
      <c r="AA104" s="1603"/>
      <c r="AB104" s="1433"/>
      <c r="AC104" s="1433"/>
      <c r="AD104" s="1433"/>
      <c r="AE104" s="1599"/>
      <c r="AF104" s="1592"/>
      <c r="AG104" s="1594"/>
      <c r="AH104" s="1589"/>
      <c r="AI104" s="1534"/>
      <c r="AJ104" s="1534"/>
      <c r="AK104" s="1534"/>
      <c r="AL104" s="1532"/>
      <c r="AM104" s="1532"/>
      <c r="AN104" s="1590"/>
      <c r="AO104" s="1590"/>
      <c r="AP104" s="1589"/>
      <c r="AQ104" s="1534"/>
      <c r="AR104" s="1534"/>
      <c r="AS104" s="1534"/>
      <c r="AT104" s="1532"/>
      <c r="AU104" s="1532"/>
      <c r="AV104" s="1590"/>
      <c r="AW104" s="1590"/>
      <c r="AX104" s="1589"/>
      <c r="AY104" s="1534"/>
      <c r="AZ104" s="1534"/>
      <c r="BA104" s="1534"/>
      <c r="BB104" s="1532"/>
      <c r="BC104" s="1532"/>
      <c r="BD104" s="1590"/>
      <c r="BE104" s="1590"/>
      <c r="BF104" s="1589"/>
      <c r="BG104" s="1534"/>
      <c r="BH104" s="1534"/>
      <c r="BI104" s="1534"/>
      <c r="BJ104" s="1532"/>
      <c r="BK104" s="1532"/>
      <c r="BL104" s="1590"/>
      <c r="BM104" s="1590"/>
      <c r="BN104" s="1282" t="s">
        <v>549</v>
      </c>
      <c r="BO104" s="1597"/>
      <c r="BP104" s="563" t="s">
        <v>362</v>
      </c>
    </row>
    <row r="105" spans="1:68" ht="15.75" x14ac:dyDescent="0.25">
      <c r="A105" s="374"/>
      <c r="B105" s="1231"/>
      <c r="C105" s="1086"/>
      <c r="D105" s="1086"/>
      <c r="E105" s="1239"/>
      <c r="F105" s="1239"/>
      <c r="G105" s="1239" t="s">
        <v>52</v>
      </c>
      <c r="H105" s="1232" t="s">
        <v>158</v>
      </c>
      <c r="I105" s="1232"/>
      <c r="J105" s="803" t="s">
        <v>647</v>
      </c>
      <c r="K105" s="405" t="s">
        <v>574</v>
      </c>
      <c r="L105" s="1240">
        <f t="shared" ref="L105:L106" si="103">N105+O105+P105+Q105+R105+S105+T105+U105</f>
        <v>3</v>
      </c>
      <c r="M105" s="1237">
        <f t="shared" ref="M105:M106" si="104">L105*36</f>
        <v>108</v>
      </c>
      <c r="N105" s="1190"/>
      <c r="O105" s="1191"/>
      <c r="P105" s="1191"/>
      <c r="Q105" s="1191"/>
      <c r="R105" s="1191"/>
      <c r="S105" s="1191">
        <v>3</v>
      </c>
      <c r="T105" s="1195"/>
      <c r="U105" s="1311"/>
      <c r="V105" s="1308"/>
      <c r="W105" s="1265">
        <v>6</v>
      </c>
      <c r="X105" s="1265"/>
      <c r="Y105" s="1265"/>
      <c r="Z105" s="1269"/>
      <c r="AA105" s="894">
        <f t="shared" ref="AA105" si="105">AB105+AB105*0.1</f>
        <v>35.200000000000003</v>
      </c>
      <c r="AB105" s="1227">
        <f t="shared" ref="AB105" si="106">AC105+AD105+AE105</f>
        <v>32</v>
      </c>
      <c r="AC105" s="1227">
        <f t="shared" ref="AC105" si="107">AH105+AL105+AP105+AT105+AX105+BB105+BF105+BJ105</f>
        <v>16</v>
      </c>
      <c r="AD105" s="1227">
        <f t="shared" ref="AD105" si="108">AI105+AM105+AQ105+AU105+AY105+BC105+BG105+BK105</f>
        <v>0</v>
      </c>
      <c r="AE105" s="996">
        <f t="shared" ref="AE105" si="109">AJ105+AN105+AR105+AV105+AZ105+BD105+BH105+BL105</f>
        <v>16</v>
      </c>
      <c r="AF105" s="996">
        <f t="shared" ref="AF105" si="110">AK105+AO105+AS105+AW105+BA105+BE105+BI105+BM105</f>
        <v>0</v>
      </c>
      <c r="AG105" s="875">
        <f t="shared" ref="AG105" si="111">M105-AA105</f>
        <v>72.8</v>
      </c>
      <c r="AH105" s="1194"/>
      <c r="AI105" s="1188"/>
      <c r="AJ105" s="1188"/>
      <c r="AK105" s="1256"/>
      <c r="AL105" s="1255"/>
      <c r="AM105" s="1255"/>
      <c r="AN105" s="1262"/>
      <c r="AO105" s="1276"/>
      <c r="AP105" s="1324"/>
      <c r="AQ105" s="1188"/>
      <c r="AR105" s="1188"/>
      <c r="AS105" s="1256"/>
      <c r="AT105" s="1255"/>
      <c r="AU105" s="1255"/>
      <c r="AV105" s="1262"/>
      <c r="AW105" s="1276"/>
      <c r="AX105" s="1324"/>
      <c r="AY105" s="1188"/>
      <c r="AZ105" s="1188"/>
      <c r="BA105" s="1256"/>
      <c r="BB105" s="1255">
        <v>16</v>
      </c>
      <c r="BC105" s="1255"/>
      <c r="BD105" s="1262">
        <v>16</v>
      </c>
      <c r="BE105" s="1276"/>
      <c r="BF105" s="1324"/>
      <c r="BG105" s="1188"/>
      <c r="BH105" s="1188"/>
      <c r="BI105" s="1256"/>
      <c r="BJ105" s="1255"/>
      <c r="BK105" s="1255"/>
      <c r="BL105" s="1262"/>
      <c r="BM105" s="978"/>
      <c r="BN105" s="1282" t="s">
        <v>549</v>
      </c>
      <c r="BO105" s="1068">
        <f t="shared" ref="BO105:BO106" si="112">AB105/M105*100</f>
        <v>29.629629629629626</v>
      </c>
      <c r="BP105" s="563" t="s">
        <v>362</v>
      </c>
    </row>
    <row r="106" spans="1:68" ht="15.75" x14ac:dyDescent="0.25">
      <c r="A106" s="374"/>
      <c r="B106" s="1231"/>
      <c r="C106" s="1086"/>
      <c r="D106" s="1086"/>
      <c r="E106" s="1239"/>
      <c r="F106" s="1239"/>
      <c r="G106" s="1239" t="s">
        <v>52</v>
      </c>
      <c r="H106" s="1232" t="s">
        <v>158</v>
      </c>
      <c r="I106" s="1232"/>
      <c r="J106" s="803" t="s">
        <v>648</v>
      </c>
      <c r="K106" s="405" t="s">
        <v>618</v>
      </c>
      <c r="L106" s="1240">
        <f t="shared" si="103"/>
        <v>3</v>
      </c>
      <c r="M106" s="1237">
        <f t="shared" si="104"/>
        <v>108</v>
      </c>
      <c r="N106" s="1190"/>
      <c r="O106" s="1191"/>
      <c r="P106" s="1191"/>
      <c r="Q106" s="1191"/>
      <c r="R106" s="1191"/>
      <c r="S106" s="1191">
        <v>3</v>
      </c>
      <c r="T106" s="1195"/>
      <c r="U106" s="1312"/>
      <c r="V106" s="1308">
        <v>6</v>
      </c>
      <c r="W106" s="1265"/>
      <c r="X106" s="1265"/>
      <c r="Y106" s="1265"/>
      <c r="Z106" s="1269"/>
      <c r="AA106" s="894">
        <f t="shared" ref="AA106:AA108" si="113">AB106+AB106*0.1</f>
        <v>35.200000000000003</v>
      </c>
      <c r="AB106" s="1249">
        <f t="shared" ref="AB106:AB108" si="114">AC106+AD106+AE106</f>
        <v>32</v>
      </c>
      <c r="AC106" s="1249">
        <f t="shared" ref="AC106:AC108" si="115">AH106+AL106+AP106+AT106+AX106+BB106+BF106+BJ106</f>
        <v>16</v>
      </c>
      <c r="AD106" s="1249">
        <f t="shared" ref="AD106:AD108" si="116">AI106+AM106+AQ106+AU106+AY106+BC106+BG106+BK106</f>
        <v>0</v>
      </c>
      <c r="AE106" s="996">
        <f t="shared" ref="AE106:AE108" si="117">AJ106+AN106+AR106+AV106+AZ106+BD106+BH106+BL106</f>
        <v>16</v>
      </c>
      <c r="AF106" s="996">
        <f t="shared" ref="AF106:AF108" si="118">AK106+AO106+AS106+AW106+BA106+BE106+BI106+BM106</f>
        <v>0</v>
      </c>
      <c r="AG106" s="875">
        <f t="shared" ref="AG106:AG108" si="119">M106-AA106</f>
        <v>72.8</v>
      </c>
      <c r="AH106" s="1194"/>
      <c r="AI106" s="1188"/>
      <c r="AJ106" s="1188"/>
      <c r="AK106" s="1256"/>
      <c r="AL106" s="1255"/>
      <c r="AM106" s="1255"/>
      <c r="AN106" s="1262"/>
      <c r="AO106" s="1276"/>
      <c r="AP106" s="1324"/>
      <c r="AQ106" s="1188"/>
      <c r="AR106" s="1188"/>
      <c r="AS106" s="1256"/>
      <c r="AT106" s="1255"/>
      <c r="AU106" s="1255"/>
      <c r="AV106" s="1262"/>
      <c r="AW106" s="1276"/>
      <c r="AX106" s="1324"/>
      <c r="AY106" s="1188"/>
      <c r="AZ106" s="1188"/>
      <c r="BA106" s="1256"/>
      <c r="BB106" s="1255">
        <v>16</v>
      </c>
      <c r="BC106" s="1255"/>
      <c r="BD106" s="1262">
        <v>16</v>
      </c>
      <c r="BE106" s="1276"/>
      <c r="BF106" s="1324"/>
      <c r="BG106" s="1188"/>
      <c r="BH106" s="1188"/>
      <c r="BI106" s="1256"/>
      <c r="BJ106" s="1255"/>
      <c r="BK106" s="1255"/>
      <c r="BL106" s="1262"/>
      <c r="BM106" s="978"/>
      <c r="BN106" s="1282" t="s">
        <v>549</v>
      </c>
      <c r="BO106" s="1068">
        <f t="shared" si="112"/>
        <v>29.629629629629626</v>
      </c>
      <c r="BP106" s="563" t="s">
        <v>362</v>
      </c>
    </row>
    <row r="107" spans="1:68" ht="15.75" x14ac:dyDescent="0.25">
      <c r="A107" s="374"/>
      <c r="B107" s="1176"/>
      <c r="C107" s="1239"/>
      <c r="D107" s="1239"/>
      <c r="E107" s="1239"/>
      <c r="F107" s="1239"/>
      <c r="G107" s="1239" t="s">
        <v>52</v>
      </c>
      <c r="H107" s="1232" t="s">
        <v>158</v>
      </c>
      <c r="I107" s="1239"/>
      <c r="J107" s="803" t="s">
        <v>649</v>
      </c>
      <c r="K107" s="405" t="s">
        <v>557</v>
      </c>
      <c r="L107" s="417">
        <f>N107+O107+P107+Q107+R107+S107+T107+U107</f>
        <v>3</v>
      </c>
      <c r="M107" s="1237">
        <f>L107*36</f>
        <v>108</v>
      </c>
      <c r="N107" s="1190"/>
      <c r="O107" s="1191"/>
      <c r="P107" s="1191"/>
      <c r="Q107" s="1191"/>
      <c r="R107" s="1191"/>
      <c r="S107" s="1191">
        <v>3</v>
      </c>
      <c r="T107" s="1191"/>
      <c r="U107" s="1312"/>
      <c r="V107" s="1308">
        <v>6</v>
      </c>
      <c r="W107" s="1265"/>
      <c r="X107" s="1265"/>
      <c r="Y107" s="1265"/>
      <c r="Z107" s="1269"/>
      <c r="AA107" s="894">
        <f t="shared" si="113"/>
        <v>35.200000000000003</v>
      </c>
      <c r="AB107" s="1249">
        <f t="shared" si="114"/>
        <v>32</v>
      </c>
      <c r="AC107" s="1249">
        <f t="shared" si="115"/>
        <v>16</v>
      </c>
      <c r="AD107" s="1249">
        <f t="shared" si="116"/>
        <v>16</v>
      </c>
      <c r="AE107" s="996">
        <f t="shared" si="117"/>
        <v>0</v>
      </c>
      <c r="AF107" s="996">
        <f t="shared" si="118"/>
        <v>0</v>
      </c>
      <c r="AG107" s="875">
        <f t="shared" si="119"/>
        <v>72.8</v>
      </c>
      <c r="AH107" s="1263"/>
      <c r="AI107" s="1256"/>
      <c r="AJ107" s="1256"/>
      <c r="AK107" s="1256"/>
      <c r="AL107" s="1255"/>
      <c r="AM107" s="1255"/>
      <c r="AN107" s="1262"/>
      <c r="AO107" s="1276"/>
      <c r="AP107" s="1263"/>
      <c r="AQ107" s="1256"/>
      <c r="AR107" s="1256"/>
      <c r="AS107" s="1256"/>
      <c r="AT107" s="1255"/>
      <c r="AU107" s="1255"/>
      <c r="AV107" s="1262"/>
      <c r="AW107" s="1276"/>
      <c r="AX107" s="1263"/>
      <c r="AY107" s="1256"/>
      <c r="AZ107" s="1256"/>
      <c r="BA107" s="1256"/>
      <c r="BB107" s="1255">
        <v>16</v>
      </c>
      <c r="BC107" s="1255">
        <v>16</v>
      </c>
      <c r="BD107" s="1262"/>
      <c r="BE107" s="978"/>
      <c r="BF107" s="1263"/>
      <c r="BG107" s="1256"/>
      <c r="BH107" s="1256"/>
      <c r="BI107" s="1256"/>
      <c r="BJ107" s="1255"/>
      <c r="BK107" s="1255"/>
      <c r="BL107" s="1262"/>
      <c r="BM107" s="978"/>
      <c r="BN107" s="1282" t="s">
        <v>549</v>
      </c>
      <c r="BO107" s="1068">
        <f>AB107/M107*100</f>
        <v>29.629629629629626</v>
      </c>
      <c r="BP107" s="563" t="s">
        <v>362</v>
      </c>
    </row>
    <row r="108" spans="1:68" ht="16.5" thickBot="1" x14ac:dyDescent="0.3">
      <c r="A108" s="1021"/>
      <c r="B108" s="1229"/>
      <c r="C108" s="1230"/>
      <c r="D108" s="1230"/>
      <c r="E108" s="1244"/>
      <c r="F108" s="1244"/>
      <c r="G108" s="1254" t="s">
        <v>52</v>
      </c>
      <c r="H108" s="1253" t="s">
        <v>158</v>
      </c>
      <c r="I108" s="1228"/>
      <c r="J108" s="803" t="s">
        <v>650</v>
      </c>
      <c r="K108" s="1277" t="s">
        <v>638</v>
      </c>
      <c r="L108" s="417">
        <f>N108+O108+P108+Q108+R108+S108+T108+U108</f>
        <v>3</v>
      </c>
      <c r="M108" s="1248">
        <f>L108*36</f>
        <v>108</v>
      </c>
      <c r="N108" s="1190"/>
      <c r="O108" s="1191"/>
      <c r="P108" s="1191"/>
      <c r="Q108" s="1191"/>
      <c r="R108" s="1191"/>
      <c r="S108" s="1191">
        <v>3</v>
      </c>
      <c r="T108" s="1191"/>
      <c r="U108" s="1312"/>
      <c r="V108" s="1308">
        <v>6</v>
      </c>
      <c r="W108" s="1265"/>
      <c r="X108" s="1265"/>
      <c r="Y108" s="1265"/>
      <c r="Z108" s="1269"/>
      <c r="AA108" s="894">
        <f t="shared" si="113"/>
        <v>52.8</v>
      </c>
      <c r="AB108" s="1249">
        <f t="shared" si="114"/>
        <v>48</v>
      </c>
      <c r="AC108" s="1249">
        <f t="shared" si="115"/>
        <v>16</v>
      </c>
      <c r="AD108" s="1249">
        <f t="shared" si="116"/>
        <v>32</v>
      </c>
      <c r="AE108" s="996">
        <f t="shared" si="117"/>
        <v>0</v>
      </c>
      <c r="AF108" s="996">
        <f t="shared" si="118"/>
        <v>0</v>
      </c>
      <c r="AG108" s="875">
        <f t="shared" si="119"/>
        <v>55.2</v>
      </c>
      <c r="AH108" s="1263"/>
      <c r="AI108" s="1256"/>
      <c r="AJ108" s="1256"/>
      <c r="AK108" s="1256"/>
      <c r="AL108" s="1255"/>
      <c r="AM108" s="1255"/>
      <c r="AN108" s="1262"/>
      <c r="AO108" s="1276"/>
      <c r="AP108" s="1263"/>
      <c r="AQ108" s="1256"/>
      <c r="AR108" s="1256"/>
      <c r="AS108" s="1256"/>
      <c r="AT108" s="1255"/>
      <c r="AU108" s="1255"/>
      <c r="AV108" s="1262"/>
      <c r="AW108" s="978"/>
      <c r="AX108" s="1263"/>
      <c r="AY108" s="1256"/>
      <c r="AZ108" s="1256"/>
      <c r="BA108" s="1256"/>
      <c r="BB108" s="1255">
        <v>16</v>
      </c>
      <c r="BC108" s="1255">
        <v>32</v>
      </c>
      <c r="BD108" s="1262"/>
      <c r="BE108" s="978"/>
      <c r="BF108" s="1263"/>
      <c r="BG108" s="1256"/>
      <c r="BH108" s="1256"/>
      <c r="BI108" s="1256"/>
      <c r="BJ108" s="1255"/>
      <c r="BK108" s="1255"/>
      <c r="BL108" s="1262"/>
      <c r="BM108" s="978"/>
      <c r="BN108" s="1282" t="s">
        <v>549</v>
      </c>
      <c r="BO108" s="1328">
        <f>AB108/M108*100</f>
        <v>44.444444444444443</v>
      </c>
      <c r="BP108" s="563" t="s">
        <v>362</v>
      </c>
    </row>
    <row r="109" spans="1:68" ht="15.75" x14ac:dyDescent="0.25">
      <c r="A109" s="612"/>
      <c r="B109" s="1089"/>
      <c r="C109" s="1089"/>
      <c r="D109" s="1089"/>
      <c r="E109" s="1172" t="s">
        <v>52</v>
      </c>
      <c r="F109" s="1323">
        <v>1</v>
      </c>
      <c r="G109" s="1090"/>
      <c r="H109" s="1090"/>
      <c r="I109" s="1090" t="s">
        <v>51</v>
      </c>
      <c r="J109" s="1091" t="s">
        <v>205</v>
      </c>
      <c r="K109" s="1154" t="s">
        <v>619</v>
      </c>
      <c r="L109" s="1092">
        <v>12</v>
      </c>
      <c r="M109" s="1093">
        <f>L109*36</f>
        <v>432</v>
      </c>
      <c r="N109" s="1094"/>
      <c r="O109" s="1095"/>
      <c r="P109" s="1095"/>
      <c r="Q109" s="1095"/>
      <c r="R109" s="1095"/>
      <c r="S109" s="1095"/>
      <c r="T109" s="1095"/>
      <c r="U109" s="1096"/>
      <c r="V109" s="1097"/>
      <c r="W109" s="1098"/>
      <c r="X109" s="1098"/>
      <c r="Y109" s="1098"/>
      <c r="Z109" s="1099"/>
      <c r="AA109" s="912"/>
      <c r="AB109" s="1100"/>
      <c r="AC109" s="1100"/>
      <c r="AD109" s="1100"/>
      <c r="AE109" s="1101"/>
      <c r="AF109" s="1101"/>
      <c r="AG109" s="1102"/>
      <c r="AH109" s="1103"/>
      <c r="AI109" s="1104"/>
      <c r="AJ109" s="1104"/>
      <c r="AK109" s="1104"/>
      <c r="AL109" s="1104"/>
      <c r="AM109" s="1104"/>
      <c r="AN109" s="1104"/>
      <c r="AO109" s="1104"/>
      <c r="AP109" s="1104"/>
      <c r="AQ109" s="1104"/>
      <c r="AR109" s="1104"/>
      <c r="AS109" s="1104"/>
      <c r="AT109" s="1104"/>
      <c r="AU109" s="1104"/>
      <c r="AV109" s="1104"/>
      <c r="AW109" s="1104"/>
      <c r="AX109" s="1104"/>
      <c r="AY109" s="1104"/>
      <c r="AZ109" s="1104"/>
      <c r="BA109" s="1104"/>
      <c r="BB109" s="1104"/>
      <c r="BC109" s="1104"/>
      <c r="BD109" s="1104"/>
      <c r="BE109" s="1104"/>
      <c r="BF109" s="1104"/>
      <c r="BG109" s="1104"/>
      <c r="BH109" s="1104"/>
      <c r="BI109" s="1104"/>
      <c r="BJ109" s="1104"/>
      <c r="BK109" s="1104"/>
      <c r="BL109" s="1105"/>
      <c r="BM109" s="1105"/>
      <c r="BN109" s="1301"/>
      <c r="BO109" s="1300"/>
      <c r="BP109" s="1106"/>
    </row>
    <row r="110" spans="1:68" ht="15.75" x14ac:dyDescent="0.25">
      <c r="A110" s="613"/>
      <c r="B110" s="831"/>
      <c r="C110" s="831"/>
      <c r="D110" s="831"/>
      <c r="E110" s="1172" t="s">
        <v>52</v>
      </c>
      <c r="F110" s="1172" t="s">
        <v>52</v>
      </c>
      <c r="G110" s="799"/>
      <c r="H110" s="799"/>
      <c r="I110" s="799"/>
      <c r="J110" s="809" t="s">
        <v>664</v>
      </c>
      <c r="K110" s="1155" t="s">
        <v>663</v>
      </c>
      <c r="L110" s="800">
        <f>SUM(L113:L116)</f>
        <v>12</v>
      </c>
      <c r="M110" s="898">
        <f>L110*36</f>
        <v>432</v>
      </c>
      <c r="N110" s="793"/>
      <c r="O110" s="794"/>
      <c r="P110" s="794"/>
      <c r="Q110" s="794"/>
      <c r="R110" s="794"/>
      <c r="S110" s="794"/>
      <c r="T110" s="794"/>
      <c r="U110" s="905"/>
      <c r="V110" s="915"/>
      <c r="W110" s="795"/>
      <c r="X110" s="795"/>
      <c r="Y110" s="795"/>
      <c r="Z110" s="916"/>
      <c r="AA110" s="912"/>
      <c r="AB110" s="797"/>
      <c r="AC110" s="797"/>
      <c r="AD110" s="797"/>
      <c r="AE110" s="798"/>
      <c r="AF110" s="798"/>
      <c r="AG110" s="880"/>
      <c r="AH110" s="796"/>
      <c r="AI110" s="797"/>
      <c r="AJ110" s="797"/>
      <c r="AK110" s="797"/>
      <c r="AL110" s="797"/>
      <c r="AM110" s="797"/>
      <c r="AN110" s="797"/>
      <c r="AO110" s="797"/>
      <c r="AP110" s="797"/>
      <c r="AQ110" s="797"/>
      <c r="AR110" s="797"/>
      <c r="AS110" s="797"/>
      <c r="AT110" s="797"/>
      <c r="AU110" s="797"/>
      <c r="AV110" s="797"/>
      <c r="AW110" s="797"/>
      <c r="AX110" s="797"/>
      <c r="AY110" s="797"/>
      <c r="AZ110" s="797"/>
      <c r="BA110" s="797"/>
      <c r="BB110" s="797"/>
      <c r="BC110" s="797"/>
      <c r="BD110" s="797"/>
      <c r="BE110" s="797"/>
      <c r="BF110" s="797"/>
      <c r="BG110" s="797"/>
      <c r="BH110" s="797"/>
      <c r="BI110" s="797"/>
      <c r="BJ110" s="797"/>
      <c r="BK110" s="797"/>
      <c r="BL110" s="798"/>
      <c r="BM110" s="798"/>
      <c r="BN110" s="1299"/>
      <c r="BO110" s="1297"/>
      <c r="BP110" s="879"/>
    </row>
    <row r="111" spans="1:68" ht="15.75" hidden="1" x14ac:dyDescent="0.25">
      <c r="A111" s="374"/>
      <c r="B111" s="1175"/>
      <c r="C111" s="1544" t="s">
        <v>76</v>
      </c>
      <c r="D111" s="1544" t="s">
        <v>76</v>
      </c>
      <c r="E111" s="1210"/>
      <c r="F111" s="1210"/>
      <c r="G111" s="1210" t="s">
        <v>52</v>
      </c>
      <c r="H111" s="1442" t="s">
        <v>158</v>
      </c>
      <c r="I111" s="1442"/>
      <c r="J111" s="803"/>
      <c r="K111" s="409" t="s">
        <v>37</v>
      </c>
      <c r="L111" s="1498">
        <f>N111+O111+P111+Q111+R111+S111+T111+U111</f>
        <v>0</v>
      </c>
      <c r="M111" s="1464">
        <f>L111*36</f>
        <v>0</v>
      </c>
      <c r="N111" s="1482"/>
      <c r="O111" s="1483"/>
      <c r="P111" s="1483"/>
      <c r="Q111" s="1483"/>
      <c r="R111" s="1483"/>
      <c r="S111" s="1483"/>
      <c r="T111" s="1483"/>
      <c r="U111" s="1494"/>
      <c r="V111" s="1493"/>
      <c r="W111" s="1481"/>
      <c r="X111" s="1481"/>
      <c r="Y111" s="1475"/>
      <c r="Z111" s="1535"/>
      <c r="AA111" s="1602">
        <f>AB111+AB111*0.1</f>
        <v>0</v>
      </c>
      <c r="AB111" s="1432">
        <f>AC111+AD111+AE111</f>
        <v>0</v>
      </c>
      <c r="AC111" s="1432">
        <f>AH111+AL111+AP111+AT111+AX111+BB111+BF111+BJ111</f>
        <v>0</v>
      </c>
      <c r="AD111" s="1432">
        <f>AI111+AM111+AQ111+AU111+AY111+BC111+BG111+BK111</f>
        <v>0</v>
      </c>
      <c r="AE111" s="1598">
        <f>AJ111+AN111+AR111+AV111+AZ111+BD111+BH111+BL111</f>
        <v>0</v>
      </c>
      <c r="AF111" s="1591">
        <f>AK111+AO111+AS111+AW111+BA111+BE111+BI111+BM111</f>
        <v>0</v>
      </c>
      <c r="AG111" s="1593">
        <f>M111-AA111</f>
        <v>0</v>
      </c>
      <c r="AH111" s="1589"/>
      <c r="AI111" s="1534"/>
      <c r="AJ111" s="1534"/>
      <c r="AK111" s="1534"/>
      <c r="AL111" s="1532"/>
      <c r="AM111" s="1532"/>
      <c r="AN111" s="1590"/>
      <c r="AO111" s="1590"/>
      <c r="AP111" s="1589"/>
      <c r="AQ111" s="1534"/>
      <c r="AR111" s="1534"/>
      <c r="AS111" s="1534"/>
      <c r="AT111" s="1590"/>
      <c r="AU111" s="1590"/>
      <c r="AV111" s="1590"/>
      <c r="AW111" s="1590"/>
      <c r="AX111" s="1589"/>
      <c r="AY111" s="1534"/>
      <c r="AZ111" s="1534"/>
      <c r="BA111" s="1534"/>
      <c r="BB111" s="1590"/>
      <c r="BC111" s="1590"/>
      <c r="BD111" s="1590"/>
      <c r="BE111" s="1590"/>
      <c r="BF111" s="1589"/>
      <c r="BG111" s="1534"/>
      <c r="BH111" s="1534"/>
      <c r="BI111" s="1534"/>
      <c r="BJ111" s="1590"/>
      <c r="BK111" s="1590"/>
      <c r="BL111" s="1595"/>
      <c r="BM111" s="1590"/>
      <c r="BN111" s="1596"/>
      <c r="BO111" s="1597" t="e">
        <v>#DIV/0!</v>
      </c>
      <c r="BP111" s="563" t="s">
        <v>362</v>
      </c>
    </row>
    <row r="112" spans="1:68" ht="15.75" hidden="1" x14ac:dyDescent="0.25">
      <c r="A112" s="374"/>
      <c r="B112" s="1176"/>
      <c r="C112" s="1546"/>
      <c r="D112" s="1546"/>
      <c r="E112" s="1210"/>
      <c r="F112" s="1210"/>
      <c r="G112" s="1210" t="s">
        <v>52</v>
      </c>
      <c r="H112" s="1443"/>
      <c r="I112" s="1443"/>
      <c r="J112" s="803"/>
      <c r="K112" s="409" t="s">
        <v>37</v>
      </c>
      <c r="L112" s="1498"/>
      <c r="M112" s="1464"/>
      <c r="N112" s="1482"/>
      <c r="O112" s="1483"/>
      <c r="P112" s="1483"/>
      <c r="Q112" s="1483"/>
      <c r="R112" s="1483"/>
      <c r="S112" s="1483"/>
      <c r="T112" s="1483"/>
      <c r="U112" s="1494"/>
      <c r="V112" s="1493"/>
      <c r="W112" s="1481"/>
      <c r="X112" s="1481"/>
      <c r="Y112" s="1477"/>
      <c r="Z112" s="1535"/>
      <c r="AA112" s="1603"/>
      <c r="AB112" s="1433"/>
      <c r="AC112" s="1433"/>
      <c r="AD112" s="1433"/>
      <c r="AE112" s="1599"/>
      <c r="AF112" s="1592"/>
      <c r="AG112" s="1594"/>
      <c r="AH112" s="1589"/>
      <c r="AI112" s="1534"/>
      <c r="AJ112" s="1534"/>
      <c r="AK112" s="1534"/>
      <c r="AL112" s="1532"/>
      <c r="AM112" s="1532"/>
      <c r="AN112" s="1590"/>
      <c r="AO112" s="1590"/>
      <c r="AP112" s="1589"/>
      <c r="AQ112" s="1534"/>
      <c r="AR112" s="1534"/>
      <c r="AS112" s="1534"/>
      <c r="AT112" s="1590"/>
      <c r="AU112" s="1590"/>
      <c r="AV112" s="1590"/>
      <c r="AW112" s="1590"/>
      <c r="AX112" s="1589"/>
      <c r="AY112" s="1534"/>
      <c r="AZ112" s="1534"/>
      <c r="BA112" s="1534"/>
      <c r="BB112" s="1590"/>
      <c r="BC112" s="1590"/>
      <c r="BD112" s="1590"/>
      <c r="BE112" s="1590"/>
      <c r="BF112" s="1589"/>
      <c r="BG112" s="1534"/>
      <c r="BH112" s="1534"/>
      <c r="BI112" s="1534"/>
      <c r="BJ112" s="1590"/>
      <c r="BK112" s="1590"/>
      <c r="BL112" s="1595"/>
      <c r="BM112" s="1590"/>
      <c r="BN112" s="1596"/>
      <c r="BO112" s="1597"/>
      <c r="BP112" s="563" t="s">
        <v>362</v>
      </c>
    </row>
    <row r="113" spans="1:68" ht="21.75" customHeight="1" x14ac:dyDescent="0.25">
      <c r="A113" s="374"/>
      <c r="B113" s="1205"/>
      <c r="C113" s="1210" t="s">
        <v>52</v>
      </c>
      <c r="D113" s="1210" t="s">
        <v>52</v>
      </c>
      <c r="E113" s="1210"/>
      <c r="F113" s="1210"/>
      <c r="G113" s="1210" t="s">
        <v>52</v>
      </c>
      <c r="H113" s="1209" t="s">
        <v>158</v>
      </c>
      <c r="I113" s="1210"/>
      <c r="J113" s="803" t="s">
        <v>665</v>
      </c>
      <c r="K113" s="405" t="s">
        <v>599</v>
      </c>
      <c r="L113" s="417">
        <f t="shared" ref="L113" si="120">N113+O113+P113+Q113+R113+S113+T113+U113</f>
        <v>3</v>
      </c>
      <c r="M113" s="1199">
        <f t="shared" ref="M113" si="121">L113*36</f>
        <v>108</v>
      </c>
      <c r="N113" s="1190"/>
      <c r="O113" s="1191"/>
      <c r="P113" s="1191"/>
      <c r="Q113" s="1191"/>
      <c r="R113" s="1191"/>
      <c r="S113" s="1191"/>
      <c r="T113" s="1191">
        <v>3</v>
      </c>
      <c r="U113" s="1191"/>
      <c r="V113" s="1192">
        <v>7</v>
      </c>
      <c r="W113" s="1193"/>
      <c r="X113" s="1193"/>
      <c r="Y113" s="1315"/>
      <c r="Z113" s="1314"/>
      <c r="AA113" s="894">
        <f t="shared" ref="AA113" si="122">AB113+AB113*0.1</f>
        <v>35.200000000000003</v>
      </c>
      <c r="AB113" s="1203">
        <f t="shared" ref="AB113" si="123">AC113+AD113+AE113</f>
        <v>32</v>
      </c>
      <c r="AC113" s="1203">
        <f t="shared" ref="AC113" si="124">AH113+AL113+AP113+AT113+AX113+BB113+BF113+BJ113</f>
        <v>16</v>
      </c>
      <c r="AD113" s="1203">
        <f t="shared" ref="AD113" si="125">AI113+AM113+AQ113+AU113+AY113+BC113+BG113+BK113</f>
        <v>16</v>
      </c>
      <c r="AE113" s="996">
        <f t="shared" ref="AE113" si="126">AJ113+AN113+AR113+AV113+AZ113+BD113+BH113+BL113</f>
        <v>0</v>
      </c>
      <c r="AF113" s="996">
        <f t="shared" ref="AF113" si="127">AK113+AO113+AS113+AW113+BA113+BE113+BI113+BM113</f>
        <v>0</v>
      </c>
      <c r="AG113" s="875">
        <f t="shared" ref="AG113" si="128">M113-AA113</f>
        <v>72.8</v>
      </c>
      <c r="AH113" s="1221"/>
      <c r="AI113" s="1217"/>
      <c r="AJ113" s="1217"/>
      <c r="AK113" s="1217"/>
      <c r="AL113" s="1216"/>
      <c r="AM113" s="1216"/>
      <c r="AN113" s="1219"/>
      <c r="AO113" s="979"/>
      <c r="AP113" s="1221"/>
      <c r="AQ113" s="1217"/>
      <c r="AR113" s="1217"/>
      <c r="AS113" s="1217"/>
      <c r="AT113" s="1219"/>
      <c r="AU113" s="1219"/>
      <c r="AV113" s="1219"/>
      <c r="AW113" s="979"/>
      <c r="AX113" s="1221"/>
      <c r="AY113" s="1217"/>
      <c r="AZ113" s="1217"/>
      <c r="BA113" s="1217"/>
      <c r="BB113" s="1219"/>
      <c r="BC113" s="1219"/>
      <c r="BD113" s="1219"/>
      <c r="BE113" s="979"/>
      <c r="BF113" s="1221">
        <v>16</v>
      </c>
      <c r="BG113" s="1217">
        <v>16</v>
      </c>
      <c r="BH113" s="1217"/>
      <c r="BI113" s="1217"/>
      <c r="BJ113" s="1219"/>
      <c r="BK113" s="1219"/>
      <c r="BL113" s="1220"/>
      <c r="BM113" s="1220"/>
      <c r="BN113" s="1282" t="s">
        <v>549</v>
      </c>
      <c r="BO113" s="1068">
        <f>AB113/M113*100</f>
        <v>29.629629629629626</v>
      </c>
      <c r="BP113" s="563" t="s">
        <v>362</v>
      </c>
    </row>
    <row r="114" spans="1:68" ht="15.75" x14ac:dyDescent="0.25">
      <c r="A114" s="25"/>
      <c r="B114" s="828"/>
      <c r="C114" s="1085"/>
      <c r="D114" s="1085"/>
      <c r="E114" s="1210"/>
      <c r="F114" s="1210"/>
      <c r="G114" s="1210" t="s">
        <v>52</v>
      </c>
      <c r="H114" s="1209" t="s">
        <v>158</v>
      </c>
      <c r="I114" s="1239"/>
      <c r="J114" s="803" t="s">
        <v>666</v>
      </c>
      <c r="K114" s="405" t="s">
        <v>594</v>
      </c>
      <c r="L114" s="417">
        <f>N114+O114+P114+Q114+R114+S114+T114+U114</f>
        <v>3</v>
      </c>
      <c r="M114" s="1199">
        <f>L114*36</f>
        <v>108</v>
      </c>
      <c r="N114" s="12"/>
      <c r="O114" s="12"/>
      <c r="P114" s="12"/>
      <c r="Q114" s="12"/>
      <c r="R114" s="12"/>
      <c r="S114" s="12"/>
      <c r="T114" s="12"/>
      <c r="U114" s="139">
        <v>3</v>
      </c>
      <c r="V114" s="1214"/>
      <c r="W114" s="1215">
        <v>8</v>
      </c>
      <c r="X114" s="1215"/>
      <c r="Y114" s="262"/>
      <c r="Z114" s="1202"/>
      <c r="AA114" s="894">
        <f t="shared" ref="AA114:AA116" si="129">AB114+AB114*0.1</f>
        <v>52.8</v>
      </c>
      <c r="AB114" s="1249">
        <f t="shared" ref="AB114:AB116" si="130">AC114+AD114+AE114</f>
        <v>48</v>
      </c>
      <c r="AC114" s="1249">
        <f t="shared" ref="AC114:AC116" si="131">AH114+AL114+AP114+AT114+AX114+BB114+BF114+BJ114</f>
        <v>16</v>
      </c>
      <c r="AD114" s="1249">
        <f t="shared" ref="AD114:AD116" si="132">AI114+AM114+AQ114+AU114+AY114+BC114+BG114+BK114</f>
        <v>32</v>
      </c>
      <c r="AE114" s="996">
        <f t="shared" ref="AE114:AE116" si="133">AJ114+AN114+AR114+AV114+AZ114+BD114+BH114+BL114</f>
        <v>0</v>
      </c>
      <c r="AF114" s="996">
        <f t="shared" ref="AF114:AF116" si="134">AK114+AO114+AS114+AW114+BA114+BE114+BI114+BM114</f>
        <v>0</v>
      </c>
      <c r="AG114" s="875">
        <f t="shared" ref="AG114:AG116" si="135">M114-AA114</f>
        <v>55.2</v>
      </c>
      <c r="AH114" s="1261"/>
      <c r="AI114" s="1258"/>
      <c r="AJ114" s="1258"/>
      <c r="AK114" s="1258"/>
      <c r="AL114" s="1257"/>
      <c r="AM114" s="1257"/>
      <c r="AN114" s="1259"/>
      <c r="AO114" s="979"/>
      <c r="AP114" s="1261"/>
      <c r="AQ114" s="1258"/>
      <c r="AR114" s="1258"/>
      <c r="AS114" s="1258"/>
      <c r="AT114" s="1259"/>
      <c r="AU114" s="1259"/>
      <c r="AV114" s="1259"/>
      <c r="AW114" s="979"/>
      <c r="AX114" s="1261"/>
      <c r="AY114" s="1258"/>
      <c r="AZ114" s="1258"/>
      <c r="BA114" s="1258"/>
      <c r="BB114" s="1259"/>
      <c r="BC114" s="1259"/>
      <c r="BD114" s="1259"/>
      <c r="BE114" s="979"/>
      <c r="BF114" s="1261"/>
      <c r="BG114" s="1258"/>
      <c r="BH114" s="1258"/>
      <c r="BI114" s="1258"/>
      <c r="BJ114" s="1259">
        <v>16</v>
      </c>
      <c r="BK114" s="1259">
        <v>32</v>
      </c>
      <c r="BL114" s="1260"/>
      <c r="BM114" s="1260"/>
      <c r="BN114" s="1282" t="s">
        <v>549</v>
      </c>
      <c r="BO114" s="1068">
        <f>AB114/M114*100</f>
        <v>44.444444444444443</v>
      </c>
      <c r="BP114" s="563" t="s">
        <v>362</v>
      </c>
    </row>
    <row r="115" spans="1:68" ht="15.75" x14ac:dyDescent="0.25">
      <c r="A115" s="374"/>
      <c r="B115" s="1205"/>
      <c r="C115" s="1086"/>
      <c r="D115" s="1086"/>
      <c r="E115" s="1210"/>
      <c r="F115" s="1210"/>
      <c r="G115" s="1210" t="s">
        <v>52</v>
      </c>
      <c r="H115" s="1209" t="s">
        <v>158</v>
      </c>
      <c r="I115" s="1239"/>
      <c r="J115" s="803" t="s">
        <v>667</v>
      </c>
      <c r="K115" s="405" t="s">
        <v>559</v>
      </c>
      <c r="L115" s="1208">
        <f t="shared" ref="L115:L116" si="136">N115+O115+P115+Q115+R115+S115+T115+U115</f>
        <v>3</v>
      </c>
      <c r="M115" s="1199">
        <f t="shared" ref="M115:M116" si="137">L115*36</f>
        <v>108</v>
      </c>
      <c r="N115" s="1190"/>
      <c r="O115" s="1191"/>
      <c r="P115" s="1191"/>
      <c r="Q115" s="1191"/>
      <c r="R115" s="1191">
        <v>3</v>
      </c>
      <c r="S115" s="1191"/>
      <c r="T115" s="1191"/>
      <c r="U115" s="1191"/>
      <c r="V115" s="1192">
        <v>5</v>
      </c>
      <c r="W115" s="1193"/>
      <c r="X115" s="1193"/>
      <c r="Y115" s="1318"/>
      <c r="Z115" s="1317"/>
      <c r="AA115" s="894">
        <f t="shared" si="129"/>
        <v>52.8</v>
      </c>
      <c r="AB115" s="1249">
        <f t="shared" si="130"/>
        <v>48</v>
      </c>
      <c r="AC115" s="1249">
        <f t="shared" si="131"/>
        <v>16</v>
      </c>
      <c r="AD115" s="1249">
        <f t="shared" si="132"/>
        <v>16</v>
      </c>
      <c r="AE115" s="996">
        <f t="shared" si="133"/>
        <v>16</v>
      </c>
      <c r="AF115" s="996">
        <f t="shared" si="134"/>
        <v>0</v>
      </c>
      <c r="AG115" s="875">
        <f t="shared" si="135"/>
        <v>55.2</v>
      </c>
      <c r="AH115" s="1261"/>
      <c r="AI115" s="1258"/>
      <c r="AJ115" s="1258"/>
      <c r="AK115" s="1258"/>
      <c r="AL115" s="1257"/>
      <c r="AM115" s="1257"/>
      <c r="AN115" s="1259"/>
      <c r="AO115" s="979"/>
      <c r="AP115" s="1261"/>
      <c r="AQ115" s="1258"/>
      <c r="AR115" s="1258"/>
      <c r="AS115" s="1258"/>
      <c r="AT115" s="1259"/>
      <c r="AU115" s="1259"/>
      <c r="AV115" s="1259"/>
      <c r="AW115" s="979"/>
      <c r="AX115" s="1261">
        <v>16</v>
      </c>
      <c r="AY115" s="1258">
        <v>16</v>
      </c>
      <c r="AZ115" s="1258">
        <v>16</v>
      </c>
      <c r="BA115" s="1258"/>
      <c r="BB115" s="1259"/>
      <c r="BC115" s="1259"/>
      <c r="BD115" s="1259"/>
      <c r="BE115" s="979"/>
      <c r="BF115" s="1261"/>
      <c r="BG115" s="1258"/>
      <c r="BH115" s="1258"/>
      <c r="BI115" s="1258"/>
      <c r="BJ115" s="1259"/>
      <c r="BK115" s="1259"/>
      <c r="BL115" s="1260"/>
      <c r="BM115" s="1260"/>
      <c r="BN115" s="1282" t="s">
        <v>549</v>
      </c>
      <c r="BO115" s="1068">
        <f t="shared" ref="BO115:BO116" si="138">AB115/M115*100</f>
        <v>44.444444444444443</v>
      </c>
      <c r="BP115" s="563" t="s">
        <v>362</v>
      </c>
    </row>
    <row r="116" spans="1:68" ht="31.5" x14ac:dyDescent="0.25">
      <c r="A116" s="374"/>
      <c r="B116" s="1205"/>
      <c r="C116" s="1086"/>
      <c r="D116" s="1086"/>
      <c r="E116" s="1210"/>
      <c r="F116" s="1210"/>
      <c r="G116" s="1210" t="s">
        <v>52</v>
      </c>
      <c r="H116" s="1209" t="s">
        <v>158</v>
      </c>
      <c r="I116" s="1239"/>
      <c r="J116" s="803" t="s">
        <v>668</v>
      </c>
      <c r="K116" s="405" t="s">
        <v>561</v>
      </c>
      <c r="L116" s="1208">
        <f t="shared" si="136"/>
        <v>3</v>
      </c>
      <c r="M116" s="1199">
        <f t="shared" si="137"/>
        <v>108</v>
      </c>
      <c r="N116" s="1190"/>
      <c r="O116" s="1191"/>
      <c r="P116" s="1191"/>
      <c r="Q116" s="1191"/>
      <c r="R116" s="1191"/>
      <c r="S116" s="1191">
        <v>3</v>
      </c>
      <c r="T116" s="1191"/>
      <c r="U116" s="1191"/>
      <c r="V116" s="1192"/>
      <c r="W116" s="1193">
        <v>6</v>
      </c>
      <c r="X116" s="1193"/>
      <c r="Y116" s="1316"/>
      <c r="Z116" s="1269"/>
      <c r="AA116" s="894">
        <f t="shared" si="129"/>
        <v>52.8</v>
      </c>
      <c r="AB116" s="1249">
        <f t="shared" si="130"/>
        <v>48</v>
      </c>
      <c r="AC116" s="1249">
        <f t="shared" si="131"/>
        <v>16</v>
      </c>
      <c r="AD116" s="1249">
        <f t="shared" si="132"/>
        <v>16</v>
      </c>
      <c r="AE116" s="996">
        <f t="shared" si="133"/>
        <v>16</v>
      </c>
      <c r="AF116" s="996">
        <f t="shared" si="134"/>
        <v>0</v>
      </c>
      <c r="AG116" s="875">
        <f t="shared" si="135"/>
        <v>55.2</v>
      </c>
      <c r="AH116" s="1261"/>
      <c r="AI116" s="1258"/>
      <c r="AJ116" s="1258"/>
      <c r="AK116" s="1258"/>
      <c r="AL116" s="1257"/>
      <c r="AM116" s="1257"/>
      <c r="AN116" s="1259"/>
      <c r="AO116" s="979"/>
      <c r="AP116" s="1261"/>
      <c r="AQ116" s="1258"/>
      <c r="AR116" s="1258"/>
      <c r="AS116" s="1258"/>
      <c r="AT116" s="1259"/>
      <c r="AU116" s="1259"/>
      <c r="AV116" s="1259"/>
      <c r="AW116" s="979"/>
      <c r="AX116" s="1261"/>
      <c r="AY116" s="1258"/>
      <c r="AZ116" s="1258"/>
      <c r="BA116" s="1258"/>
      <c r="BB116" s="1259">
        <v>16</v>
      </c>
      <c r="BC116" s="1259">
        <v>16</v>
      </c>
      <c r="BD116" s="1259">
        <v>16</v>
      </c>
      <c r="BE116" s="979"/>
      <c r="BF116" s="1261"/>
      <c r="BG116" s="1258"/>
      <c r="BH116" s="1258"/>
      <c r="BI116" s="1258"/>
      <c r="BJ116" s="1259"/>
      <c r="BK116" s="1259"/>
      <c r="BL116" s="1260"/>
      <c r="BM116" s="1260"/>
      <c r="BN116" s="1282" t="s">
        <v>549</v>
      </c>
      <c r="BO116" s="1068">
        <f t="shared" si="138"/>
        <v>44.444444444444443</v>
      </c>
      <c r="BP116" s="563" t="s">
        <v>362</v>
      </c>
    </row>
    <row r="117" spans="1:68" ht="15.75" x14ac:dyDescent="0.25">
      <c r="A117" s="613"/>
      <c r="B117" s="831"/>
      <c r="C117" s="831"/>
      <c r="D117" s="831"/>
      <c r="E117" s="1172" t="s">
        <v>52</v>
      </c>
      <c r="F117" s="1172" t="s">
        <v>52</v>
      </c>
      <c r="G117" s="799"/>
      <c r="H117" s="799"/>
      <c r="I117" s="799"/>
      <c r="J117" s="809" t="s">
        <v>669</v>
      </c>
      <c r="K117" s="1155" t="s">
        <v>621</v>
      </c>
      <c r="L117" s="800">
        <f>SUM(L120:L123)</f>
        <v>12</v>
      </c>
      <c r="M117" s="898">
        <f>L117*36</f>
        <v>432</v>
      </c>
      <c r="N117" s="793"/>
      <c r="O117" s="794"/>
      <c r="P117" s="794"/>
      <c r="Q117" s="794"/>
      <c r="R117" s="794"/>
      <c r="S117" s="794"/>
      <c r="T117" s="794"/>
      <c r="U117" s="905"/>
      <c r="V117" s="915"/>
      <c r="W117" s="795"/>
      <c r="X117" s="795"/>
      <c r="Y117" s="795"/>
      <c r="Z117" s="916"/>
      <c r="AA117" s="912"/>
      <c r="AB117" s="797"/>
      <c r="AC117" s="797"/>
      <c r="AD117" s="797"/>
      <c r="AE117" s="798"/>
      <c r="AF117" s="798"/>
      <c r="AG117" s="880"/>
      <c r="AH117" s="796"/>
      <c r="AI117" s="797"/>
      <c r="AJ117" s="797"/>
      <c r="AK117" s="797"/>
      <c r="AL117" s="797"/>
      <c r="AM117" s="797"/>
      <c r="AN117" s="797"/>
      <c r="AO117" s="797"/>
      <c r="AP117" s="797"/>
      <c r="AQ117" s="797"/>
      <c r="AR117" s="797"/>
      <c r="AS117" s="797"/>
      <c r="AT117" s="797"/>
      <c r="AU117" s="797"/>
      <c r="AV117" s="797"/>
      <c r="AW117" s="797"/>
      <c r="AX117" s="797"/>
      <c r="AY117" s="797"/>
      <c r="AZ117" s="797"/>
      <c r="BA117" s="797"/>
      <c r="BB117" s="797"/>
      <c r="BC117" s="797"/>
      <c r="BD117" s="797"/>
      <c r="BE117" s="797"/>
      <c r="BF117" s="797"/>
      <c r="BG117" s="797"/>
      <c r="BH117" s="797"/>
      <c r="BI117" s="797"/>
      <c r="BJ117" s="797"/>
      <c r="BK117" s="797"/>
      <c r="BL117" s="798"/>
      <c r="BM117" s="798"/>
      <c r="BN117" s="1299"/>
      <c r="BO117" s="1297"/>
      <c r="BP117" s="879"/>
    </row>
    <row r="118" spans="1:68" ht="15.75" hidden="1" x14ac:dyDescent="0.25">
      <c r="A118" s="374"/>
      <c r="B118" s="1175"/>
      <c r="C118" s="1544" t="s">
        <v>76</v>
      </c>
      <c r="D118" s="1544" t="s">
        <v>76</v>
      </c>
      <c r="E118" s="1210"/>
      <c r="F118" s="1210"/>
      <c r="G118" s="1210" t="s">
        <v>52</v>
      </c>
      <c r="H118" s="1442" t="s">
        <v>158</v>
      </c>
      <c r="I118" s="1442"/>
      <c r="J118" s="803"/>
      <c r="K118" s="409" t="s">
        <v>37</v>
      </c>
      <c r="L118" s="1498">
        <f>N118+O118+P118+Q118+R118+S118+T118+U118</f>
        <v>0</v>
      </c>
      <c r="M118" s="1464">
        <f>L118*36</f>
        <v>0</v>
      </c>
      <c r="N118" s="1482"/>
      <c r="O118" s="1483"/>
      <c r="P118" s="1483"/>
      <c r="Q118" s="1483"/>
      <c r="R118" s="1483"/>
      <c r="S118" s="1483"/>
      <c r="T118" s="1483"/>
      <c r="U118" s="1494"/>
      <c r="V118" s="1493"/>
      <c r="W118" s="1481"/>
      <c r="X118" s="1481"/>
      <c r="Y118" s="1475"/>
      <c r="Z118" s="1535"/>
      <c r="AA118" s="1602">
        <f>AB118+AB118*0.1</f>
        <v>0</v>
      </c>
      <c r="AB118" s="1432">
        <f>AC118+AD118+AE118</f>
        <v>0</v>
      </c>
      <c r="AC118" s="1432">
        <f>AH118+AL118+AP118+AT118+AX118+BB118+BF118+BJ118</f>
        <v>0</v>
      </c>
      <c r="AD118" s="1432">
        <f>AI118+AM118+AQ118+AU118+AY118+BC118+BG118+BK118</f>
        <v>0</v>
      </c>
      <c r="AE118" s="1598">
        <f>AJ118+AN118+AR118+AV118+AZ118+BD118+BH118+BL118</f>
        <v>0</v>
      </c>
      <c r="AF118" s="1591">
        <f>AK118+AO118+AS118+AW118+BA118+BE118+BI118+BM118</f>
        <v>0</v>
      </c>
      <c r="AG118" s="1593">
        <f>M118-AA118</f>
        <v>0</v>
      </c>
      <c r="AH118" s="1589"/>
      <c r="AI118" s="1534"/>
      <c r="AJ118" s="1534"/>
      <c r="AK118" s="1534"/>
      <c r="AL118" s="1532"/>
      <c r="AM118" s="1532"/>
      <c r="AN118" s="1590"/>
      <c r="AO118" s="1590"/>
      <c r="AP118" s="1589"/>
      <c r="AQ118" s="1534"/>
      <c r="AR118" s="1534"/>
      <c r="AS118" s="1534"/>
      <c r="AT118" s="1590"/>
      <c r="AU118" s="1590"/>
      <c r="AV118" s="1590"/>
      <c r="AW118" s="1590"/>
      <c r="AX118" s="1589"/>
      <c r="AY118" s="1534"/>
      <c r="AZ118" s="1534"/>
      <c r="BA118" s="1534"/>
      <c r="BB118" s="1590"/>
      <c r="BC118" s="1590"/>
      <c r="BD118" s="1590"/>
      <c r="BE118" s="1590"/>
      <c r="BF118" s="1589"/>
      <c r="BG118" s="1534"/>
      <c r="BH118" s="1534"/>
      <c r="BI118" s="1534"/>
      <c r="BJ118" s="1590"/>
      <c r="BK118" s="1590"/>
      <c r="BL118" s="1595"/>
      <c r="BM118" s="1590"/>
      <c r="BN118" s="1596"/>
      <c r="BO118" s="1597" t="e">
        <v>#DIV/0!</v>
      </c>
      <c r="BP118" s="563" t="s">
        <v>362</v>
      </c>
    </row>
    <row r="119" spans="1:68" ht="15.75" hidden="1" x14ac:dyDescent="0.25">
      <c r="A119" s="374"/>
      <c r="B119" s="1176"/>
      <c r="C119" s="1546"/>
      <c r="D119" s="1546"/>
      <c r="E119" s="1210"/>
      <c r="F119" s="1210"/>
      <c r="G119" s="1210" t="s">
        <v>52</v>
      </c>
      <c r="H119" s="1443"/>
      <c r="I119" s="1443"/>
      <c r="J119" s="803"/>
      <c r="K119" s="409" t="s">
        <v>37</v>
      </c>
      <c r="L119" s="1498"/>
      <c r="M119" s="1464"/>
      <c r="N119" s="1482"/>
      <c r="O119" s="1483"/>
      <c r="P119" s="1483"/>
      <c r="Q119" s="1483"/>
      <c r="R119" s="1483"/>
      <c r="S119" s="1483"/>
      <c r="T119" s="1483"/>
      <c r="U119" s="1494"/>
      <c r="V119" s="1493"/>
      <c r="W119" s="1481"/>
      <c r="X119" s="1481"/>
      <c r="Y119" s="1477"/>
      <c r="Z119" s="1535"/>
      <c r="AA119" s="1603"/>
      <c r="AB119" s="1433"/>
      <c r="AC119" s="1433"/>
      <c r="AD119" s="1433"/>
      <c r="AE119" s="1599"/>
      <c r="AF119" s="1592"/>
      <c r="AG119" s="1594"/>
      <c r="AH119" s="1589"/>
      <c r="AI119" s="1534"/>
      <c r="AJ119" s="1534"/>
      <c r="AK119" s="1534"/>
      <c r="AL119" s="1532"/>
      <c r="AM119" s="1532"/>
      <c r="AN119" s="1590"/>
      <c r="AO119" s="1590"/>
      <c r="AP119" s="1589"/>
      <c r="AQ119" s="1534"/>
      <c r="AR119" s="1534"/>
      <c r="AS119" s="1534"/>
      <c r="AT119" s="1590"/>
      <c r="AU119" s="1590"/>
      <c r="AV119" s="1590"/>
      <c r="AW119" s="1590"/>
      <c r="AX119" s="1589"/>
      <c r="AY119" s="1534"/>
      <c r="AZ119" s="1534"/>
      <c r="BA119" s="1534"/>
      <c r="BB119" s="1590"/>
      <c r="BC119" s="1590"/>
      <c r="BD119" s="1590"/>
      <c r="BE119" s="1590"/>
      <c r="BF119" s="1589"/>
      <c r="BG119" s="1534"/>
      <c r="BH119" s="1534"/>
      <c r="BI119" s="1534"/>
      <c r="BJ119" s="1590"/>
      <c r="BK119" s="1590"/>
      <c r="BL119" s="1595"/>
      <c r="BM119" s="1590"/>
      <c r="BN119" s="1596"/>
      <c r="BO119" s="1597"/>
      <c r="BP119" s="563" t="s">
        <v>362</v>
      </c>
    </row>
    <row r="120" spans="1:68" ht="31.5" x14ac:dyDescent="0.25">
      <c r="A120" s="374"/>
      <c r="B120" s="1205"/>
      <c r="C120" s="1086"/>
      <c r="D120" s="1086"/>
      <c r="E120" s="1210"/>
      <c r="F120" s="1210"/>
      <c r="G120" s="1210" t="s">
        <v>52</v>
      </c>
      <c r="H120" s="1209" t="s">
        <v>158</v>
      </c>
      <c r="I120" s="1209"/>
      <c r="J120" s="803" t="s">
        <v>670</v>
      </c>
      <c r="K120" s="405" t="s">
        <v>622</v>
      </c>
      <c r="L120" s="1208">
        <f t="shared" ref="L120:L123" si="139">N120+O120+P120+Q120+R120+S120+T120+U120</f>
        <v>3</v>
      </c>
      <c r="M120" s="1199">
        <f t="shared" ref="M120:M123" si="140">L120*36</f>
        <v>108</v>
      </c>
      <c r="N120" s="1190"/>
      <c r="O120" s="1191"/>
      <c r="P120" s="1191"/>
      <c r="Q120" s="1191"/>
      <c r="R120" s="1191"/>
      <c r="S120" s="1195">
        <v>3</v>
      </c>
      <c r="T120" s="1195"/>
      <c r="U120" s="1195"/>
      <c r="V120" s="1196">
        <v>6</v>
      </c>
      <c r="W120" s="1193"/>
      <c r="X120" s="1193"/>
      <c r="Y120" s="1316"/>
      <c r="Z120" s="90"/>
      <c r="AA120" s="894">
        <f t="shared" ref="AA120:AA123" si="141">AB120+AB120*0.1</f>
        <v>52.8</v>
      </c>
      <c r="AB120" s="1203">
        <f t="shared" ref="AB120:AB123" si="142">AC120+AD120+AE120</f>
        <v>48</v>
      </c>
      <c r="AC120" s="1203">
        <f t="shared" ref="AC120:AC123" si="143">AH120+AL120+AP120+AT120+AX120+BB120+BF120+BJ120</f>
        <v>16</v>
      </c>
      <c r="AD120" s="1203">
        <f t="shared" ref="AD120:AD123" si="144">AI120+AM120+AQ120+AU120+AY120+BC120+BG120+BK120</f>
        <v>32</v>
      </c>
      <c r="AE120" s="996">
        <f t="shared" ref="AE120:AE123" si="145">AJ120+AN120+AR120+AV120+AZ120+BD120+BH120+BL120</f>
        <v>0</v>
      </c>
      <c r="AF120" s="996">
        <f t="shared" ref="AF120:AF123" si="146">AK120+AO120+AS120+AW120+BA120+BE120+BI120+BM120</f>
        <v>0</v>
      </c>
      <c r="AG120" s="875">
        <f t="shared" ref="AG120:AG123" si="147">M120-AA120</f>
        <v>55.2</v>
      </c>
      <c r="AH120" s="1261"/>
      <c r="AI120" s="1258"/>
      <c r="AJ120" s="1258"/>
      <c r="AK120" s="1258"/>
      <c r="AL120" s="1257"/>
      <c r="AM120" s="1257"/>
      <c r="AN120" s="1259"/>
      <c r="AO120" s="979"/>
      <c r="AP120" s="1261"/>
      <c r="AQ120" s="1258"/>
      <c r="AR120" s="1258"/>
      <c r="AS120" s="1258"/>
      <c r="AT120" s="1259"/>
      <c r="AU120" s="1259"/>
      <c r="AV120" s="1259"/>
      <c r="AW120" s="979"/>
      <c r="AX120" s="1261"/>
      <c r="AY120" s="1258"/>
      <c r="AZ120" s="1258"/>
      <c r="BA120" s="1258"/>
      <c r="BB120" s="1259">
        <v>16</v>
      </c>
      <c r="BC120" s="1259">
        <v>32</v>
      </c>
      <c r="BD120" s="1259"/>
      <c r="BE120" s="979"/>
      <c r="BF120" s="1261"/>
      <c r="BG120" s="1258"/>
      <c r="BH120" s="1258"/>
      <c r="BI120" s="1258"/>
      <c r="BJ120" s="1259"/>
      <c r="BK120" s="1259"/>
      <c r="BL120" s="1260"/>
      <c r="BM120" s="1260"/>
      <c r="BN120" s="1282" t="s">
        <v>549</v>
      </c>
      <c r="BO120" s="1068">
        <f t="shared" ref="BO120:BO123" si="148">AB120/M120*100</f>
        <v>44.444444444444443</v>
      </c>
      <c r="BP120" s="563" t="s">
        <v>362</v>
      </c>
    </row>
    <row r="121" spans="1:68" ht="15.75" x14ac:dyDescent="0.25">
      <c r="A121" s="374"/>
      <c r="B121" s="1205"/>
      <c r="C121" s="1086"/>
      <c r="D121" s="1086"/>
      <c r="E121" s="1210"/>
      <c r="F121" s="1210"/>
      <c r="G121" s="1210" t="s">
        <v>52</v>
      </c>
      <c r="H121" s="1209" t="s">
        <v>158</v>
      </c>
      <c r="I121" s="1209"/>
      <c r="J121" s="803" t="s">
        <v>671</v>
      </c>
      <c r="K121" s="405" t="s">
        <v>608</v>
      </c>
      <c r="L121" s="1208">
        <f t="shared" si="139"/>
        <v>3</v>
      </c>
      <c r="M121" s="1199">
        <f t="shared" si="140"/>
        <v>108</v>
      </c>
      <c r="N121" s="1190"/>
      <c r="O121" s="1191"/>
      <c r="P121" s="1191"/>
      <c r="Q121" s="1191"/>
      <c r="R121" s="1191">
        <v>3</v>
      </c>
      <c r="S121" s="1195"/>
      <c r="T121" s="1195"/>
      <c r="U121" s="1195"/>
      <c r="V121" s="1196"/>
      <c r="W121" s="1193">
        <v>5</v>
      </c>
      <c r="X121" s="1193"/>
      <c r="Y121" s="262"/>
      <c r="Z121" s="1197"/>
      <c r="AA121" s="894">
        <f t="shared" si="141"/>
        <v>52.8</v>
      </c>
      <c r="AB121" s="1203">
        <f t="shared" si="142"/>
        <v>48</v>
      </c>
      <c r="AC121" s="1203">
        <f t="shared" si="143"/>
        <v>16</v>
      </c>
      <c r="AD121" s="1203">
        <f t="shared" si="144"/>
        <v>32</v>
      </c>
      <c r="AE121" s="996">
        <f t="shared" si="145"/>
        <v>0</v>
      </c>
      <c r="AF121" s="996">
        <f t="shared" si="146"/>
        <v>0</v>
      </c>
      <c r="AG121" s="875">
        <f t="shared" si="147"/>
        <v>55.2</v>
      </c>
      <c r="AH121" s="1261"/>
      <c r="AI121" s="1258"/>
      <c r="AJ121" s="1258"/>
      <c r="AK121" s="1258"/>
      <c r="AL121" s="1257"/>
      <c r="AM121" s="1257"/>
      <c r="AN121" s="1259"/>
      <c r="AO121" s="979"/>
      <c r="AP121" s="1261"/>
      <c r="AQ121" s="1258"/>
      <c r="AR121" s="1258"/>
      <c r="AS121" s="1258"/>
      <c r="AT121" s="1259"/>
      <c r="AU121" s="1259"/>
      <c r="AV121" s="1259"/>
      <c r="AW121" s="979"/>
      <c r="AX121" s="1261">
        <v>16</v>
      </c>
      <c r="AY121" s="1258">
        <v>32</v>
      </c>
      <c r="AZ121" s="1258"/>
      <c r="BA121" s="1258"/>
      <c r="BB121" s="1259"/>
      <c r="BC121" s="1259"/>
      <c r="BD121" s="1259"/>
      <c r="BE121" s="979"/>
      <c r="BF121" s="1261"/>
      <c r="BG121" s="1258"/>
      <c r="BH121" s="1258"/>
      <c r="BI121" s="1258"/>
      <c r="BJ121" s="1259"/>
      <c r="BK121" s="1259"/>
      <c r="BL121" s="1260"/>
      <c r="BM121" s="1260"/>
      <c r="BN121" s="1282" t="s">
        <v>549</v>
      </c>
      <c r="BO121" s="1068">
        <f t="shared" si="148"/>
        <v>44.444444444444443</v>
      </c>
      <c r="BP121" s="563" t="s">
        <v>362</v>
      </c>
    </row>
    <row r="122" spans="1:68" ht="15.75" x14ac:dyDescent="0.25">
      <c r="A122" s="374"/>
      <c r="B122" s="1205"/>
      <c r="C122" s="1086"/>
      <c r="D122" s="1086"/>
      <c r="E122" s="1210"/>
      <c r="F122" s="1210"/>
      <c r="G122" s="1210" t="s">
        <v>52</v>
      </c>
      <c r="H122" s="1209" t="s">
        <v>158</v>
      </c>
      <c r="I122" s="1209"/>
      <c r="J122" s="803" t="s">
        <v>672</v>
      </c>
      <c r="K122" s="405" t="s">
        <v>621</v>
      </c>
      <c r="L122" s="1208">
        <f t="shared" si="139"/>
        <v>3</v>
      </c>
      <c r="M122" s="1199">
        <f t="shared" si="140"/>
        <v>108</v>
      </c>
      <c r="N122" s="1190"/>
      <c r="O122" s="1191"/>
      <c r="P122" s="1191"/>
      <c r="Q122" s="1191"/>
      <c r="R122" s="1191"/>
      <c r="S122" s="1191"/>
      <c r="T122" s="1191"/>
      <c r="U122" s="1191">
        <v>3</v>
      </c>
      <c r="V122" s="1192">
        <v>8</v>
      </c>
      <c r="W122" s="1193"/>
      <c r="X122" s="1193"/>
      <c r="Y122" s="1318"/>
      <c r="Z122" s="1317"/>
      <c r="AA122" s="894">
        <f t="shared" si="141"/>
        <v>52.8</v>
      </c>
      <c r="AB122" s="1203">
        <f t="shared" si="142"/>
        <v>48</v>
      </c>
      <c r="AC122" s="1203">
        <f t="shared" si="143"/>
        <v>16</v>
      </c>
      <c r="AD122" s="1203">
        <f t="shared" si="144"/>
        <v>16</v>
      </c>
      <c r="AE122" s="996">
        <f t="shared" si="145"/>
        <v>16</v>
      </c>
      <c r="AF122" s="996">
        <f t="shared" si="146"/>
        <v>0</v>
      </c>
      <c r="AG122" s="875">
        <f t="shared" si="147"/>
        <v>55.2</v>
      </c>
      <c r="AH122" s="1261"/>
      <c r="AI122" s="1258"/>
      <c r="AJ122" s="1258"/>
      <c r="AK122" s="1258"/>
      <c r="AL122" s="1257"/>
      <c r="AM122" s="1257"/>
      <c r="AN122" s="1259"/>
      <c r="AO122" s="979"/>
      <c r="AP122" s="1261"/>
      <c r="AQ122" s="1258"/>
      <c r="AR122" s="1258"/>
      <c r="AS122" s="1258"/>
      <c r="AT122" s="1259"/>
      <c r="AU122" s="1259"/>
      <c r="AV122" s="1259"/>
      <c r="AW122" s="979"/>
      <c r="AX122" s="1261"/>
      <c r="AY122" s="1258"/>
      <c r="AZ122" s="1258"/>
      <c r="BA122" s="1258"/>
      <c r="BB122" s="1259"/>
      <c r="BC122" s="1259"/>
      <c r="BD122" s="1259"/>
      <c r="BE122" s="979"/>
      <c r="BF122" s="1261"/>
      <c r="BG122" s="1258"/>
      <c r="BH122" s="1258"/>
      <c r="BI122" s="1258"/>
      <c r="BJ122" s="1259">
        <v>16</v>
      </c>
      <c r="BK122" s="1259">
        <v>16</v>
      </c>
      <c r="BL122" s="1260">
        <v>16</v>
      </c>
      <c r="BM122" s="1260"/>
      <c r="BN122" s="1282" t="s">
        <v>549</v>
      </c>
      <c r="BO122" s="1068">
        <f t="shared" si="148"/>
        <v>44.444444444444443</v>
      </c>
      <c r="BP122" s="563" t="s">
        <v>362</v>
      </c>
    </row>
    <row r="123" spans="1:68" ht="15.75" x14ac:dyDescent="0.25">
      <c r="A123" s="374"/>
      <c r="B123" s="1205"/>
      <c r="C123" s="1086"/>
      <c r="D123" s="1086"/>
      <c r="E123" s="1210"/>
      <c r="F123" s="1210"/>
      <c r="G123" s="1210" t="s">
        <v>52</v>
      </c>
      <c r="H123" s="1209" t="s">
        <v>158</v>
      </c>
      <c r="I123" s="1209"/>
      <c r="J123" s="803" t="s">
        <v>673</v>
      </c>
      <c r="K123" s="405" t="s">
        <v>612</v>
      </c>
      <c r="L123" s="1208">
        <f t="shared" si="139"/>
        <v>3</v>
      </c>
      <c r="M123" s="1199">
        <f t="shared" si="140"/>
        <v>108</v>
      </c>
      <c r="N123" s="1190"/>
      <c r="O123" s="1191"/>
      <c r="P123" s="1191"/>
      <c r="Q123" s="1191"/>
      <c r="R123" s="1191"/>
      <c r="S123" s="1191"/>
      <c r="T123" s="1191">
        <v>3</v>
      </c>
      <c r="U123" s="1191"/>
      <c r="V123" s="1192"/>
      <c r="W123" s="1193">
        <v>7</v>
      </c>
      <c r="X123" s="1193"/>
      <c r="Y123" s="1319"/>
      <c r="Z123" s="1317"/>
      <c r="AA123" s="894">
        <f t="shared" si="141"/>
        <v>52.8</v>
      </c>
      <c r="AB123" s="1203">
        <f t="shared" si="142"/>
        <v>48</v>
      </c>
      <c r="AC123" s="1203">
        <f t="shared" si="143"/>
        <v>16</v>
      </c>
      <c r="AD123" s="1203">
        <f t="shared" si="144"/>
        <v>32</v>
      </c>
      <c r="AE123" s="996">
        <f t="shared" si="145"/>
        <v>0</v>
      </c>
      <c r="AF123" s="996">
        <f t="shared" si="146"/>
        <v>0</v>
      </c>
      <c r="AG123" s="875">
        <f t="shared" si="147"/>
        <v>55.2</v>
      </c>
      <c r="AH123" s="1261"/>
      <c r="AI123" s="1258"/>
      <c r="AJ123" s="1258"/>
      <c r="AK123" s="1258"/>
      <c r="AL123" s="1257"/>
      <c r="AM123" s="1257"/>
      <c r="AN123" s="1259"/>
      <c r="AO123" s="979"/>
      <c r="AP123" s="1261"/>
      <c r="AQ123" s="1258"/>
      <c r="AR123" s="1258"/>
      <c r="AS123" s="1258"/>
      <c r="AT123" s="1259"/>
      <c r="AU123" s="1259"/>
      <c r="AV123" s="1259"/>
      <c r="AW123" s="979"/>
      <c r="AX123" s="1261"/>
      <c r="AY123" s="1258"/>
      <c r="AZ123" s="1258"/>
      <c r="BA123" s="1258"/>
      <c r="BB123" s="1259"/>
      <c r="BC123" s="1259"/>
      <c r="BD123" s="1259"/>
      <c r="BE123" s="979"/>
      <c r="BF123" s="1261">
        <v>16</v>
      </c>
      <c r="BG123" s="1258">
        <v>32</v>
      </c>
      <c r="BH123" s="1258"/>
      <c r="BI123" s="1258"/>
      <c r="BJ123" s="1259"/>
      <c r="BK123" s="1259"/>
      <c r="BL123" s="1260"/>
      <c r="BM123" s="1260"/>
      <c r="BN123" s="1282" t="s">
        <v>549</v>
      </c>
      <c r="BO123" s="1068">
        <f t="shared" si="148"/>
        <v>44.444444444444443</v>
      </c>
      <c r="BP123" s="563" t="s">
        <v>362</v>
      </c>
    </row>
    <row r="124" spans="1:68" ht="15.75" x14ac:dyDescent="0.25">
      <c r="A124" s="613"/>
      <c r="B124" s="831"/>
      <c r="C124" s="831"/>
      <c r="D124" s="831"/>
      <c r="E124" s="1172" t="s">
        <v>52</v>
      </c>
      <c r="F124" s="1172" t="s">
        <v>52</v>
      </c>
      <c r="G124" s="799"/>
      <c r="H124" s="799"/>
      <c r="I124" s="799"/>
      <c r="J124" s="809" t="s">
        <v>674</v>
      </c>
      <c r="K124" s="1155" t="s">
        <v>632</v>
      </c>
      <c r="L124" s="800">
        <f>SUM(L127:L130)</f>
        <v>12</v>
      </c>
      <c r="M124" s="898">
        <f>L124*36</f>
        <v>432</v>
      </c>
      <c r="N124" s="793"/>
      <c r="O124" s="794"/>
      <c r="P124" s="794"/>
      <c r="Q124" s="794"/>
      <c r="R124" s="794"/>
      <c r="S124" s="794"/>
      <c r="T124" s="794"/>
      <c r="U124" s="905"/>
      <c r="V124" s="915"/>
      <c r="W124" s="795"/>
      <c r="X124" s="795"/>
      <c r="Y124" s="795"/>
      <c r="Z124" s="916"/>
      <c r="AA124" s="912"/>
      <c r="AB124" s="797"/>
      <c r="AC124" s="797"/>
      <c r="AD124" s="797"/>
      <c r="AE124" s="798"/>
      <c r="AF124" s="798"/>
      <c r="AG124" s="880"/>
      <c r="AH124" s="796"/>
      <c r="AI124" s="797"/>
      <c r="AJ124" s="797"/>
      <c r="AK124" s="797"/>
      <c r="AL124" s="797"/>
      <c r="AM124" s="797"/>
      <c r="AN124" s="797"/>
      <c r="AO124" s="797"/>
      <c r="AP124" s="797"/>
      <c r="AQ124" s="797"/>
      <c r="AR124" s="797"/>
      <c r="AS124" s="797"/>
      <c r="AT124" s="797"/>
      <c r="AU124" s="797"/>
      <c r="AV124" s="797"/>
      <c r="AW124" s="797"/>
      <c r="AX124" s="797"/>
      <c r="AY124" s="797"/>
      <c r="AZ124" s="797"/>
      <c r="BA124" s="797"/>
      <c r="BB124" s="797"/>
      <c r="BC124" s="797"/>
      <c r="BD124" s="797"/>
      <c r="BE124" s="797"/>
      <c r="BF124" s="797"/>
      <c r="BG124" s="797"/>
      <c r="BH124" s="797"/>
      <c r="BI124" s="797"/>
      <c r="BJ124" s="797"/>
      <c r="BK124" s="797"/>
      <c r="BL124" s="798"/>
      <c r="BM124" s="798"/>
      <c r="BN124" s="1299"/>
      <c r="BO124" s="1297"/>
      <c r="BP124" s="879"/>
    </row>
    <row r="125" spans="1:68" ht="15.75" hidden="1" x14ac:dyDescent="0.25">
      <c r="A125" s="374"/>
      <c r="B125" s="1175"/>
      <c r="C125" s="1544" t="s">
        <v>76</v>
      </c>
      <c r="D125" s="1544" t="s">
        <v>76</v>
      </c>
      <c r="E125" s="1210"/>
      <c r="F125" s="1210"/>
      <c r="G125" s="1210" t="s">
        <v>52</v>
      </c>
      <c r="H125" s="1442" t="s">
        <v>158</v>
      </c>
      <c r="I125" s="1442"/>
      <c r="J125" s="803"/>
      <c r="K125" s="409" t="s">
        <v>37</v>
      </c>
      <c r="L125" s="1498">
        <f>N125+O125+P125+Q125+R125+S125+T125+U125</f>
        <v>0</v>
      </c>
      <c r="M125" s="1464">
        <f>L125*36</f>
        <v>0</v>
      </c>
      <c r="N125" s="1482"/>
      <c r="O125" s="1483"/>
      <c r="P125" s="1483"/>
      <c r="Q125" s="1483"/>
      <c r="R125" s="1483"/>
      <c r="S125" s="1483"/>
      <c r="T125" s="1483"/>
      <c r="U125" s="1494"/>
      <c r="V125" s="1493"/>
      <c r="W125" s="1481"/>
      <c r="X125" s="1481"/>
      <c r="Y125" s="1475"/>
      <c r="Z125" s="1535"/>
      <c r="AA125" s="1602">
        <f>AB125+AB125*0.1</f>
        <v>0</v>
      </c>
      <c r="AB125" s="1432">
        <f>AC125+AD125+AE125</f>
        <v>0</v>
      </c>
      <c r="AC125" s="1432">
        <f>AH125+AL125+AP125+AT125+AX125+BB125+BF125+BJ125</f>
        <v>0</v>
      </c>
      <c r="AD125" s="1432">
        <f>AI125+AM125+AQ125+AU125+AY125+BC125+BG125+BK125</f>
        <v>0</v>
      </c>
      <c r="AE125" s="1598">
        <f>AJ125+AN125+AR125+AV125+AZ125+BD125+BH125+BL125</f>
        <v>0</v>
      </c>
      <c r="AF125" s="1591">
        <f>AK125+AO125+AS125+AW125+BA125+BE125+BI125+BM125</f>
        <v>0</v>
      </c>
      <c r="AG125" s="1593">
        <f>M125-AA125</f>
        <v>0</v>
      </c>
      <c r="AH125" s="1589"/>
      <c r="AI125" s="1534"/>
      <c r="AJ125" s="1534"/>
      <c r="AK125" s="1534"/>
      <c r="AL125" s="1532"/>
      <c r="AM125" s="1532"/>
      <c r="AN125" s="1590"/>
      <c r="AO125" s="1590"/>
      <c r="AP125" s="1589"/>
      <c r="AQ125" s="1534"/>
      <c r="AR125" s="1534"/>
      <c r="AS125" s="1534"/>
      <c r="AT125" s="1590"/>
      <c r="AU125" s="1590"/>
      <c r="AV125" s="1590"/>
      <c r="AW125" s="1590"/>
      <c r="AX125" s="1589"/>
      <c r="AY125" s="1534"/>
      <c r="AZ125" s="1534"/>
      <c r="BA125" s="1534"/>
      <c r="BB125" s="1590"/>
      <c r="BC125" s="1590"/>
      <c r="BD125" s="1590"/>
      <c r="BE125" s="1590"/>
      <c r="BF125" s="1589"/>
      <c r="BG125" s="1534"/>
      <c r="BH125" s="1534"/>
      <c r="BI125" s="1534"/>
      <c r="BJ125" s="1590"/>
      <c r="BK125" s="1590"/>
      <c r="BL125" s="1595"/>
      <c r="BM125" s="1590"/>
      <c r="BN125" s="1596"/>
      <c r="BO125" s="1597" t="e">
        <v>#DIV/0!</v>
      </c>
      <c r="BP125" s="563" t="s">
        <v>362</v>
      </c>
    </row>
    <row r="126" spans="1:68" ht="15.75" hidden="1" x14ac:dyDescent="0.25">
      <c r="A126" s="374"/>
      <c r="B126" s="1176"/>
      <c r="C126" s="1546"/>
      <c r="D126" s="1546"/>
      <c r="E126" s="1210"/>
      <c r="F126" s="1210"/>
      <c r="G126" s="1210" t="s">
        <v>52</v>
      </c>
      <c r="H126" s="1443"/>
      <c r="I126" s="1443"/>
      <c r="J126" s="803"/>
      <c r="K126" s="409" t="s">
        <v>37</v>
      </c>
      <c r="L126" s="1498"/>
      <c r="M126" s="1464"/>
      <c r="N126" s="1482"/>
      <c r="O126" s="1483"/>
      <c r="P126" s="1483"/>
      <c r="Q126" s="1483"/>
      <c r="R126" s="1483"/>
      <c r="S126" s="1483"/>
      <c r="T126" s="1483"/>
      <c r="U126" s="1494"/>
      <c r="V126" s="1493"/>
      <c r="W126" s="1481"/>
      <c r="X126" s="1481"/>
      <c r="Y126" s="1477"/>
      <c r="Z126" s="1535"/>
      <c r="AA126" s="1603"/>
      <c r="AB126" s="1433"/>
      <c r="AC126" s="1433"/>
      <c r="AD126" s="1433"/>
      <c r="AE126" s="1599"/>
      <c r="AF126" s="1592"/>
      <c r="AG126" s="1594"/>
      <c r="AH126" s="1589"/>
      <c r="AI126" s="1534"/>
      <c r="AJ126" s="1534"/>
      <c r="AK126" s="1534"/>
      <c r="AL126" s="1532"/>
      <c r="AM126" s="1532"/>
      <c r="AN126" s="1590"/>
      <c r="AO126" s="1590"/>
      <c r="AP126" s="1589"/>
      <c r="AQ126" s="1534"/>
      <c r="AR126" s="1534"/>
      <c r="AS126" s="1534"/>
      <c r="AT126" s="1590"/>
      <c r="AU126" s="1590"/>
      <c r="AV126" s="1590"/>
      <c r="AW126" s="1590"/>
      <c r="AX126" s="1589"/>
      <c r="AY126" s="1534"/>
      <c r="AZ126" s="1534"/>
      <c r="BA126" s="1534"/>
      <c r="BB126" s="1590"/>
      <c r="BC126" s="1590"/>
      <c r="BD126" s="1590"/>
      <c r="BE126" s="1590"/>
      <c r="BF126" s="1589"/>
      <c r="BG126" s="1534"/>
      <c r="BH126" s="1534"/>
      <c r="BI126" s="1534"/>
      <c r="BJ126" s="1590"/>
      <c r="BK126" s="1590"/>
      <c r="BL126" s="1595"/>
      <c r="BM126" s="1590"/>
      <c r="BN126" s="1596"/>
      <c r="BO126" s="1597"/>
      <c r="BP126" s="563" t="s">
        <v>362</v>
      </c>
    </row>
    <row r="127" spans="1:68" ht="31.5" x14ac:dyDescent="0.25">
      <c r="A127" s="374"/>
      <c r="B127" s="1231"/>
      <c r="C127" s="1086"/>
      <c r="D127" s="1086"/>
      <c r="E127" s="1239"/>
      <c r="F127" s="1239"/>
      <c r="G127" s="1239" t="s">
        <v>52</v>
      </c>
      <c r="H127" s="1232" t="s">
        <v>158</v>
      </c>
      <c r="I127" s="1232"/>
      <c r="J127" s="803" t="s">
        <v>675</v>
      </c>
      <c r="K127" s="405" t="s">
        <v>651</v>
      </c>
      <c r="L127" s="1240">
        <f t="shared" ref="L127:L130" si="149">N127+O127+P127+Q127+R127+S127+T127+U127</f>
        <v>3</v>
      </c>
      <c r="M127" s="1237">
        <f t="shared" ref="M127:M130" si="150">L127*36</f>
        <v>108</v>
      </c>
      <c r="N127" s="1190"/>
      <c r="O127" s="1191"/>
      <c r="P127" s="1191"/>
      <c r="Q127" s="1191"/>
      <c r="R127" s="1191"/>
      <c r="S127" s="1191">
        <v>3</v>
      </c>
      <c r="T127" s="1195"/>
      <c r="U127" s="1191"/>
      <c r="V127" s="1192">
        <v>6</v>
      </c>
      <c r="W127" s="1193"/>
      <c r="X127" s="1193"/>
      <c r="Y127" s="1316"/>
      <c r="Z127" s="1269"/>
      <c r="AA127" s="894">
        <f t="shared" ref="AA127" si="151">AB127+AB127*0.1</f>
        <v>52.8</v>
      </c>
      <c r="AB127" s="1249">
        <f t="shared" ref="AB127" si="152">AC127+AD127+AE127</f>
        <v>48</v>
      </c>
      <c r="AC127" s="1249">
        <f t="shared" ref="AC127" si="153">AH127+AL127+AP127+AT127+AX127+BB127+BF127+BJ127</f>
        <v>32</v>
      </c>
      <c r="AD127" s="1249">
        <f t="shared" ref="AD127" si="154">AI127+AM127+AQ127+AU127+AY127+BC127+BG127+BK127</f>
        <v>0</v>
      </c>
      <c r="AE127" s="996">
        <f t="shared" ref="AE127" si="155">AJ127+AN127+AR127+AV127+AZ127+BD127+BH127+BL127</f>
        <v>16</v>
      </c>
      <c r="AF127" s="996">
        <f t="shared" ref="AF127" si="156">AK127+AO127+AS127+AW127+BA127+BE127+BI127+BM127</f>
        <v>0</v>
      </c>
      <c r="AG127" s="875">
        <f t="shared" ref="AG127" si="157">M127-AA127</f>
        <v>55.2</v>
      </c>
      <c r="AH127" s="1261"/>
      <c r="AI127" s="1258"/>
      <c r="AJ127" s="1258"/>
      <c r="AK127" s="1258"/>
      <c r="AL127" s="1257"/>
      <c r="AM127" s="1257"/>
      <c r="AN127" s="1259"/>
      <c r="AO127" s="979"/>
      <c r="AP127" s="1261"/>
      <c r="AQ127" s="1258"/>
      <c r="AR127" s="1258"/>
      <c r="AS127" s="1258"/>
      <c r="AT127" s="1259"/>
      <c r="AU127" s="1259"/>
      <c r="AV127" s="1259"/>
      <c r="AW127" s="979"/>
      <c r="AX127" s="1261"/>
      <c r="AY127" s="1258"/>
      <c r="AZ127" s="1258"/>
      <c r="BA127" s="1258"/>
      <c r="BB127" s="1259">
        <v>32</v>
      </c>
      <c r="BC127" s="1259"/>
      <c r="BD127" s="1259">
        <v>16</v>
      </c>
      <c r="BE127" s="1274"/>
      <c r="BF127" s="1275"/>
      <c r="BG127" s="1258"/>
      <c r="BH127" s="1258"/>
      <c r="BI127" s="1258"/>
      <c r="BJ127" s="1259"/>
      <c r="BK127" s="1259"/>
      <c r="BL127" s="1260"/>
      <c r="BM127" s="1260"/>
      <c r="BN127" s="1282" t="s">
        <v>586</v>
      </c>
      <c r="BO127" s="1068">
        <f t="shared" ref="BO127:BO130" si="158">AB127/M127*100</f>
        <v>44.444444444444443</v>
      </c>
      <c r="BP127" s="563" t="s">
        <v>362</v>
      </c>
    </row>
    <row r="128" spans="1:68" ht="31.5" x14ac:dyDescent="0.25">
      <c r="A128" s="374"/>
      <c r="B128" s="1231"/>
      <c r="C128" s="1086"/>
      <c r="D128" s="1086"/>
      <c r="E128" s="1239"/>
      <c r="F128" s="1239"/>
      <c r="G128" s="1239" t="s">
        <v>52</v>
      </c>
      <c r="H128" s="1232" t="s">
        <v>158</v>
      </c>
      <c r="I128" s="1232"/>
      <c r="J128" s="803" t="s">
        <v>676</v>
      </c>
      <c r="K128" s="405" t="s">
        <v>577</v>
      </c>
      <c r="L128" s="1240">
        <f t="shared" si="149"/>
        <v>3</v>
      </c>
      <c r="M128" s="1237">
        <f t="shared" si="150"/>
        <v>108</v>
      </c>
      <c r="N128" s="1190"/>
      <c r="O128" s="1191"/>
      <c r="P128" s="1191"/>
      <c r="Q128" s="1191"/>
      <c r="R128" s="1191"/>
      <c r="S128" s="1191"/>
      <c r="T128" s="1191"/>
      <c r="U128" s="1191">
        <v>3</v>
      </c>
      <c r="V128" s="1192"/>
      <c r="W128" s="1193">
        <v>8</v>
      </c>
      <c r="X128" s="1193"/>
      <c r="Y128" s="1316"/>
      <c r="Z128" s="1269"/>
      <c r="AA128" s="894">
        <f t="shared" ref="AA128:AA130" si="159">AB128+AB128*0.1</f>
        <v>35.200000000000003</v>
      </c>
      <c r="AB128" s="1227">
        <f t="shared" ref="AB128:AB130" si="160">AC128+AD128+AE128</f>
        <v>32</v>
      </c>
      <c r="AC128" s="1227">
        <f t="shared" ref="AC128:AC130" si="161">AH128+AL128+AP128+AT128+AX128+BB128+BF128+BJ128</f>
        <v>16</v>
      </c>
      <c r="AD128" s="1227">
        <f t="shared" ref="AD128:AD130" si="162">AI128+AM128+AQ128+AU128+AY128+BC128+BG128+BK128</f>
        <v>0</v>
      </c>
      <c r="AE128" s="996">
        <f t="shared" ref="AE128:AE130" si="163">AJ128+AN128+AR128+AV128+AZ128+BD128+BH128+BL128</f>
        <v>16</v>
      </c>
      <c r="AF128" s="996">
        <f t="shared" ref="AF128:AF130" si="164">AK128+AO128+AS128+AW128+BA128+BE128+BI128+BM128</f>
        <v>0</v>
      </c>
      <c r="AG128" s="875">
        <f t="shared" ref="AG128:AG130" si="165">M128-AA128</f>
        <v>72.8</v>
      </c>
      <c r="AH128" s="1261"/>
      <c r="AI128" s="1258"/>
      <c r="AJ128" s="1258"/>
      <c r="AK128" s="1258"/>
      <c r="AL128" s="1257"/>
      <c r="AM128" s="1257"/>
      <c r="AN128" s="1259"/>
      <c r="AO128" s="979"/>
      <c r="AP128" s="1261"/>
      <c r="AQ128" s="1258"/>
      <c r="AR128" s="1258"/>
      <c r="AS128" s="1258"/>
      <c r="AT128" s="1259"/>
      <c r="AU128" s="1259"/>
      <c r="AV128" s="1259"/>
      <c r="AW128" s="979"/>
      <c r="AX128" s="1261"/>
      <c r="AY128" s="1258"/>
      <c r="AZ128" s="1258"/>
      <c r="BA128" s="1258"/>
      <c r="BB128" s="1259"/>
      <c r="BC128" s="1259"/>
      <c r="BD128" s="1259"/>
      <c r="BE128" s="1274"/>
      <c r="BF128" s="1275"/>
      <c r="BG128" s="1258"/>
      <c r="BH128" s="1258"/>
      <c r="BI128" s="1258"/>
      <c r="BJ128" s="1259">
        <v>16</v>
      </c>
      <c r="BK128" s="1259"/>
      <c r="BL128" s="1260">
        <v>16</v>
      </c>
      <c r="BM128" s="1260"/>
      <c r="BN128" s="1282" t="s">
        <v>549</v>
      </c>
      <c r="BO128" s="1068">
        <f t="shared" si="158"/>
        <v>29.629629629629626</v>
      </c>
      <c r="BP128" s="563" t="s">
        <v>362</v>
      </c>
    </row>
    <row r="129" spans="1:68" ht="31.5" x14ac:dyDescent="0.25">
      <c r="A129" s="374"/>
      <c r="B129" s="1231"/>
      <c r="C129" s="1086"/>
      <c r="D129" s="1086"/>
      <c r="E129" s="1239"/>
      <c r="F129" s="1239"/>
      <c r="G129" s="1239" t="s">
        <v>52</v>
      </c>
      <c r="H129" s="1232" t="s">
        <v>158</v>
      </c>
      <c r="I129" s="1232"/>
      <c r="J129" s="803" t="s">
        <v>677</v>
      </c>
      <c r="K129" s="405" t="s">
        <v>578</v>
      </c>
      <c r="L129" s="1240">
        <f t="shared" si="149"/>
        <v>3</v>
      </c>
      <c r="M129" s="1237">
        <f t="shared" si="150"/>
        <v>108</v>
      </c>
      <c r="N129" s="1190"/>
      <c r="O129" s="1191"/>
      <c r="P129" s="1191"/>
      <c r="Q129" s="1191"/>
      <c r="R129" s="1191">
        <v>3</v>
      </c>
      <c r="S129" s="1191"/>
      <c r="T129" s="1191"/>
      <c r="U129" s="1191"/>
      <c r="V129" s="1192">
        <v>5</v>
      </c>
      <c r="W129" s="1193"/>
      <c r="X129" s="1193"/>
      <c r="Y129" s="1321"/>
      <c r="Z129" s="1314"/>
      <c r="AA129" s="894">
        <f t="shared" si="159"/>
        <v>52.8</v>
      </c>
      <c r="AB129" s="1227">
        <f t="shared" si="160"/>
        <v>48</v>
      </c>
      <c r="AC129" s="1227">
        <f t="shared" si="161"/>
        <v>16</v>
      </c>
      <c r="AD129" s="1227">
        <f t="shared" si="162"/>
        <v>16</v>
      </c>
      <c r="AE129" s="996">
        <f t="shared" si="163"/>
        <v>16</v>
      </c>
      <c r="AF129" s="996">
        <f t="shared" si="164"/>
        <v>0</v>
      </c>
      <c r="AG129" s="875">
        <f t="shared" si="165"/>
        <v>55.2</v>
      </c>
      <c r="AH129" s="1261"/>
      <c r="AI129" s="1258"/>
      <c r="AJ129" s="1258"/>
      <c r="AK129" s="1258"/>
      <c r="AL129" s="1257"/>
      <c r="AM129" s="1257"/>
      <c r="AN129" s="1259"/>
      <c r="AO129" s="979"/>
      <c r="AP129" s="1261"/>
      <c r="AQ129" s="1258"/>
      <c r="AR129" s="1258"/>
      <c r="AS129" s="1258"/>
      <c r="AT129" s="1259"/>
      <c r="AU129" s="1259"/>
      <c r="AV129" s="1259"/>
      <c r="AW129" s="979"/>
      <c r="AX129" s="1261">
        <v>16</v>
      </c>
      <c r="AY129" s="1258">
        <v>16</v>
      </c>
      <c r="AZ129" s="1258">
        <v>16</v>
      </c>
      <c r="BA129" s="1258"/>
      <c r="BB129" s="1259"/>
      <c r="BC129" s="1259"/>
      <c r="BD129" s="1259"/>
      <c r="BE129" s="1274"/>
      <c r="BF129" s="1275"/>
      <c r="BG129" s="1258"/>
      <c r="BH129" s="1258"/>
      <c r="BI129" s="1258"/>
      <c r="BJ129" s="1259"/>
      <c r="BK129" s="1259"/>
      <c r="BL129" s="1260"/>
      <c r="BM129" s="1260"/>
      <c r="BN129" s="1282" t="s">
        <v>549</v>
      </c>
      <c r="BO129" s="1068">
        <f t="shared" si="158"/>
        <v>44.444444444444443</v>
      </c>
      <c r="BP129" s="563" t="s">
        <v>362</v>
      </c>
    </row>
    <row r="130" spans="1:68" ht="31.5" x14ac:dyDescent="0.25">
      <c r="A130" s="374"/>
      <c r="B130" s="1231"/>
      <c r="C130" s="1086"/>
      <c r="D130" s="1086"/>
      <c r="E130" s="1239"/>
      <c r="F130" s="1239"/>
      <c r="G130" s="1239" t="s">
        <v>52</v>
      </c>
      <c r="H130" s="1232" t="s">
        <v>158</v>
      </c>
      <c r="I130" s="1232"/>
      <c r="J130" s="803" t="s">
        <v>678</v>
      </c>
      <c r="K130" s="405" t="s">
        <v>579</v>
      </c>
      <c r="L130" s="1240">
        <f t="shared" si="149"/>
        <v>3</v>
      </c>
      <c r="M130" s="1237">
        <f t="shared" si="150"/>
        <v>108</v>
      </c>
      <c r="N130" s="1190"/>
      <c r="O130" s="1191"/>
      <c r="P130" s="1191"/>
      <c r="Q130" s="1191"/>
      <c r="R130" s="1191"/>
      <c r="S130" s="1191"/>
      <c r="T130" s="1191">
        <v>3</v>
      </c>
      <c r="U130" s="1191"/>
      <c r="V130" s="1192"/>
      <c r="W130" s="1193">
        <v>7</v>
      </c>
      <c r="X130" s="1193"/>
      <c r="Y130" s="1321"/>
      <c r="Z130" s="1314"/>
      <c r="AA130" s="894">
        <f t="shared" si="159"/>
        <v>52.8</v>
      </c>
      <c r="AB130" s="1227">
        <f t="shared" si="160"/>
        <v>48</v>
      </c>
      <c r="AC130" s="1227">
        <f t="shared" si="161"/>
        <v>16</v>
      </c>
      <c r="AD130" s="1227">
        <f t="shared" si="162"/>
        <v>0</v>
      </c>
      <c r="AE130" s="996">
        <f t="shared" si="163"/>
        <v>32</v>
      </c>
      <c r="AF130" s="996">
        <f t="shared" si="164"/>
        <v>0</v>
      </c>
      <c r="AG130" s="875">
        <f t="shared" si="165"/>
        <v>55.2</v>
      </c>
      <c r="AH130" s="1261"/>
      <c r="AI130" s="1258"/>
      <c r="AJ130" s="1258"/>
      <c r="AK130" s="1258"/>
      <c r="AL130" s="1257"/>
      <c r="AM130" s="1257"/>
      <c r="AN130" s="1259"/>
      <c r="AO130" s="979"/>
      <c r="AP130" s="1261"/>
      <c r="AQ130" s="1258"/>
      <c r="AR130" s="1258"/>
      <c r="AS130" s="1258"/>
      <c r="AT130" s="1259"/>
      <c r="AU130" s="1259"/>
      <c r="AV130" s="1259"/>
      <c r="AW130" s="979"/>
      <c r="AX130" s="1261"/>
      <c r="AY130" s="1258"/>
      <c r="AZ130" s="1258"/>
      <c r="BA130" s="1258"/>
      <c r="BB130" s="1259"/>
      <c r="BC130" s="1259"/>
      <c r="BD130" s="1259"/>
      <c r="BE130" s="1274"/>
      <c r="BF130" s="1275">
        <v>16</v>
      </c>
      <c r="BG130" s="1258"/>
      <c r="BH130" s="1258">
        <v>32</v>
      </c>
      <c r="BI130" s="1258"/>
      <c r="BJ130" s="1259"/>
      <c r="BK130" s="1259"/>
      <c r="BL130" s="1260"/>
      <c r="BM130" s="1260"/>
      <c r="BN130" s="1282" t="s">
        <v>549</v>
      </c>
      <c r="BO130" s="1068">
        <f t="shared" si="158"/>
        <v>44.444444444444443</v>
      </c>
      <c r="BP130" s="563" t="s">
        <v>362</v>
      </c>
    </row>
    <row r="131" spans="1:68" ht="15.75" x14ac:dyDescent="0.25">
      <c r="A131" s="613"/>
      <c r="B131" s="831"/>
      <c r="C131" s="831"/>
      <c r="D131" s="831"/>
      <c r="E131" s="1172" t="s">
        <v>52</v>
      </c>
      <c r="F131" s="1172" t="s">
        <v>52</v>
      </c>
      <c r="G131" s="799"/>
      <c r="H131" s="799"/>
      <c r="I131" s="799"/>
      <c r="J131" s="809" t="s">
        <v>679</v>
      </c>
      <c r="K131" s="1155" t="s">
        <v>633</v>
      </c>
      <c r="L131" s="800">
        <f>SUM(L134:L137)</f>
        <v>12</v>
      </c>
      <c r="M131" s="898">
        <f>L131*36</f>
        <v>432</v>
      </c>
      <c r="N131" s="793"/>
      <c r="O131" s="794"/>
      <c r="P131" s="794"/>
      <c r="Q131" s="794"/>
      <c r="R131" s="794"/>
      <c r="S131" s="794"/>
      <c r="T131" s="794"/>
      <c r="U131" s="905"/>
      <c r="V131" s="915"/>
      <c r="W131" s="795"/>
      <c r="X131" s="795"/>
      <c r="Y131" s="795"/>
      <c r="Z131" s="1320"/>
      <c r="AA131" s="912"/>
      <c r="AB131" s="797"/>
      <c r="AC131" s="797"/>
      <c r="AD131" s="797"/>
      <c r="AE131" s="798"/>
      <c r="AF131" s="798"/>
      <c r="AG131" s="880"/>
      <c r="AH131" s="796"/>
      <c r="AI131" s="797"/>
      <c r="AJ131" s="797"/>
      <c r="AK131" s="797"/>
      <c r="AL131" s="797"/>
      <c r="AM131" s="797"/>
      <c r="AN131" s="797"/>
      <c r="AO131" s="797"/>
      <c r="AP131" s="797"/>
      <c r="AQ131" s="797"/>
      <c r="AR131" s="797"/>
      <c r="AS131" s="797"/>
      <c r="AT131" s="797"/>
      <c r="AU131" s="797"/>
      <c r="AV131" s="797"/>
      <c r="AW131" s="797"/>
      <c r="AX131" s="797"/>
      <c r="AY131" s="797"/>
      <c r="AZ131" s="797"/>
      <c r="BA131" s="797"/>
      <c r="BB131" s="797"/>
      <c r="BC131" s="797"/>
      <c r="BD131" s="797"/>
      <c r="BE131" s="797"/>
      <c r="BF131" s="797"/>
      <c r="BG131" s="797"/>
      <c r="BH131" s="797"/>
      <c r="BI131" s="797"/>
      <c r="BJ131" s="797"/>
      <c r="BK131" s="797"/>
      <c r="BL131" s="798"/>
      <c r="BM131" s="798"/>
      <c r="BN131" s="1299"/>
      <c r="BO131" s="1297"/>
      <c r="BP131" s="879"/>
    </row>
    <row r="132" spans="1:68" ht="15.75" hidden="1" x14ac:dyDescent="0.25">
      <c r="A132" s="374"/>
      <c r="B132" s="1175"/>
      <c r="C132" s="1544" t="s">
        <v>76</v>
      </c>
      <c r="D132" s="1544" t="s">
        <v>76</v>
      </c>
      <c r="E132" s="1210"/>
      <c r="F132" s="1210"/>
      <c r="G132" s="1210" t="s">
        <v>52</v>
      </c>
      <c r="H132" s="1442" t="s">
        <v>158</v>
      </c>
      <c r="I132" s="1442"/>
      <c r="J132" s="803"/>
      <c r="K132" s="409" t="s">
        <v>37</v>
      </c>
      <c r="L132" s="1498">
        <f>N132+O132+P132+Q132+R132+S132+T132+U132</f>
        <v>0</v>
      </c>
      <c r="M132" s="1464">
        <f>L132*36</f>
        <v>0</v>
      </c>
      <c r="N132" s="1482"/>
      <c r="O132" s="1483"/>
      <c r="P132" s="1483"/>
      <c r="Q132" s="1483"/>
      <c r="R132" s="1483"/>
      <c r="S132" s="1483"/>
      <c r="T132" s="1483"/>
      <c r="U132" s="1494"/>
      <c r="V132" s="1493"/>
      <c r="W132" s="1481"/>
      <c r="X132" s="1481"/>
      <c r="Y132" s="1475"/>
      <c r="Z132" s="1621"/>
      <c r="AA132" s="1602">
        <f>AB132+AB132*0.1</f>
        <v>0</v>
      </c>
      <c r="AB132" s="1432">
        <f>AC132+AD132+AE132</f>
        <v>0</v>
      </c>
      <c r="AC132" s="1432">
        <f>AH132+AL132+AP132+AT132+AX132+BB132+BF132+BJ132</f>
        <v>0</v>
      </c>
      <c r="AD132" s="1432">
        <f>AI132+AM132+AQ132+AU132+AY132+BC132+BG132+BK132</f>
        <v>0</v>
      </c>
      <c r="AE132" s="1598">
        <f>AJ132+AN132+AR132+AV132+AZ132+BD132+BH132+BL132</f>
        <v>0</v>
      </c>
      <c r="AF132" s="1591">
        <f>AK132+AO132+AS132+AW132+BA132+BE132+BI132+BM132</f>
        <v>0</v>
      </c>
      <c r="AG132" s="1593">
        <f>M132-AA132</f>
        <v>0</v>
      </c>
      <c r="AH132" s="1589"/>
      <c r="AI132" s="1534"/>
      <c r="AJ132" s="1534"/>
      <c r="AK132" s="1534"/>
      <c r="AL132" s="1532"/>
      <c r="AM132" s="1532"/>
      <c r="AN132" s="1590"/>
      <c r="AO132" s="1590"/>
      <c r="AP132" s="1589"/>
      <c r="AQ132" s="1534"/>
      <c r="AR132" s="1534"/>
      <c r="AS132" s="1534"/>
      <c r="AT132" s="1590"/>
      <c r="AU132" s="1590"/>
      <c r="AV132" s="1590"/>
      <c r="AW132" s="1590"/>
      <c r="AX132" s="1589"/>
      <c r="AY132" s="1534"/>
      <c r="AZ132" s="1534"/>
      <c r="BA132" s="1534"/>
      <c r="BB132" s="1590"/>
      <c r="BC132" s="1590"/>
      <c r="BD132" s="1590"/>
      <c r="BE132" s="1590"/>
      <c r="BF132" s="1589"/>
      <c r="BG132" s="1534"/>
      <c r="BH132" s="1534"/>
      <c r="BI132" s="1534"/>
      <c r="BJ132" s="1590"/>
      <c r="BK132" s="1590"/>
      <c r="BL132" s="1595"/>
      <c r="BM132" s="1590"/>
      <c r="BN132" s="1604"/>
      <c r="BO132" s="1524" t="e">
        <v>#DIV/0!</v>
      </c>
      <c r="BP132" s="563" t="s">
        <v>362</v>
      </c>
    </row>
    <row r="133" spans="1:68" ht="15.75" hidden="1" x14ac:dyDescent="0.25">
      <c r="A133" s="374"/>
      <c r="B133" s="1176"/>
      <c r="C133" s="1546"/>
      <c r="D133" s="1546"/>
      <c r="E133" s="1210"/>
      <c r="F133" s="1210"/>
      <c r="G133" s="1210" t="s">
        <v>52</v>
      </c>
      <c r="H133" s="1443"/>
      <c r="I133" s="1443"/>
      <c r="J133" s="803"/>
      <c r="K133" s="409" t="s">
        <v>37</v>
      </c>
      <c r="L133" s="1498"/>
      <c r="M133" s="1464"/>
      <c r="N133" s="1482"/>
      <c r="O133" s="1483"/>
      <c r="P133" s="1483"/>
      <c r="Q133" s="1483"/>
      <c r="R133" s="1483"/>
      <c r="S133" s="1483"/>
      <c r="T133" s="1483"/>
      <c r="U133" s="1494"/>
      <c r="V133" s="1493"/>
      <c r="W133" s="1481"/>
      <c r="X133" s="1481"/>
      <c r="Y133" s="1477"/>
      <c r="Z133" s="1621"/>
      <c r="AA133" s="1603"/>
      <c r="AB133" s="1433"/>
      <c r="AC133" s="1433"/>
      <c r="AD133" s="1433"/>
      <c r="AE133" s="1599"/>
      <c r="AF133" s="1592"/>
      <c r="AG133" s="1594"/>
      <c r="AH133" s="1589"/>
      <c r="AI133" s="1534"/>
      <c r="AJ133" s="1534"/>
      <c r="AK133" s="1534"/>
      <c r="AL133" s="1532"/>
      <c r="AM133" s="1532"/>
      <c r="AN133" s="1590"/>
      <c r="AO133" s="1590"/>
      <c r="AP133" s="1589"/>
      <c r="AQ133" s="1534"/>
      <c r="AR133" s="1534"/>
      <c r="AS133" s="1534"/>
      <c r="AT133" s="1590"/>
      <c r="AU133" s="1590"/>
      <c r="AV133" s="1590"/>
      <c r="AW133" s="1590"/>
      <c r="AX133" s="1589"/>
      <c r="AY133" s="1534"/>
      <c r="AZ133" s="1534"/>
      <c r="BA133" s="1534"/>
      <c r="BB133" s="1590"/>
      <c r="BC133" s="1590"/>
      <c r="BD133" s="1590"/>
      <c r="BE133" s="1590"/>
      <c r="BF133" s="1589"/>
      <c r="BG133" s="1534"/>
      <c r="BH133" s="1534"/>
      <c r="BI133" s="1534"/>
      <c r="BJ133" s="1590"/>
      <c r="BK133" s="1590"/>
      <c r="BL133" s="1595"/>
      <c r="BM133" s="1590"/>
      <c r="BN133" s="1604"/>
      <c r="BO133" s="1524"/>
      <c r="BP133" s="563" t="s">
        <v>362</v>
      </c>
    </row>
    <row r="134" spans="1:68" ht="15.75" x14ac:dyDescent="0.25">
      <c r="A134" s="374"/>
      <c r="B134" s="1205"/>
      <c r="C134" s="1086"/>
      <c r="D134" s="1086"/>
      <c r="E134" s="1210"/>
      <c r="F134" s="1210"/>
      <c r="G134" s="1210" t="s">
        <v>52</v>
      </c>
      <c r="H134" s="1209" t="s">
        <v>158</v>
      </c>
      <c r="I134" s="1209"/>
      <c r="J134" s="803" t="s">
        <v>680</v>
      </c>
      <c r="K134" s="405" t="s">
        <v>571</v>
      </c>
      <c r="L134" s="1208">
        <f t="shared" ref="L134:L136" si="166">N134+O134+P134+Q134+R134+S134+T134+U134</f>
        <v>3</v>
      </c>
      <c r="M134" s="1199">
        <f t="shared" ref="M134:M137" si="167">L134*36</f>
        <v>108</v>
      </c>
      <c r="N134" s="1190"/>
      <c r="O134" s="1191"/>
      <c r="P134" s="1191"/>
      <c r="Q134" s="1191"/>
      <c r="R134" s="1191"/>
      <c r="S134" s="1191">
        <v>3</v>
      </c>
      <c r="T134" s="1191"/>
      <c r="U134" s="1191"/>
      <c r="V134" s="1192"/>
      <c r="W134" s="1193">
        <v>6</v>
      </c>
      <c r="X134" s="1193"/>
      <c r="Y134" s="1321"/>
      <c r="Z134" s="1314"/>
      <c r="AA134" s="894">
        <f t="shared" ref="AA134:AA137" si="168">AB134+AB134*0.1</f>
        <v>52.8</v>
      </c>
      <c r="AB134" s="1203">
        <f t="shared" ref="AB134:AB137" si="169">AC134+AD134+AE134</f>
        <v>48</v>
      </c>
      <c r="AC134" s="1203">
        <f t="shared" ref="AC134:AC137" si="170">AH134+AL134+AP134+AT134+AX134+BB134+BF134+BJ134</f>
        <v>16</v>
      </c>
      <c r="AD134" s="1203">
        <f t="shared" ref="AD134:AD137" si="171">AI134+AM134+AQ134+AU134+AY134+BC134+BG134+BK134</f>
        <v>16</v>
      </c>
      <c r="AE134" s="996">
        <f t="shared" ref="AE134:AE137" si="172">AJ134+AN134+AR134+AV134+AZ134+BD134+BH134+BL134</f>
        <v>16</v>
      </c>
      <c r="AF134" s="996">
        <f t="shared" ref="AF134:AF137" si="173">AK134+AO134+AS134+AW134+BA134+BE134+BI134+BM134</f>
        <v>0</v>
      </c>
      <c r="AG134" s="875">
        <f t="shared" ref="AG134:AG137" si="174">M134-AA134</f>
        <v>55.2</v>
      </c>
      <c r="AH134" s="1261"/>
      <c r="AI134" s="1258"/>
      <c r="AJ134" s="1258"/>
      <c r="AK134" s="1258"/>
      <c r="AL134" s="1257"/>
      <c r="AM134" s="1257"/>
      <c r="AN134" s="1259"/>
      <c r="AO134" s="979"/>
      <c r="AP134" s="1261"/>
      <c r="AQ134" s="1258"/>
      <c r="AR134" s="1258"/>
      <c r="AS134" s="1258"/>
      <c r="AT134" s="1259"/>
      <c r="AU134" s="1259"/>
      <c r="AV134" s="1259"/>
      <c r="AW134" s="979"/>
      <c r="AX134" s="1261"/>
      <c r="AY134" s="1258"/>
      <c r="AZ134" s="1258"/>
      <c r="BA134" s="1258"/>
      <c r="BB134" s="1259">
        <v>16</v>
      </c>
      <c r="BC134" s="1259">
        <v>16</v>
      </c>
      <c r="BD134" s="1259">
        <v>16</v>
      </c>
      <c r="BE134" s="1274"/>
      <c r="BF134" s="1275"/>
      <c r="BG134" s="1258"/>
      <c r="BH134" s="1258"/>
      <c r="BI134" s="1258"/>
      <c r="BJ134" s="1259"/>
      <c r="BK134" s="1259"/>
      <c r="BL134" s="1260"/>
      <c r="BM134" s="1260"/>
      <c r="BN134" s="1282" t="s">
        <v>549</v>
      </c>
      <c r="BO134" s="1068">
        <f t="shared" ref="BO134:BO137" si="175">AB134/M134*100</f>
        <v>44.444444444444443</v>
      </c>
      <c r="BP134" s="563" t="s">
        <v>362</v>
      </c>
    </row>
    <row r="135" spans="1:68" ht="15.75" x14ac:dyDescent="0.25">
      <c r="A135" s="374"/>
      <c r="B135" s="1205"/>
      <c r="C135" s="1086"/>
      <c r="D135" s="1086"/>
      <c r="E135" s="1210"/>
      <c r="F135" s="1210"/>
      <c r="G135" s="1210" t="s">
        <v>52</v>
      </c>
      <c r="H135" s="1209" t="s">
        <v>158</v>
      </c>
      <c r="I135" s="1209"/>
      <c r="J135" s="803" t="s">
        <v>681</v>
      </c>
      <c r="K135" s="405" t="s">
        <v>569</v>
      </c>
      <c r="L135" s="1208">
        <f t="shared" si="166"/>
        <v>3</v>
      </c>
      <c r="M135" s="1199">
        <f t="shared" si="167"/>
        <v>108</v>
      </c>
      <c r="N135" s="1190"/>
      <c r="O135" s="1191"/>
      <c r="P135" s="1191"/>
      <c r="Q135" s="1191"/>
      <c r="R135" s="1191"/>
      <c r="S135" s="1191"/>
      <c r="T135" s="1191"/>
      <c r="U135" s="1191">
        <v>3</v>
      </c>
      <c r="V135" s="1192"/>
      <c r="W135" s="1193"/>
      <c r="X135" s="1193">
        <v>8</v>
      </c>
      <c r="Y135" s="1321"/>
      <c r="Z135" s="1314"/>
      <c r="AA135" s="894">
        <f t="shared" si="168"/>
        <v>44</v>
      </c>
      <c r="AB135" s="1203">
        <f t="shared" si="169"/>
        <v>40</v>
      </c>
      <c r="AC135" s="1203">
        <f t="shared" si="170"/>
        <v>8</v>
      </c>
      <c r="AD135" s="1203">
        <f t="shared" si="171"/>
        <v>16</v>
      </c>
      <c r="AE135" s="996">
        <f t="shared" si="172"/>
        <v>16</v>
      </c>
      <c r="AF135" s="996">
        <f t="shared" si="173"/>
        <v>0</v>
      </c>
      <c r="AG135" s="875">
        <f t="shared" si="174"/>
        <v>64</v>
      </c>
      <c r="AH135" s="1261"/>
      <c r="AI135" s="1258"/>
      <c r="AJ135" s="1258"/>
      <c r="AK135" s="1258"/>
      <c r="AL135" s="1257"/>
      <c r="AM135" s="1257"/>
      <c r="AN135" s="1259"/>
      <c r="AO135" s="979"/>
      <c r="AP135" s="1261"/>
      <c r="AQ135" s="1258"/>
      <c r="AR135" s="1258"/>
      <c r="AS135" s="1258"/>
      <c r="AT135" s="1259"/>
      <c r="AU135" s="1259"/>
      <c r="AV135" s="1259"/>
      <c r="AW135" s="979"/>
      <c r="AX135" s="1261"/>
      <c r="AY135" s="1258"/>
      <c r="AZ135" s="1258"/>
      <c r="BA135" s="1258"/>
      <c r="BB135" s="1259"/>
      <c r="BC135" s="1259"/>
      <c r="BD135" s="1259"/>
      <c r="BE135" s="1274"/>
      <c r="BF135" s="1275"/>
      <c r="BG135" s="1258"/>
      <c r="BH135" s="1258"/>
      <c r="BI135" s="1258"/>
      <c r="BJ135" s="1259">
        <v>8</v>
      </c>
      <c r="BK135" s="1259">
        <v>16</v>
      </c>
      <c r="BL135" s="1260">
        <v>16</v>
      </c>
      <c r="BM135" s="1260"/>
      <c r="BN135" s="1282" t="s">
        <v>549</v>
      </c>
      <c r="BO135" s="1068">
        <f t="shared" si="175"/>
        <v>37.037037037037038</v>
      </c>
      <c r="BP135" s="563" t="s">
        <v>362</v>
      </c>
    </row>
    <row r="136" spans="1:68" ht="32.25" customHeight="1" x14ac:dyDescent="0.25">
      <c r="A136" s="374"/>
      <c r="B136" s="1205"/>
      <c r="C136" s="1086"/>
      <c r="D136" s="1086"/>
      <c r="E136" s="1210"/>
      <c r="F136" s="1210"/>
      <c r="G136" s="1210" t="s">
        <v>52</v>
      </c>
      <c r="H136" s="1209" t="s">
        <v>158</v>
      </c>
      <c r="I136" s="1209"/>
      <c r="J136" s="803" t="s">
        <v>682</v>
      </c>
      <c r="K136" s="405" t="s">
        <v>573</v>
      </c>
      <c r="L136" s="1208">
        <f t="shared" si="166"/>
        <v>3</v>
      </c>
      <c r="M136" s="1199">
        <f t="shared" si="167"/>
        <v>108</v>
      </c>
      <c r="N136" s="1190"/>
      <c r="O136" s="1191"/>
      <c r="P136" s="1191"/>
      <c r="Q136" s="1191"/>
      <c r="R136" s="1191"/>
      <c r="S136" s="1191"/>
      <c r="T136" s="1191">
        <v>3</v>
      </c>
      <c r="U136" s="1191"/>
      <c r="V136" s="1192">
        <v>7</v>
      </c>
      <c r="W136" s="1193"/>
      <c r="X136" s="1193"/>
      <c r="Y136" s="1321"/>
      <c r="Z136" s="1314"/>
      <c r="AA136" s="894">
        <f t="shared" si="168"/>
        <v>35.200000000000003</v>
      </c>
      <c r="AB136" s="1203">
        <f t="shared" si="169"/>
        <v>32</v>
      </c>
      <c r="AC136" s="1203">
        <f t="shared" si="170"/>
        <v>16</v>
      </c>
      <c r="AD136" s="1203">
        <f t="shared" si="171"/>
        <v>16</v>
      </c>
      <c r="AE136" s="996">
        <f t="shared" si="172"/>
        <v>0</v>
      </c>
      <c r="AF136" s="996">
        <f t="shared" si="173"/>
        <v>0</v>
      </c>
      <c r="AG136" s="875">
        <f t="shared" si="174"/>
        <v>72.8</v>
      </c>
      <c r="AH136" s="1261"/>
      <c r="AI136" s="1258"/>
      <c r="AJ136" s="1258"/>
      <c r="AK136" s="1258"/>
      <c r="AL136" s="1257"/>
      <c r="AM136" s="1257"/>
      <c r="AN136" s="1259"/>
      <c r="AO136" s="979"/>
      <c r="AP136" s="1261"/>
      <c r="AQ136" s="1258"/>
      <c r="AR136" s="1258"/>
      <c r="AS136" s="1258"/>
      <c r="AT136" s="1259"/>
      <c r="AU136" s="1259"/>
      <c r="AV136" s="1259"/>
      <c r="AW136" s="979"/>
      <c r="AX136" s="1261"/>
      <c r="AY136" s="1258"/>
      <c r="AZ136" s="1258"/>
      <c r="BA136" s="1258"/>
      <c r="BB136" s="1259"/>
      <c r="BC136" s="1259"/>
      <c r="BD136" s="1259"/>
      <c r="BE136" s="1274"/>
      <c r="BF136" s="1275">
        <v>16</v>
      </c>
      <c r="BG136" s="1258">
        <v>16</v>
      </c>
      <c r="BH136" s="1258"/>
      <c r="BI136" s="1258"/>
      <c r="BJ136" s="1259"/>
      <c r="BK136" s="1259"/>
      <c r="BL136" s="1260"/>
      <c r="BM136" s="1260"/>
      <c r="BN136" s="1282" t="s">
        <v>549</v>
      </c>
      <c r="BO136" s="1068">
        <f t="shared" si="175"/>
        <v>29.629629629629626</v>
      </c>
      <c r="BP136" s="563" t="s">
        <v>362</v>
      </c>
    </row>
    <row r="137" spans="1:68" ht="15.75" x14ac:dyDescent="0.25">
      <c r="A137" s="374"/>
      <c r="B137" s="1231"/>
      <c r="C137" s="1086"/>
      <c r="D137" s="1086"/>
      <c r="E137" s="1239"/>
      <c r="F137" s="1239"/>
      <c r="G137" s="1239" t="s">
        <v>52</v>
      </c>
      <c r="H137" s="1232" t="s">
        <v>158</v>
      </c>
      <c r="I137" s="1232"/>
      <c r="J137" s="803" t="s">
        <v>683</v>
      </c>
      <c r="K137" s="405" t="s">
        <v>572</v>
      </c>
      <c r="L137" s="1240">
        <v>3</v>
      </c>
      <c r="M137" s="1237">
        <f t="shared" si="167"/>
        <v>108</v>
      </c>
      <c r="N137" s="1190"/>
      <c r="O137" s="1191"/>
      <c r="P137" s="1191"/>
      <c r="Q137" s="1191"/>
      <c r="R137" s="1191">
        <v>3</v>
      </c>
      <c r="S137" s="1191"/>
      <c r="T137" s="1191"/>
      <c r="U137" s="1191"/>
      <c r="V137" s="1192">
        <v>5</v>
      </c>
      <c r="W137" s="1193"/>
      <c r="X137" s="1193"/>
      <c r="Y137" s="1321"/>
      <c r="Z137" s="1314"/>
      <c r="AA137" s="894">
        <f t="shared" si="168"/>
        <v>70.400000000000006</v>
      </c>
      <c r="AB137" s="1227">
        <f t="shared" si="169"/>
        <v>64</v>
      </c>
      <c r="AC137" s="1227">
        <f t="shared" si="170"/>
        <v>32</v>
      </c>
      <c r="AD137" s="1227">
        <f t="shared" si="171"/>
        <v>16</v>
      </c>
      <c r="AE137" s="996">
        <f t="shared" si="172"/>
        <v>16</v>
      </c>
      <c r="AF137" s="996">
        <f t="shared" si="173"/>
        <v>0</v>
      </c>
      <c r="AG137" s="875">
        <f t="shared" si="174"/>
        <v>37.599999999999994</v>
      </c>
      <c r="AH137" s="1261"/>
      <c r="AI137" s="1258"/>
      <c r="AJ137" s="1258"/>
      <c r="AK137" s="1258"/>
      <c r="AL137" s="1257"/>
      <c r="AM137" s="1257"/>
      <c r="AN137" s="1259"/>
      <c r="AO137" s="979"/>
      <c r="AP137" s="1261"/>
      <c r="AQ137" s="1258"/>
      <c r="AR137" s="1258"/>
      <c r="AS137" s="1258"/>
      <c r="AT137" s="1259"/>
      <c r="AU137" s="1259"/>
      <c r="AV137" s="1259"/>
      <c r="AW137" s="979"/>
      <c r="AX137" s="1261">
        <v>32</v>
      </c>
      <c r="AY137" s="1258">
        <v>16</v>
      </c>
      <c r="AZ137" s="1258">
        <v>16</v>
      </c>
      <c r="BA137" s="1258"/>
      <c r="BB137" s="1259"/>
      <c r="BC137" s="1259"/>
      <c r="BD137" s="1259"/>
      <c r="BE137" s="1274"/>
      <c r="BF137" s="1275"/>
      <c r="BG137" s="1258"/>
      <c r="BH137" s="1258"/>
      <c r="BI137" s="1258"/>
      <c r="BJ137" s="1259"/>
      <c r="BK137" s="1259"/>
      <c r="BL137" s="1260"/>
      <c r="BM137" s="1260"/>
      <c r="BN137" s="1282" t="s">
        <v>549</v>
      </c>
      <c r="BO137" s="1068">
        <f t="shared" si="175"/>
        <v>59.259259259259252</v>
      </c>
      <c r="BP137" s="563" t="s">
        <v>362</v>
      </c>
    </row>
    <row r="138" spans="1:68" ht="15.75" x14ac:dyDescent="0.25">
      <c r="A138" s="613"/>
      <c r="B138" s="831"/>
      <c r="C138" s="831"/>
      <c r="D138" s="831"/>
      <c r="E138" s="1172"/>
      <c r="F138" s="1323">
        <v>1</v>
      </c>
      <c r="G138" s="799"/>
      <c r="H138" s="799"/>
      <c r="I138" s="799"/>
      <c r="J138" s="809" t="s">
        <v>216</v>
      </c>
      <c r="K138" s="1155" t="s">
        <v>720</v>
      </c>
      <c r="L138" s="800">
        <v>9</v>
      </c>
      <c r="M138" s="898">
        <f>L138*36</f>
        <v>324</v>
      </c>
      <c r="N138" s="793"/>
      <c r="O138" s="794"/>
      <c r="P138" s="794"/>
      <c r="Q138" s="794"/>
      <c r="R138" s="794"/>
      <c r="S138" s="794"/>
      <c r="T138" s="794"/>
      <c r="U138" s="905"/>
      <c r="V138" s="915"/>
      <c r="W138" s="795"/>
      <c r="X138" s="795"/>
      <c r="Y138" s="795"/>
      <c r="Z138" s="916"/>
      <c r="AA138" s="912"/>
      <c r="AB138" s="797"/>
      <c r="AC138" s="797"/>
      <c r="AD138" s="797"/>
      <c r="AE138" s="798"/>
      <c r="AF138" s="798"/>
      <c r="AG138" s="880"/>
      <c r="AH138" s="796"/>
      <c r="AI138" s="797"/>
      <c r="AJ138" s="797"/>
      <c r="AK138" s="797"/>
      <c r="AL138" s="797"/>
      <c r="AM138" s="797"/>
      <c r="AN138" s="797"/>
      <c r="AO138" s="797"/>
      <c r="AP138" s="797"/>
      <c r="AQ138" s="797"/>
      <c r="AR138" s="797"/>
      <c r="AS138" s="797"/>
      <c r="AT138" s="797"/>
      <c r="AU138" s="797"/>
      <c r="AV138" s="797"/>
      <c r="AW138" s="797"/>
      <c r="AX138" s="797"/>
      <c r="AY138" s="797"/>
      <c r="AZ138" s="797"/>
      <c r="BA138" s="797"/>
      <c r="BB138" s="797"/>
      <c r="BC138" s="797"/>
      <c r="BD138" s="797"/>
      <c r="BE138" s="797"/>
      <c r="BF138" s="797"/>
      <c r="BG138" s="797"/>
      <c r="BH138" s="797"/>
      <c r="BI138" s="797"/>
      <c r="BJ138" s="797"/>
      <c r="BK138" s="797"/>
      <c r="BL138" s="798"/>
      <c r="BM138" s="798"/>
      <c r="BN138" s="1299"/>
      <c r="BO138" s="1297"/>
      <c r="BP138" s="879"/>
    </row>
    <row r="139" spans="1:68" ht="15.75" x14ac:dyDescent="0.25">
      <c r="A139" s="613"/>
      <c r="B139" s="831"/>
      <c r="C139" s="831"/>
      <c r="D139" s="831"/>
      <c r="E139" s="1172" t="s">
        <v>52</v>
      </c>
      <c r="F139" s="1172" t="s">
        <v>52</v>
      </c>
      <c r="G139" s="799"/>
      <c r="H139" s="799"/>
      <c r="I139" s="799"/>
      <c r="J139" s="809" t="s">
        <v>684</v>
      </c>
      <c r="K139" s="1155" t="s">
        <v>634</v>
      </c>
      <c r="L139" s="800">
        <f>SUM(L142:L144)</f>
        <v>9</v>
      </c>
      <c r="M139" s="898">
        <f>L139*36</f>
        <v>324</v>
      </c>
      <c r="N139" s="793"/>
      <c r="O139" s="794"/>
      <c r="P139" s="794"/>
      <c r="Q139" s="794"/>
      <c r="R139" s="794"/>
      <c r="S139" s="794"/>
      <c r="T139" s="794"/>
      <c r="U139" s="905"/>
      <c r="V139" s="915"/>
      <c r="W139" s="795"/>
      <c r="X139" s="795"/>
      <c r="Y139" s="795"/>
      <c r="Z139" s="916"/>
      <c r="AA139" s="912"/>
      <c r="AB139" s="797"/>
      <c r="AC139" s="797"/>
      <c r="AD139" s="797"/>
      <c r="AE139" s="798"/>
      <c r="AF139" s="798"/>
      <c r="AG139" s="880"/>
      <c r="AH139" s="796"/>
      <c r="AI139" s="797"/>
      <c r="AJ139" s="797"/>
      <c r="AK139" s="797"/>
      <c r="AL139" s="797"/>
      <c r="AM139" s="797"/>
      <c r="AN139" s="797"/>
      <c r="AO139" s="797"/>
      <c r="AP139" s="797"/>
      <c r="AQ139" s="797"/>
      <c r="AR139" s="797"/>
      <c r="AS139" s="797"/>
      <c r="AT139" s="797"/>
      <c r="AU139" s="797"/>
      <c r="AV139" s="797"/>
      <c r="AW139" s="797"/>
      <c r="AX139" s="797"/>
      <c r="AY139" s="797"/>
      <c r="AZ139" s="797"/>
      <c r="BA139" s="797"/>
      <c r="BB139" s="797"/>
      <c r="BC139" s="797"/>
      <c r="BD139" s="797"/>
      <c r="BE139" s="797"/>
      <c r="BF139" s="797"/>
      <c r="BG139" s="797"/>
      <c r="BH139" s="797"/>
      <c r="BI139" s="797"/>
      <c r="BJ139" s="797"/>
      <c r="BK139" s="797"/>
      <c r="BL139" s="798"/>
      <c r="BM139" s="798"/>
      <c r="BN139" s="1299"/>
      <c r="BO139" s="1297"/>
      <c r="BP139" s="879"/>
    </row>
    <row r="140" spans="1:68" ht="15.75" hidden="1" x14ac:dyDescent="0.25">
      <c r="A140" s="374"/>
      <c r="B140" s="1175"/>
      <c r="C140" s="1544" t="s">
        <v>76</v>
      </c>
      <c r="D140" s="1544" t="s">
        <v>76</v>
      </c>
      <c r="E140" s="1160"/>
      <c r="F140" s="1160"/>
      <c r="G140" s="1160" t="s">
        <v>52</v>
      </c>
      <c r="H140" s="1442" t="s">
        <v>158</v>
      </c>
      <c r="I140" s="1442"/>
      <c r="J140" s="803"/>
      <c r="K140" s="409" t="s">
        <v>37</v>
      </c>
      <c r="L140" s="1498">
        <f>N140+O140+P140+Q140+R140+S140+T140+U140</f>
        <v>0</v>
      </c>
      <c r="M140" s="1464">
        <f>L140*36</f>
        <v>0</v>
      </c>
      <c r="N140" s="1482"/>
      <c r="O140" s="1483"/>
      <c r="P140" s="1483"/>
      <c r="Q140" s="1483"/>
      <c r="R140" s="1483"/>
      <c r="S140" s="1483"/>
      <c r="T140" s="1483"/>
      <c r="U140" s="1494"/>
      <c r="V140" s="1493"/>
      <c r="W140" s="1481"/>
      <c r="X140" s="1481"/>
      <c r="Y140" s="1475"/>
      <c r="Z140" s="1535"/>
      <c r="AA140" s="1602">
        <f>AB140+AB140*0.1</f>
        <v>0</v>
      </c>
      <c r="AB140" s="1432">
        <f>AC140+AD140+AE140</f>
        <v>0</v>
      </c>
      <c r="AC140" s="1432">
        <f>AH140+AL140+AP140+AT140+AX140+BB140+BF140+BJ140</f>
        <v>0</v>
      </c>
      <c r="AD140" s="1432">
        <f>AI140+AM140+AQ140+AU140+AY140+BC140+BG140+BK140</f>
        <v>0</v>
      </c>
      <c r="AE140" s="1598">
        <f>AJ140+AN140+AR140+AV140+AZ140+BD140+BH140+BL140</f>
        <v>0</v>
      </c>
      <c r="AF140" s="1591">
        <f>AK140+AO140+AS140+AW140+BA140+BE140+BI140+BM140</f>
        <v>0</v>
      </c>
      <c r="AG140" s="1593">
        <f>M140-AA140</f>
        <v>0</v>
      </c>
      <c r="AH140" s="1589"/>
      <c r="AI140" s="1534"/>
      <c r="AJ140" s="1534"/>
      <c r="AK140" s="1534"/>
      <c r="AL140" s="1532"/>
      <c r="AM140" s="1532"/>
      <c r="AN140" s="1590"/>
      <c r="AO140" s="1590"/>
      <c r="AP140" s="1589"/>
      <c r="AQ140" s="1534"/>
      <c r="AR140" s="1534"/>
      <c r="AS140" s="1534"/>
      <c r="AT140" s="1590"/>
      <c r="AU140" s="1590"/>
      <c r="AV140" s="1590"/>
      <c r="AW140" s="1590"/>
      <c r="AX140" s="1589"/>
      <c r="AY140" s="1534"/>
      <c r="AZ140" s="1534"/>
      <c r="BA140" s="1534"/>
      <c r="BB140" s="1590"/>
      <c r="BC140" s="1590"/>
      <c r="BD140" s="1590"/>
      <c r="BE140" s="1590"/>
      <c r="BF140" s="1589"/>
      <c r="BG140" s="1534"/>
      <c r="BH140" s="1534"/>
      <c r="BI140" s="1534"/>
      <c r="BJ140" s="1590"/>
      <c r="BK140" s="1590"/>
      <c r="BL140" s="1595"/>
      <c r="BM140" s="1590"/>
      <c r="BN140" s="1596"/>
      <c r="BO140" s="1597" t="e">
        <v>#DIV/0!</v>
      </c>
      <c r="BP140" s="563" t="s">
        <v>362</v>
      </c>
    </row>
    <row r="141" spans="1:68" ht="15.75" hidden="1" x14ac:dyDescent="0.25">
      <c r="A141" s="374"/>
      <c r="B141" s="1176"/>
      <c r="C141" s="1546"/>
      <c r="D141" s="1546"/>
      <c r="E141" s="1160"/>
      <c r="F141" s="1160"/>
      <c r="G141" s="1160" t="s">
        <v>52</v>
      </c>
      <c r="H141" s="1443"/>
      <c r="I141" s="1443"/>
      <c r="J141" s="803"/>
      <c r="K141" s="409" t="s">
        <v>37</v>
      </c>
      <c r="L141" s="1498"/>
      <c r="M141" s="1464"/>
      <c r="N141" s="1482"/>
      <c r="O141" s="1483"/>
      <c r="P141" s="1483"/>
      <c r="Q141" s="1483"/>
      <c r="R141" s="1483"/>
      <c r="S141" s="1483"/>
      <c r="T141" s="1483"/>
      <c r="U141" s="1494"/>
      <c r="V141" s="1493"/>
      <c r="W141" s="1481"/>
      <c r="X141" s="1481"/>
      <c r="Y141" s="1477"/>
      <c r="Z141" s="1535"/>
      <c r="AA141" s="1603"/>
      <c r="AB141" s="1433"/>
      <c r="AC141" s="1433"/>
      <c r="AD141" s="1433"/>
      <c r="AE141" s="1599"/>
      <c r="AF141" s="1592"/>
      <c r="AG141" s="1594"/>
      <c r="AH141" s="1589"/>
      <c r="AI141" s="1534"/>
      <c r="AJ141" s="1534"/>
      <c r="AK141" s="1534"/>
      <c r="AL141" s="1532"/>
      <c r="AM141" s="1532"/>
      <c r="AN141" s="1590"/>
      <c r="AO141" s="1590"/>
      <c r="AP141" s="1589"/>
      <c r="AQ141" s="1534"/>
      <c r="AR141" s="1534"/>
      <c r="AS141" s="1534"/>
      <c r="AT141" s="1590"/>
      <c r="AU141" s="1590"/>
      <c r="AV141" s="1590"/>
      <c r="AW141" s="1590"/>
      <c r="AX141" s="1589"/>
      <c r="AY141" s="1534"/>
      <c r="AZ141" s="1534"/>
      <c r="BA141" s="1534"/>
      <c r="BB141" s="1590"/>
      <c r="BC141" s="1590"/>
      <c r="BD141" s="1590"/>
      <c r="BE141" s="1590"/>
      <c r="BF141" s="1589"/>
      <c r="BG141" s="1534"/>
      <c r="BH141" s="1534"/>
      <c r="BI141" s="1534"/>
      <c r="BJ141" s="1590"/>
      <c r="BK141" s="1590"/>
      <c r="BL141" s="1595"/>
      <c r="BM141" s="1590"/>
      <c r="BN141" s="1596"/>
      <c r="BO141" s="1597"/>
      <c r="BP141" s="563" t="s">
        <v>362</v>
      </c>
    </row>
    <row r="142" spans="1:68" ht="31.5" x14ac:dyDescent="0.25">
      <c r="A142" s="374"/>
      <c r="B142" s="1205"/>
      <c r="C142" s="1086"/>
      <c r="D142" s="1086"/>
      <c r="E142" s="1210"/>
      <c r="F142" s="1210"/>
      <c r="G142" s="1210" t="s">
        <v>52</v>
      </c>
      <c r="H142" s="1209" t="s">
        <v>158</v>
      </c>
      <c r="I142" s="1209"/>
      <c r="J142" s="803" t="s">
        <v>686</v>
      </c>
      <c r="K142" s="405" t="s">
        <v>640</v>
      </c>
      <c r="L142" s="1208">
        <f t="shared" ref="L142" si="176">N142+O142+P142+Q142+R142+S142+T142+U142</f>
        <v>3</v>
      </c>
      <c r="M142" s="1199">
        <f t="shared" ref="M142" si="177">L142*36</f>
        <v>108</v>
      </c>
      <c r="N142" s="1190"/>
      <c r="O142" s="1191"/>
      <c r="P142" s="1191"/>
      <c r="Q142" s="1191"/>
      <c r="R142" s="1191"/>
      <c r="S142" s="1195"/>
      <c r="T142" s="1195">
        <v>3</v>
      </c>
      <c r="U142" s="1195"/>
      <c r="V142" s="1196">
        <v>7</v>
      </c>
      <c r="W142" s="1193"/>
      <c r="X142" s="1193"/>
      <c r="Y142" s="1318"/>
      <c r="Z142" s="1317"/>
      <c r="AA142" s="894">
        <f t="shared" ref="AA142" si="178">AB142+AB142*0.1</f>
        <v>52.8</v>
      </c>
      <c r="AB142" s="1203">
        <f t="shared" ref="AB142" si="179">AC142+AD142+AE142</f>
        <v>48</v>
      </c>
      <c r="AC142" s="1203">
        <f t="shared" ref="AC142" si="180">AH142+AL142+AP142+AT142+AX142+BB142+BF142+BJ142</f>
        <v>16</v>
      </c>
      <c r="AD142" s="1203">
        <f t="shared" ref="AD142" si="181">AI142+AM142+AQ142+AU142+AY142+BC142+BG142+BK142</f>
        <v>16</v>
      </c>
      <c r="AE142" s="996">
        <f t="shared" ref="AE142" si="182">AJ142+AN142+AR142+AV142+AZ142+BD142+BH142+BL142</f>
        <v>16</v>
      </c>
      <c r="AF142" s="996">
        <f t="shared" ref="AF142" si="183">AK142+AO142+AS142+AW142+BA142+BE142+BI142+BM142</f>
        <v>0</v>
      </c>
      <c r="AG142" s="875">
        <f t="shared" ref="AG142" si="184">M142-AA142</f>
        <v>55.2</v>
      </c>
      <c r="AH142" s="1261"/>
      <c r="AI142" s="1258"/>
      <c r="AJ142" s="1258"/>
      <c r="AK142" s="1258"/>
      <c r="AL142" s="1257"/>
      <c r="AM142" s="1257"/>
      <c r="AN142" s="1259"/>
      <c r="AO142" s="979"/>
      <c r="AP142" s="1261"/>
      <c r="AQ142" s="1258"/>
      <c r="AR142" s="1258"/>
      <c r="AS142" s="1258"/>
      <c r="AT142" s="1259"/>
      <c r="AU142" s="1259"/>
      <c r="AV142" s="1259"/>
      <c r="AW142" s="979"/>
      <c r="AX142" s="1261"/>
      <c r="AY142" s="1258"/>
      <c r="AZ142" s="1258"/>
      <c r="BA142" s="1258"/>
      <c r="BB142" s="1259"/>
      <c r="BC142" s="1259"/>
      <c r="BD142" s="1259"/>
      <c r="BE142" s="1274"/>
      <c r="BF142" s="1275">
        <v>16</v>
      </c>
      <c r="BG142" s="1258">
        <v>16</v>
      </c>
      <c r="BH142" s="1258">
        <v>16</v>
      </c>
      <c r="BI142" s="1258"/>
      <c r="BJ142" s="1259"/>
      <c r="BK142" s="1259"/>
      <c r="BL142" s="1260"/>
      <c r="BM142" s="1260"/>
      <c r="BN142" s="1282" t="s">
        <v>549</v>
      </c>
      <c r="BO142" s="1068">
        <f t="shared" ref="BO142" si="185">AB142/M142*100</f>
        <v>44.444444444444443</v>
      </c>
      <c r="BP142" s="563" t="s">
        <v>362</v>
      </c>
    </row>
    <row r="143" spans="1:68" ht="15.75" x14ac:dyDescent="0.25">
      <c r="A143" s="374"/>
      <c r="B143" s="663"/>
      <c r="C143" s="1086"/>
      <c r="D143" s="1086"/>
      <c r="E143" s="1160"/>
      <c r="F143" s="1160"/>
      <c r="G143" s="1160" t="s">
        <v>52</v>
      </c>
      <c r="H143" s="1158" t="s">
        <v>158</v>
      </c>
      <c r="I143" s="667"/>
      <c r="J143" s="803" t="s">
        <v>687</v>
      </c>
      <c r="K143" s="405" t="s">
        <v>604</v>
      </c>
      <c r="L143" s="678">
        <f>N143+O143+P143+Q143+R143+S143+T143+U143</f>
        <v>3</v>
      </c>
      <c r="M143" s="664">
        <f>L143*36</f>
        <v>108</v>
      </c>
      <c r="N143" s="1190"/>
      <c r="O143" s="1191"/>
      <c r="P143" s="1191"/>
      <c r="Q143" s="1191"/>
      <c r="R143" s="1191"/>
      <c r="S143" s="1195"/>
      <c r="T143" s="1195"/>
      <c r="U143" s="1195">
        <v>3</v>
      </c>
      <c r="V143" s="1196"/>
      <c r="W143" s="1193"/>
      <c r="X143" s="1193">
        <v>8</v>
      </c>
      <c r="Y143" s="1321"/>
      <c r="Z143" s="1317"/>
      <c r="AA143" s="894">
        <f>AB143+AB143*0.1</f>
        <v>52.8</v>
      </c>
      <c r="AB143" s="666">
        <f>AC143+AD143+AE143</f>
        <v>48</v>
      </c>
      <c r="AC143" s="666">
        <f>AH143+AL143+AP143+AT143+AX143+BB143+BF143+BJ143</f>
        <v>16</v>
      </c>
      <c r="AD143" s="666">
        <f>AI143+AM143+AQ143+AU143+AY143+BC143+BG143+BK143</f>
        <v>32</v>
      </c>
      <c r="AE143" s="996">
        <f>AJ143+AN143+AR143+AV143+AZ143+BD143+BH143+BL143</f>
        <v>0</v>
      </c>
      <c r="AF143" s="996">
        <f>AK143+AO143+AS143+AW143+BA143+BE143+BI143+BM143</f>
        <v>0</v>
      </c>
      <c r="AG143" s="875">
        <f>M143-AA143</f>
        <v>55.2</v>
      </c>
      <c r="AH143" s="1261"/>
      <c r="AI143" s="1258"/>
      <c r="AJ143" s="1258"/>
      <c r="AK143" s="1258"/>
      <c r="AL143" s="1257"/>
      <c r="AM143" s="1257"/>
      <c r="AN143" s="1259"/>
      <c r="AO143" s="979"/>
      <c r="AP143" s="1261"/>
      <c r="AQ143" s="1258"/>
      <c r="AR143" s="1258"/>
      <c r="AS143" s="1258"/>
      <c r="AT143" s="1259"/>
      <c r="AU143" s="1259"/>
      <c r="AV143" s="1259"/>
      <c r="AW143" s="979"/>
      <c r="AX143" s="1261"/>
      <c r="AY143" s="1258"/>
      <c r="AZ143" s="1258"/>
      <c r="BA143" s="1258"/>
      <c r="BB143" s="1259"/>
      <c r="BC143" s="1259"/>
      <c r="BD143" s="1259"/>
      <c r="BE143" s="1274"/>
      <c r="BF143" s="1275"/>
      <c r="BG143" s="1258"/>
      <c r="BH143" s="1258"/>
      <c r="BI143" s="1258"/>
      <c r="BJ143" s="1259">
        <v>16</v>
      </c>
      <c r="BK143" s="1259">
        <v>32</v>
      </c>
      <c r="BL143" s="1260"/>
      <c r="BM143" s="1260"/>
      <c r="BN143" s="1282" t="s">
        <v>549</v>
      </c>
      <c r="BO143" s="1068">
        <f>AB143/M143*100</f>
        <v>44.444444444444443</v>
      </c>
      <c r="BP143" s="563" t="s">
        <v>362</v>
      </c>
    </row>
    <row r="144" spans="1:68" ht="31.5" x14ac:dyDescent="0.25">
      <c r="A144" s="374"/>
      <c r="B144" s="1205"/>
      <c r="C144" s="1086"/>
      <c r="D144" s="1086"/>
      <c r="E144" s="1210"/>
      <c r="F144" s="1210"/>
      <c r="G144" s="1210" t="s">
        <v>52</v>
      </c>
      <c r="H144" s="1209" t="s">
        <v>158</v>
      </c>
      <c r="I144" s="1209"/>
      <c r="J144" s="803" t="s">
        <v>688</v>
      </c>
      <c r="K144" s="405" t="s">
        <v>603</v>
      </c>
      <c r="L144" s="1208">
        <f t="shared" ref="L144" si="186">N144+O144+P144+Q144+R144+S144+T144+U144</f>
        <v>3</v>
      </c>
      <c r="M144" s="1199">
        <f t="shared" ref="M144" si="187">L144*36</f>
        <v>108</v>
      </c>
      <c r="N144" s="1190"/>
      <c r="O144" s="1191"/>
      <c r="P144" s="1191"/>
      <c r="Q144" s="1191"/>
      <c r="R144" s="1191"/>
      <c r="S144" s="1191"/>
      <c r="T144" s="1191"/>
      <c r="U144" s="1191">
        <v>3</v>
      </c>
      <c r="V144" s="1192"/>
      <c r="W144" s="1193"/>
      <c r="X144" s="1193">
        <v>8</v>
      </c>
      <c r="Y144" s="1321"/>
      <c r="Z144" s="1317"/>
      <c r="AA144" s="894">
        <f t="shared" ref="AA144" si="188">AB144+AB144*0.1</f>
        <v>52.8</v>
      </c>
      <c r="AB144" s="1203">
        <f t="shared" ref="AB144" si="189">AC144+AD144+AE144</f>
        <v>48</v>
      </c>
      <c r="AC144" s="1203">
        <f t="shared" ref="AC144" si="190">AH144+AL144+AP144+AT144+AX144+BB144+BF144+BJ144</f>
        <v>16</v>
      </c>
      <c r="AD144" s="1203">
        <f t="shared" ref="AD144" si="191">AI144+AM144+AQ144+AU144+AY144+BC144+BG144+BK144</f>
        <v>32</v>
      </c>
      <c r="AE144" s="996">
        <f t="shared" ref="AE144" si="192">AJ144+AN144+AR144+AV144+AZ144+BD144+BH144+BL144</f>
        <v>0</v>
      </c>
      <c r="AF144" s="996">
        <f t="shared" ref="AF144" si="193">AK144+AO144+AS144+AW144+BA144+BE144+BI144+BM144</f>
        <v>0</v>
      </c>
      <c r="AG144" s="875">
        <f t="shared" ref="AG144" si="194">M144-AA144</f>
        <v>55.2</v>
      </c>
      <c r="AH144" s="1261"/>
      <c r="AI144" s="1258"/>
      <c r="AJ144" s="1258"/>
      <c r="AK144" s="1258"/>
      <c r="AL144" s="1257"/>
      <c r="AM144" s="1257"/>
      <c r="AN144" s="1259"/>
      <c r="AO144" s="979"/>
      <c r="AP144" s="1261"/>
      <c r="AQ144" s="1258"/>
      <c r="AR144" s="1258"/>
      <c r="AS144" s="1258"/>
      <c r="AT144" s="1259"/>
      <c r="AU144" s="1259"/>
      <c r="AV144" s="1259"/>
      <c r="AW144" s="979"/>
      <c r="AX144" s="1261"/>
      <c r="AY144" s="1258"/>
      <c r="AZ144" s="1258"/>
      <c r="BA144" s="1258"/>
      <c r="BB144" s="1259"/>
      <c r="BC144" s="1259"/>
      <c r="BD144" s="1259"/>
      <c r="BE144" s="1274"/>
      <c r="BF144" s="1275"/>
      <c r="BG144" s="1258"/>
      <c r="BH144" s="1258"/>
      <c r="BI144" s="1258"/>
      <c r="BJ144" s="1259">
        <v>16</v>
      </c>
      <c r="BK144" s="1259">
        <v>32</v>
      </c>
      <c r="BL144" s="1260"/>
      <c r="BM144" s="1260"/>
      <c r="BN144" s="1282" t="s">
        <v>549</v>
      </c>
      <c r="BO144" s="1068">
        <f t="shared" ref="BO144" si="195">AB144/M144*100</f>
        <v>44.444444444444443</v>
      </c>
      <c r="BP144" s="563" t="s">
        <v>362</v>
      </c>
    </row>
    <row r="145" spans="1:68" ht="15.75" x14ac:dyDescent="0.25">
      <c r="A145" s="613"/>
      <c r="B145" s="831"/>
      <c r="C145" s="831"/>
      <c r="D145" s="831"/>
      <c r="E145" s="1172" t="s">
        <v>52</v>
      </c>
      <c r="F145" s="1172" t="s">
        <v>52</v>
      </c>
      <c r="G145" s="799"/>
      <c r="H145" s="799"/>
      <c r="I145" s="799"/>
      <c r="J145" s="809" t="s">
        <v>685</v>
      </c>
      <c r="K145" s="1155" t="s">
        <v>635</v>
      </c>
      <c r="L145" s="800">
        <f>SUM(L148:L150)</f>
        <v>9</v>
      </c>
      <c r="M145" s="898">
        <f>L145*36</f>
        <v>324</v>
      </c>
      <c r="N145" s="793"/>
      <c r="O145" s="794"/>
      <c r="P145" s="794"/>
      <c r="Q145" s="794"/>
      <c r="R145" s="794"/>
      <c r="S145" s="794"/>
      <c r="T145" s="794"/>
      <c r="U145" s="905"/>
      <c r="V145" s="915"/>
      <c r="W145" s="795"/>
      <c r="X145" s="795"/>
      <c r="Y145" s="795"/>
      <c r="Z145" s="1320"/>
      <c r="AA145" s="912"/>
      <c r="AB145" s="797"/>
      <c r="AC145" s="797"/>
      <c r="AD145" s="797"/>
      <c r="AE145" s="798"/>
      <c r="AF145" s="798"/>
      <c r="AG145" s="880"/>
      <c r="AH145" s="796"/>
      <c r="AI145" s="797"/>
      <c r="AJ145" s="797"/>
      <c r="AK145" s="797"/>
      <c r="AL145" s="797"/>
      <c r="AM145" s="797"/>
      <c r="AN145" s="797"/>
      <c r="AO145" s="797"/>
      <c r="AP145" s="797"/>
      <c r="AQ145" s="797"/>
      <c r="AR145" s="797"/>
      <c r="AS145" s="797"/>
      <c r="AT145" s="797"/>
      <c r="AU145" s="797"/>
      <c r="AV145" s="797"/>
      <c r="AW145" s="797"/>
      <c r="AX145" s="797"/>
      <c r="AY145" s="797"/>
      <c r="AZ145" s="797"/>
      <c r="BA145" s="797"/>
      <c r="BB145" s="797"/>
      <c r="BC145" s="797"/>
      <c r="BD145" s="797"/>
      <c r="BE145" s="797"/>
      <c r="BF145" s="797"/>
      <c r="BG145" s="797"/>
      <c r="BH145" s="797"/>
      <c r="BI145" s="797"/>
      <c r="BJ145" s="797"/>
      <c r="BK145" s="797"/>
      <c r="BL145" s="798"/>
      <c r="BM145" s="798"/>
      <c r="BN145" s="1299"/>
      <c r="BO145" s="1297"/>
      <c r="BP145" s="879"/>
    </row>
    <row r="146" spans="1:68" ht="15.75" hidden="1" x14ac:dyDescent="0.25">
      <c r="A146" s="374"/>
      <c r="B146" s="1175"/>
      <c r="C146" s="1544" t="s">
        <v>76</v>
      </c>
      <c r="D146" s="1544" t="s">
        <v>76</v>
      </c>
      <c r="E146" s="1239"/>
      <c r="F146" s="1239"/>
      <c r="G146" s="1239" t="s">
        <v>52</v>
      </c>
      <c r="H146" s="1442" t="s">
        <v>158</v>
      </c>
      <c r="I146" s="1442"/>
      <c r="J146" s="803"/>
      <c r="K146" s="409" t="s">
        <v>37</v>
      </c>
      <c r="L146" s="1498">
        <f>N146+O146+P146+Q146+R146+S146+T146+U146</f>
        <v>0</v>
      </c>
      <c r="M146" s="1464">
        <f>L146*36</f>
        <v>0</v>
      </c>
      <c r="N146" s="1482"/>
      <c r="O146" s="1483"/>
      <c r="P146" s="1483"/>
      <c r="Q146" s="1483"/>
      <c r="R146" s="1483"/>
      <c r="S146" s="1483"/>
      <c r="T146" s="1483"/>
      <c r="U146" s="1494"/>
      <c r="V146" s="1493"/>
      <c r="W146" s="1481"/>
      <c r="X146" s="1481"/>
      <c r="Y146" s="1475"/>
      <c r="Z146" s="1621"/>
      <c r="AA146" s="1602">
        <f>AB146+AB146*0.1</f>
        <v>0</v>
      </c>
      <c r="AB146" s="1432">
        <f>AC146+AD146+AE146</f>
        <v>0</v>
      </c>
      <c r="AC146" s="1432">
        <f>AH146+AL146+AP146+AT146+AX146+BB146+BF146+BJ146</f>
        <v>0</v>
      </c>
      <c r="AD146" s="1432">
        <f>AI146+AM146+AQ146+AU146+AY146+BC146+BG146+BK146</f>
        <v>0</v>
      </c>
      <c r="AE146" s="1598">
        <f>AJ146+AN146+AR146+AV146+AZ146+BD146+BH146+BL146</f>
        <v>0</v>
      </c>
      <c r="AF146" s="1591">
        <f>AK146+AO146+AS146+AW146+BA146+BE146+BI146+BM146</f>
        <v>0</v>
      </c>
      <c r="AG146" s="1593">
        <f>M146-AA146</f>
        <v>0</v>
      </c>
      <c r="AH146" s="1589"/>
      <c r="AI146" s="1534"/>
      <c r="AJ146" s="1534"/>
      <c r="AK146" s="1534"/>
      <c r="AL146" s="1532"/>
      <c r="AM146" s="1532"/>
      <c r="AN146" s="1590"/>
      <c r="AO146" s="1590"/>
      <c r="AP146" s="1589"/>
      <c r="AQ146" s="1534"/>
      <c r="AR146" s="1534"/>
      <c r="AS146" s="1534"/>
      <c r="AT146" s="1590"/>
      <c r="AU146" s="1590"/>
      <c r="AV146" s="1590"/>
      <c r="AW146" s="1590"/>
      <c r="AX146" s="1589"/>
      <c r="AY146" s="1534"/>
      <c r="AZ146" s="1534"/>
      <c r="BA146" s="1534"/>
      <c r="BB146" s="1590"/>
      <c r="BC146" s="1590"/>
      <c r="BD146" s="1590"/>
      <c r="BE146" s="1590"/>
      <c r="BF146" s="1589"/>
      <c r="BG146" s="1534"/>
      <c r="BH146" s="1534"/>
      <c r="BI146" s="1534"/>
      <c r="BJ146" s="1590"/>
      <c r="BK146" s="1590"/>
      <c r="BL146" s="1595"/>
      <c r="BM146" s="1590"/>
      <c r="BN146" s="1604"/>
      <c r="BO146" s="1524" t="e">
        <v>#DIV/0!</v>
      </c>
      <c r="BP146" s="563" t="s">
        <v>362</v>
      </c>
    </row>
    <row r="147" spans="1:68" ht="15.75" hidden="1" x14ac:dyDescent="0.25">
      <c r="A147" s="374"/>
      <c r="B147" s="1176"/>
      <c r="C147" s="1546"/>
      <c r="D147" s="1546"/>
      <c r="E147" s="1239"/>
      <c r="F147" s="1239"/>
      <c r="G147" s="1239" t="s">
        <v>52</v>
      </c>
      <c r="H147" s="1443"/>
      <c r="I147" s="1443"/>
      <c r="J147" s="803"/>
      <c r="K147" s="409" t="s">
        <v>37</v>
      </c>
      <c r="L147" s="1498"/>
      <c r="M147" s="1464"/>
      <c r="N147" s="1482"/>
      <c r="O147" s="1483"/>
      <c r="P147" s="1483"/>
      <c r="Q147" s="1483"/>
      <c r="R147" s="1483"/>
      <c r="S147" s="1483"/>
      <c r="T147" s="1483"/>
      <c r="U147" s="1494"/>
      <c r="V147" s="1493"/>
      <c r="W147" s="1481"/>
      <c r="X147" s="1481"/>
      <c r="Y147" s="1477"/>
      <c r="Z147" s="1621"/>
      <c r="AA147" s="1603"/>
      <c r="AB147" s="1433"/>
      <c r="AC147" s="1433"/>
      <c r="AD147" s="1433"/>
      <c r="AE147" s="1599"/>
      <c r="AF147" s="1592"/>
      <c r="AG147" s="1594"/>
      <c r="AH147" s="1589"/>
      <c r="AI147" s="1534"/>
      <c r="AJ147" s="1534"/>
      <c r="AK147" s="1534"/>
      <c r="AL147" s="1532"/>
      <c r="AM147" s="1532"/>
      <c r="AN147" s="1590"/>
      <c r="AO147" s="1590"/>
      <c r="AP147" s="1589"/>
      <c r="AQ147" s="1534"/>
      <c r="AR147" s="1534"/>
      <c r="AS147" s="1534"/>
      <c r="AT147" s="1590"/>
      <c r="AU147" s="1590"/>
      <c r="AV147" s="1590"/>
      <c r="AW147" s="1590"/>
      <c r="AX147" s="1589"/>
      <c r="AY147" s="1534"/>
      <c r="AZ147" s="1534"/>
      <c r="BA147" s="1534"/>
      <c r="BB147" s="1590"/>
      <c r="BC147" s="1590"/>
      <c r="BD147" s="1590"/>
      <c r="BE147" s="1590"/>
      <c r="BF147" s="1589"/>
      <c r="BG147" s="1534"/>
      <c r="BH147" s="1534"/>
      <c r="BI147" s="1534"/>
      <c r="BJ147" s="1590"/>
      <c r="BK147" s="1590"/>
      <c r="BL147" s="1595"/>
      <c r="BM147" s="1590"/>
      <c r="BN147" s="1604"/>
      <c r="BO147" s="1524"/>
      <c r="BP147" s="563" t="s">
        <v>362</v>
      </c>
    </row>
    <row r="148" spans="1:68" ht="15.75" x14ac:dyDescent="0.25">
      <c r="A148" s="374"/>
      <c r="B148" s="1231"/>
      <c r="C148" s="1086"/>
      <c r="D148" s="1086"/>
      <c r="E148" s="1239"/>
      <c r="F148" s="1239"/>
      <c r="G148" s="1239" t="s">
        <v>52</v>
      </c>
      <c r="H148" s="1232" t="s">
        <v>158</v>
      </c>
      <c r="I148" s="1232"/>
      <c r="J148" s="803" t="s">
        <v>689</v>
      </c>
      <c r="K148" s="405" t="s">
        <v>568</v>
      </c>
      <c r="L148" s="1240">
        <f t="shared" ref="L148:L149" si="196">N148+O148+P148+Q148+R148+S148+T148+U148</f>
        <v>3</v>
      </c>
      <c r="M148" s="1237">
        <f t="shared" ref="M148:M149" si="197">L148*36</f>
        <v>108</v>
      </c>
      <c r="N148" s="1190"/>
      <c r="O148" s="1191"/>
      <c r="P148" s="1191"/>
      <c r="Q148" s="1191"/>
      <c r="R148" s="1191"/>
      <c r="S148" s="1191"/>
      <c r="T148" s="1191"/>
      <c r="U148" s="1191">
        <v>3</v>
      </c>
      <c r="V148" s="1192">
        <v>8</v>
      </c>
      <c r="W148" s="1193"/>
      <c r="X148" s="1193"/>
      <c r="Y148" s="1318"/>
      <c r="Z148" s="1314"/>
      <c r="AA148" s="894">
        <f t="shared" ref="AA148" si="198">AB148+AB148*0.1</f>
        <v>52.8</v>
      </c>
      <c r="AB148" s="1249">
        <f t="shared" ref="AB148" si="199">AC148+AD148+AE148</f>
        <v>48</v>
      </c>
      <c r="AC148" s="1249">
        <f t="shared" ref="AC148" si="200">AH148+AL148+AP148+AT148+AX148+BB148+BF148+BJ148</f>
        <v>16</v>
      </c>
      <c r="AD148" s="1249">
        <f t="shared" ref="AD148" si="201">AI148+AM148+AQ148+AU148+AY148+BC148+BG148+BK148</f>
        <v>16</v>
      </c>
      <c r="AE148" s="996">
        <f t="shared" ref="AE148" si="202">AJ148+AN148+AR148+AV148+AZ148+BD148+BH148+BL148</f>
        <v>16</v>
      </c>
      <c r="AF148" s="996">
        <f t="shared" ref="AF148" si="203">AK148+AO148+AS148+AW148+BA148+BE148+BI148+BM148</f>
        <v>0</v>
      </c>
      <c r="AG148" s="875">
        <f t="shared" ref="AG148" si="204">M148-AA148</f>
        <v>55.2</v>
      </c>
      <c r="AH148" s="1261"/>
      <c r="AI148" s="1258"/>
      <c r="AJ148" s="1258"/>
      <c r="AK148" s="1258"/>
      <c r="AL148" s="1257"/>
      <c r="AM148" s="1257"/>
      <c r="AN148" s="1259"/>
      <c r="AO148" s="979"/>
      <c r="AP148" s="1261"/>
      <c r="AQ148" s="1258"/>
      <c r="AR148" s="1258"/>
      <c r="AS148" s="1258"/>
      <c r="AT148" s="1259"/>
      <c r="AU148" s="1259"/>
      <c r="AV148" s="1259"/>
      <c r="AW148" s="979"/>
      <c r="AX148" s="1261"/>
      <c r="AY148" s="1258"/>
      <c r="AZ148" s="1258"/>
      <c r="BA148" s="1258"/>
      <c r="BB148" s="1259"/>
      <c r="BC148" s="1259"/>
      <c r="BD148" s="1259"/>
      <c r="BE148" s="1274"/>
      <c r="BF148" s="1275"/>
      <c r="BG148" s="1258"/>
      <c r="BH148" s="1258"/>
      <c r="BI148" s="1258"/>
      <c r="BJ148" s="1259">
        <v>16</v>
      </c>
      <c r="BK148" s="1259">
        <v>16</v>
      </c>
      <c r="BL148" s="1260">
        <v>16</v>
      </c>
      <c r="BM148" s="1260"/>
      <c r="BN148" s="1282" t="s">
        <v>549</v>
      </c>
      <c r="BO148" s="1068">
        <f t="shared" ref="BO148:BO149" si="205">AB148/M148*100</f>
        <v>44.444444444444443</v>
      </c>
      <c r="BP148" s="563" t="s">
        <v>362</v>
      </c>
    </row>
    <row r="149" spans="1:68" ht="31.5" x14ac:dyDescent="0.25">
      <c r="A149" s="374"/>
      <c r="B149" s="1231"/>
      <c r="C149" s="1086"/>
      <c r="D149" s="1086"/>
      <c r="E149" s="1239"/>
      <c r="F149" s="1239"/>
      <c r="G149" s="1239" t="s">
        <v>52</v>
      </c>
      <c r="H149" s="1232" t="s">
        <v>158</v>
      </c>
      <c r="I149" s="1232"/>
      <c r="J149" s="803" t="s">
        <v>690</v>
      </c>
      <c r="K149" s="405" t="s">
        <v>570</v>
      </c>
      <c r="L149" s="1240">
        <f t="shared" si="196"/>
        <v>3</v>
      </c>
      <c r="M149" s="1237">
        <f t="shared" si="197"/>
        <v>108</v>
      </c>
      <c r="N149" s="1190"/>
      <c r="O149" s="1191"/>
      <c r="P149" s="1191"/>
      <c r="Q149" s="1191"/>
      <c r="R149" s="1191"/>
      <c r="S149" s="1191"/>
      <c r="T149" s="1191">
        <v>3</v>
      </c>
      <c r="U149" s="1191"/>
      <c r="V149" s="1192">
        <v>7</v>
      </c>
      <c r="W149" s="1193"/>
      <c r="X149" s="1193"/>
      <c r="Y149" s="1321"/>
      <c r="Z149" s="1314"/>
      <c r="AA149" s="894">
        <f>AB149+AB149*0.1</f>
        <v>52.8</v>
      </c>
      <c r="AB149" s="1249">
        <f>AC149+AD149+AE149</f>
        <v>48</v>
      </c>
      <c r="AC149" s="1249">
        <f>AH149+AL149+AP149+AT149+AX149+BB149+BF149+BJ149</f>
        <v>16</v>
      </c>
      <c r="AD149" s="1249">
        <f>AI149+AM149+AQ149+AU149+AY149+BC149+BG149+BK149</f>
        <v>32</v>
      </c>
      <c r="AE149" s="996">
        <f>AJ149+AN149+AR149+AV149+AZ149+BD149+BH149+BL149</f>
        <v>0</v>
      </c>
      <c r="AF149" s="996">
        <f>AK149+AO149+AS149+AW149+BA149+BE149+BI149+BM149</f>
        <v>0</v>
      </c>
      <c r="AG149" s="875">
        <f>M149-AA149</f>
        <v>55.2</v>
      </c>
      <c r="AH149" s="1261"/>
      <c r="AI149" s="1258"/>
      <c r="AJ149" s="1258"/>
      <c r="AK149" s="1258"/>
      <c r="AL149" s="1257"/>
      <c r="AM149" s="1257"/>
      <c r="AN149" s="1259"/>
      <c r="AO149" s="979"/>
      <c r="AP149" s="1261"/>
      <c r="AQ149" s="1258"/>
      <c r="AR149" s="1258"/>
      <c r="AS149" s="1258"/>
      <c r="AT149" s="1259"/>
      <c r="AU149" s="1259"/>
      <c r="AV149" s="1259"/>
      <c r="AW149" s="979"/>
      <c r="AX149" s="1261"/>
      <c r="AY149" s="1258"/>
      <c r="AZ149" s="1258"/>
      <c r="BA149" s="1258"/>
      <c r="BB149" s="1259"/>
      <c r="BC149" s="1259"/>
      <c r="BD149" s="1259"/>
      <c r="BE149" s="1274"/>
      <c r="BF149" s="1275">
        <v>16</v>
      </c>
      <c r="BG149" s="1258">
        <v>32</v>
      </c>
      <c r="BH149" s="1258"/>
      <c r="BI149" s="1258"/>
      <c r="BJ149" s="1259"/>
      <c r="BK149" s="1259"/>
      <c r="BL149" s="1260"/>
      <c r="BM149" s="1260"/>
      <c r="BN149" s="1282" t="s">
        <v>549</v>
      </c>
      <c r="BO149" s="1068">
        <f t="shared" si="205"/>
        <v>44.444444444444443</v>
      </c>
      <c r="BP149" s="563" t="s">
        <v>362</v>
      </c>
    </row>
    <row r="150" spans="1:68" ht="31.5" x14ac:dyDescent="0.25">
      <c r="A150" s="374"/>
      <c r="B150" s="1231"/>
      <c r="C150" s="1086"/>
      <c r="D150" s="1086"/>
      <c r="E150" s="1239"/>
      <c r="F150" s="1239"/>
      <c r="G150" s="1239" t="s">
        <v>52</v>
      </c>
      <c r="H150" s="1232" t="s">
        <v>158</v>
      </c>
      <c r="I150" s="1232"/>
      <c r="J150" s="803" t="s">
        <v>691</v>
      </c>
      <c r="K150" s="405" t="s">
        <v>560</v>
      </c>
      <c r="L150" s="1240">
        <f>N150+O150+P150+Q150+R150+S150+T150+U150</f>
        <v>3</v>
      </c>
      <c r="M150" s="1237">
        <f>L150*36</f>
        <v>108</v>
      </c>
      <c r="N150" s="1238"/>
      <c r="O150" s="1236"/>
      <c r="P150" s="1236"/>
      <c r="Q150" s="1236"/>
      <c r="R150" s="1231"/>
      <c r="S150" s="1231"/>
      <c r="T150" s="1231"/>
      <c r="U150" s="1242">
        <v>3</v>
      </c>
      <c r="V150" s="1235">
        <v>8</v>
      </c>
      <c r="W150" s="1243"/>
      <c r="X150" s="1243"/>
      <c r="Y150" s="264"/>
      <c r="Z150" s="1226"/>
      <c r="AA150" s="894">
        <f t="shared" ref="AA150" si="206">AB150+AB150*0.1</f>
        <v>35.200000000000003</v>
      </c>
      <c r="AB150" s="1249">
        <f t="shared" ref="AB150" si="207">AC150+AD150+AE150</f>
        <v>32</v>
      </c>
      <c r="AC150" s="1249">
        <f t="shared" ref="AC150" si="208">AH150+AL150+AP150+AT150+AX150+BB150+BF150+BJ150</f>
        <v>16</v>
      </c>
      <c r="AD150" s="1249">
        <f t="shared" ref="AD150" si="209">AI150+AM150+AQ150+AU150+AY150+BC150+BG150+BK150</f>
        <v>16</v>
      </c>
      <c r="AE150" s="996">
        <f t="shared" ref="AE150" si="210">AJ150+AN150+AR150+AV150+AZ150+BD150+BH150+BL150</f>
        <v>0</v>
      </c>
      <c r="AF150" s="996">
        <f t="shared" ref="AF150" si="211">AK150+AO150+AS150+AW150+BA150+BE150+BI150+BM150</f>
        <v>0</v>
      </c>
      <c r="AG150" s="875">
        <f t="shared" ref="AG150" si="212">M150-AA150</f>
        <v>72.8</v>
      </c>
      <c r="AH150" s="1261"/>
      <c r="AI150" s="1258"/>
      <c r="AJ150" s="1258"/>
      <c r="AK150" s="1258"/>
      <c r="AL150" s="1257"/>
      <c r="AM150" s="1257"/>
      <c r="AN150" s="1259"/>
      <c r="AO150" s="979"/>
      <c r="AP150" s="1261"/>
      <c r="AQ150" s="1258"/>
      <c r="AR150" s="1258"/>
      <c r="AS150" s="1258"/>
      <c r="AT150" s="1259"/>
      <c r="AU150" s="1259"/>
      <c r="AV150" s="1259"/>
      <c r="AW150" s="979"/>
      <c r="AX150" s="1261"/>
      <c r="AY150" s="1258"/>
      <c r="AZ150" s="1258"/>
      <c r="BA150" s="1258"/>
      <c r="BB150" s="1259"/>
      <c r="BC150" s="1259"/>
      <c r="BD150" s="1259"/>
      <c r="BE150" s="979"/>
      <c r="BF150" s="1261"/>
      <c r="BG150" s="1258"/>
      <c r="BH150" s="1258"/>
      <c r="BI150" s="1258"/>
      <c r="BJ150" s="1259">
        <v>16</v>
      </c>
      <c r="BK150" s="1259">
        <v>16</v>
      </c>
      <c r="BL150" s="1260"/>
      <c r="BM150" s="1260"/>
      <c r="BN150" s="1282" t="s">
        <v>549</v>
      </c>
      <c r="BO150" s="1068">
        <f>AB150/M150*100</f>
        <v>29.629629629629626</v>
      </c>
      <c r="BP150" s="563" t="s">
        <v>362</v>
      </c>
    </row>
    <row r="151" spans="1:68" ht="15.75" x14ac:dyDescent="0.25">
      <c r="A151" s="613"/>
      <c r="B151" s="831"/>
      <c r="C151" s="831"/>
      <c r="D151" s="831"/>
      <c r="E151" s="1172" t="s">
        <v>52</v>
      </c>
      <c r="F151" s="1172" t="s">
        <v>52</v>
      </c>
      <c r="G151" s="799"/>
      <c r="H151" s="799"/>
      <c r="I151" s="799"/>
      <c r="J151" s="809" t="s">
        <v>692</v>
      </c>
      <c r="K151" s="1155" t="s">
        <v>636</v>
      </c>
      <c r="L151" s="800">
        <f>SUM(L154:L156)</f>
        <v>9</v>
      </c>
      <c r="M151" s="898">
        <f>L151*36</f>
        <v>324</v>
      </c>
      <c r="N151" s="793"/>
      <c r="O151" s="794"/>
      <c r="P151" s="794"/>
      <c r="Q151" s="794"/>
      <c r="R151" s="794"/>
      <c r="S151" s="794"/>
      <c r="T151" s="794"/>
      <c r="U151" s="905"/>
      <c r="V151" s="915"/>
      <c r="W151" s="795"/>
      <c r="X151" s="795"/>
      <c r="Y151" s="795"/>
      <c r="Z151" s="916"/>
      <c r="AA151" s="912"/>
      <c r="AB151" s="797"/>
      <c r="AC151" s="797"/>
      <c r="AD151" s="797"/>
      <c r="AE151" s="798"/>
      <c r="AF151" s="798"/>
      <c r="AG151" s="880"/>
      <c r="AH151" s="796"/>
      <c r="AI151" s="797"/>
      <c r="AJ151" s="797"/>
      <c r="AK151" s="797"/>
      <c r="AL151" s="797"/>
      <c r="AM151" s="797"/>
      <c r="AN151" s="797"/>
      <c r="AO151" s="797"/>
      <c r="AP151" s="797"/>
      <c r="AQ151" s="797"/>
      <c r="AR151" s="797"/>
      <c r="AS151" s="797"/>
      <c r="AT151" s="797"/>
      <c r="AU151" s="797"/>
      <c r="AV151" s="797"/>
      <c r="AW151" s="797"/>
      <c r="AX151" s="797"/>
      <c r="AY151" s="797"/>
      <c r="AZ151" s="797"/>
      <c r="BA151" s="797"/>
      <c r="BB151" s="797"/>
      <c r="BC151" s="797"/>
      <c r="BD151" s="797"/>
      <c r="BE151" s="797"/>
      <c r="BF151" s="797"/>
      <c r="BG151" s="797"/>
      <c r="BH151" s="797"/>
      <c r="BI151" s="797"/>
      <c r="BJ151" s="797"/>
      <c r="BK151" s="797"/>
      <c r="BL151" s="798"/>
      <c r="BM151" s="798"/>
      <c r="BN151" s="1299"/>
      <c r="BO151" s="1297"/>
      <c r="BP151" s="879"/>
    </row>
    <row r="152" spans="1:68" ht="15.75" hidden="1" x14ac:dyDescent="0.25">
      <c r="A152" s="374"/>
      <c r="B152" s="1175"/>
      <c r="C152" s="1544" t="s">
        <v>76</v>
      </c>
      <c r="D152" s="1544" t="s">
        <v>76</v>
      </c>
      <c r="E152" s="1239"/>
      <c r="F152" s="1239"/>
      <c r="G152" s="1239" t="s">
        <v>52</v>
      </c>
      <c r="H152" s="1442" t="s">
        <v>158</v>
      </c>
      <c r="I152" s="1442"/>
      <c r="J152" s="803"/>
      <c r="K152" s="409" t="s">
        <v>37</v>
      </c>
      <c r="L152" s="1498">
        <f>N152+O152+P152+Q152+R152+S152+T152+U152</f>
        <v>0</v>
      </c>
      <c r="M152" s="1464">
        <f>L152*36</f>
        <v>0</v>
      </c>
      <c r="N152" s="1482"/>
      <c r="O152" s="1483"/>
      <c r="P152" s="1483"/>
      <c r="Q152" s="1483"/>
      <c r="R152" s="1483"/>
      <c r="S152" s="1483"/>
      <c r="T152" s="1483"/>
      <c r="U152" s="1494"/>
      <c r="V152" s="1493"/>
      <c r="W152" s="1481"/>
      <c r="X152" s="1481"/>
      <c r="Y152" s="1475"/>
      <c r="Z152" s="1535"/>
      <c r="AA152" s="1602">
        <f>AB152+AB152*0.1</f>
        <v>0</v>
      </c>
      <c r="AB152" s="1432">
        <f>AC152+AD152+AE152</f>
        <v>0</v>
      </c>
      <c r="AC152" s="1432">
        <f>AH152+AL152+AP152+AT152+AX152+BB152+BF152+BJ152</f>
        <v>0</v>
      </c>
      <c r="AD152" s="1432">
        <f>AI152+AM152+AQ152+AU152+AY152+BC152+BG152+BK152</f>
        <v>0</v>
      </c>
      <c r="AE152" s="1598">
        <f>AJ152+AN152+AR152+AV152+AZ152+BD152+BH152+BL152</f>
        <v>0</v>
      </c>
      <c r="AF152" s="1591">
        <f>AK152+AO152+AS152+AW152+BA152+BE152+BI152+BM152</f>
        <v>0</v>
      </c>
      <c r="AG152" s="1593">
        <f>M152-AA152</f>
        <v>0</v>
      </c>
      <c r="AH152" s="1589"/>
      <c r="AI152" s="1534"/>
      <c r="AJ152" s="1534"/>
      <c r="AK152" s="1534"/>
      <c r="AL152" s="1532"/>
      <c r="AM152" s="1532"/>
      <c r="AN152" s="1590"/>
      <c r="AO152" s="1590"/>
      <c r="AP152" s="1589"/>
      <c r="AQ152" s="1534"/>
      <c r="AR152" s="1534"/>
      <c r="AS152" s="1534"/>
      <c r="AT152" s="1590"/>
      <c r="AU152" s="1590"/>
      <c r="AV152" s="1590"/>
      <c r="AW152" s="1590"/>
      <c r="AX152" s="1589"/>
      <c r="AY152" s="1534"/>
      <c r="AZ152" s="1534"/>
      <c r="BA152" s="1534"/>
      <c r="BB152" s="1590"/>
      <c r="BC152" s="1590"/>
      <c r="BD152" s="1590"/>
      <c r="BE152" s="1590"/>
      <c r="BF152" s="1589"/>
      <c r="BG152" s="1534"/>
      <c r="BH152" s="1534"/>
      <c r="BI152" s="1534"/>
      <c r="BJ152" s="1590"/>
      <c r="BK152" s="1590"/>
      <c r="BL152" s="1595"/>
      <c r="BM152" s="1590"/>
      <c r="BN152" s="1596"/>
      <c r="BO152" s="1597" t="e">
        <v>#DIV/0!</v>
      </c>
      <c r="BP152" s="563" t="s">
        <v>362</v>
      </c>
    </row>
    <row r="153" spans="1:68" ht="15.75" hidden="1" x14ac:dyDescent="0.25">
      <c r="A153" s="374"/>
      <c r="B153" s="1176"/>
      <c r="C153" s="1546"/>
      <c r="D153" s="1546"/>
      <c r="E153" s="1239"/>
      <c r="F153" s="1239"/>
      <c r="G153" s="1239" t="s">
        <v>52</v>
      </c>
      <c r="H153" s="1443"/>
      <c r="I153" s="1443"/>
      <c r="J153" s="803"/>
      <c r="K153" s="409" t="s">
        <v>37</v>
      </c>
      <c r="L153" s="1498"/>
      <c r="M153" s="1464"/>
      <c r="N153" s="1482"/>
      <c r="O153" s="1483"/>
      <c r="P153" s="1483"/>
      <c r="Q153" s="1483"/>
      <c r="R153" s="1483"/>
      <c r="S153" s="1483"/>
      <c r="T153" s="1483"/>
      <c r="U153" s="1494"/>
      <c r="V153" s="1493"/>
      <c r="W153" s="1481"/>
      <c r="X153" s="1481"/>
      <c r="Y153" s="1477"/>
      <c r="Z153" s="1535"/>
      <c r="AA153" s="1603"/>
      <c r="AB153" s="1433"/>
      <c r="AC153" s="1433"/>
      <c r="AD153" s="1433"/>
      <c r="AE153" s="1599"/>
      <c r="AF153" s="1592"/>
      <c r="AG153" s="1594"/>
      <c r="AH153" s="1589"/>
      <c r="AI153" s="1534"/>
      <c r="AJ153" s="1534"/>
      <c r="AK153" s="1534"/>
      <c r="AL153" s="1532"/>
      <c r="AM153" s="1532"/>
      <c r="AN153" s="1590"/>
      <c r="AO153" s="1590"/>
      <c r="AP153" s="1589"/>
      <c r="AQ153" s="1534"/>
      <c r="AR153" s="1534"/>
      <c r="AS153" s="1534"/>
      <c r="AT153" s="1590"/>
      <c r="AU153" s="1590"/>
      <c r="AV153" s="1590"/>
      <c r="AW153" s="1590"/>
      <c r="AX153" s="1589"/>
      <c r="AY153" s="1534"/>
      <c r="AZ153" s="1534"/>
      <c r="BA153" s="1534"/>
      <c r="BB153" s="1590"/>
      <c r="BC153" s="1590"/>
      <c r="BD153" s="1590"/>
      <c r="BE153" s="1590"/>
      <c r="BF153" s="1589"/>
      <c r="BG153" s="1534"/>
      <c r="BH153" s="1534"/>
      <c r="BI153" s="1534"/>
      <c r="BJ153" s="1590"/>
      <c r="BK153" s="1590"/>
      <c r="BL153" s="1595"/>
      <c r="BM153" s="1590"/>
      <c r="BN153" s="1596"/>
      <c r="BO153" s="1597"/>
      <c r="BP153" s="563" t="s">
        <v>362</v>
      </c>
    </row>
    <row r="154" spans="1:68" ht="31.5" x14ac:dyDescent="0.25">
      <c r="A154" s="374"/>
      <c r="B154" s="1231"/>
      <c r="C154" s="1086"/>
      <c r="D154" s="1086"/>
      <c r="E154" s="1239"/>
      <c r="F154" s="1239"/>
      <c r="G154" s="1239" t="s">
        <v>52</v>
      </c>
      <c r="H154" s="1232" t="s">
        <v>158</v>
      </c>
      <c r="I154" s="1232"/>
      <c r="J154" s="803" t="s">
        <v>694</v>
      </c>
      <c r="K154" s="405" t="s">
        <v>580</v>
      </c>
      <c r="L154" s="1240">
        <f t="shared" ref="L154:L156" si="213">N154+O154+P154+Q154+R154+S154+T154+U154</f>
        <v>3</v>
      </c>
      <c r="M154" s="1237">
        <f t="shared" ref="M154:M156" si="214">L154*36</f>
        <v>108</v>
      </c>
      <c r="N154" s="1190"/>
      <c r="O154" s="1191"/>
      <c r="P154" s="1191"/>
      <c r="Q154" s="1191"/>
      <c r="R154" s="1191"/>
      <c r="S154" s="1191"/>
      <c r="T154" s="1191"/>
      <c r="U154" s="1191">
        <v>3</v>
      </c>
      <c r="V154" s="1192"/>
      <c r="W154" s="1193"/>
      <c r="X154" s="1193">
        <v>8</v>
      </c>
      <c r="Y154" s="1318"/>
      <c r="Z154" s="1314"/>
      <c r="AA154" s="894">
        <f t="shared" ref="AA154" si="215">AB154+AB154*0.1</f>
        <v>35.200000000000003</v>
      </c>
      <c r="AB154" s="1249">
        <f t="shared" ref="AB154" si="216">AC154+AD154+AE154</f>
        <v>32</v>
      </c>
      <c r="AC154" s="1249">
        <f t="shared" ref="AC154" si="217">AH154+AL154+AP154+AT154+AX154+BB154+BF154+BJ154</f>
        <v>16</v>
      </c>
      <c r="AD154" s="1249">
        <f t="shared" ref="AD154" si="218">AI154+AM154+AQ154+AU154+AY154+BC154+BG154+BK154</f>
        <v>0</v>
      </c>
      <c r="AE154" s="996">
        <f t="shared" ref="AE154" si="219">AJ154+AN154+AR154+AV154+AZ154+BD154+BH154+BL154</f>
        <v>16</v>
      </c>
      <c r="AF154" s="996">
        <f t="shared" ref="AF154" si="220">AK154+AO154+AS154+AW154+BA154+BE154+BI154+BM154</f>
        <v>0</v>
      </c>
      <c r="AG154" s="875">
        <f t="shared" ref="AG154" si="221">M154-AA154</f>
        <v>72.8</v>
      </c>
      <c r="AH154" s="1261"/>
      <c r="AI154" s="1258"/>
      <c r="AJ154" s="1258"/>
      <c r="AK154" s="1258"/>
      <c r="AL154" s="1257"/>
      <c r="AM154" s="1257"/>
      <c r="AN154" s="1259"/>
      <c r="AO154" s="979"/>
      <c r="AP154" s="1261"/>
      <c r="AQ154" s="1258"/>
      <c r="AR154" s="1258"/>
      <c r="AS154" s="1258"/>
      <c r="AT154" s="1259"/>
      <c r="AU154" s="1259"/>
      <c r="AV154" s="1259"/>
      <c r="AW154" s="979"/>
      <c r="AX154" s="1261"/>
      <c r="AY154" s="1258"/>
      <c r="AZ154" s="1258"/>
      <c r="BA154" s="1258"/>
      <c r="BB154" s="1259"/>
      <c r="BC154" s="1259"/>
      <c r="BD154" s="1259"/>
      <c r="BE154" s="979"/>
      <c r="BF154" s="1261"/>
      <c r="BG154" s="1258"/>
      <c r="BH154" s="1258"/>
      <c r="BI154" s="1258"/>
      <c r="BJ154" s="1259">
        <v>16</v>
      </c>
      <c r="BK154" s="1259"/>
      <c r="BL154" s="1260">
        <v>16</v>
      </c>
      <c r="BM154" s="1260"/>
      <c r="BN154" s="1282" t="s">
        <v>549</v>
      </c>
      <c r="BO154" s="1068">
        <f t="shared" ref="BO154:BO156" si="222">AB154/M154*100</f>
        <v>29.629629629629626</v>
      </c>
      <c r="BP154" s="563" t="s">
        <v>362</v>
      </c>
    </row>
    <row r="155" spans="1:68" ht="15.75" x14ac:dyDescent="0.25">
      <c r="A155" s="374"/>
      <c r="B155" s="1231"/>
      <c r="C155" s="1086"/>
      <c r="D155" s="1086"/>
      <c r="E155" s="1239"/>
      <c r="F155" s="1239"/>
      <c r="G155" s="1239" t="s">
        <v>52</v>
      </c>
      <c r="H155" s="1232" t="s">
        <v>158</v>
      </c>
      <c r="I155" s="1232"/>
      <c r="J155" s="803" t="s">
        <v>695</v>
      </c>
      <c r="K155" s="405" t="s">
        <v>575</v>
      </c>
      <c r="L155" s="1240">
        <f t="shared" si="213"/>
        <v>3</v>
      </c>
      <c r="M155" s="1237">
        <f t="shared" si="214"/>
        <v>108</v>
      </c>
      <c r="N155" s="1190"/>
      <c r="O155" s="1191"/>
      <c r="P155" s="1191"/>
      <c r="Q155" s="1191"/>
      <c r="R155" s="1191"/>
      <c r="S155" s="1191"/>
      <c r="T155" s="1191">
        <v>3</v>
      </c>
      <c r="U155" s="1191"/>
      <c r="V155" s="1192">
        <v>7</v>
      </c>
      <c r="W155" s="1193"/>
      <c r="X155" s="1193"/>
      <c r="Y155" s="1321"/>
      <c r="Z155" s="1314"/>
      <c r="AA155" s="894">
        <f>AB155+AB155*0.1</f>
        <v>52.8</v>
      </c>
      <c r="AB155" s="1249">
        <f>AC155+AD155+AE155</f>
        <v>48</v>
      </c>
      <c r="AC155" s="1249">
        <f>AH155+AL155+AP155+AT155+AX155+BB155+BF155+BJ155</f>
        <v>16</v>
      </c>
      <c r="AD155" s="1249">
        <f>AI155+AM155+AQ155+AU155+AY155+BC155+BG155+BK155</f>
        <v>32</v>
      </c>
      <c r="AE155" s="996">
        <f>AJ155+AN155+AR155+AV155+AZ155+BD155+BH155+BL155</f>
        <v>0</v>
      </c>
      <c r="AF155" s="996">
        <f>AK155+AO155+AS155+AW155+BA155+BE155+BI155+BM155</f>
        <v>0</v>
      </c>
      <c r="AG155" s="875">
        <f>M155-AA155</f>
        <v>55.2</v>
      </c>
      <c r="AH155" s="1261"/>
      <c r="AI155" s="1258"/>
      <c r="AJ155" s="1258"/>
      <c r="AK155" s="1258"/>
      <c r="AL155" s="1257"/>
      <c r="AM155" s="1257"/>
      <c r="AN155" s="1259"/>
      <c r="AO155" s="979"/>
      <c r="AP155" s="1261"/>
      <c r="AQ155" s="1258"/>
      <c r="AR155" s="1258"/>
      <c r="AS155" s="1258"/>
      <c r="AT155" s="1259"/>
      <c r="AU155" s="1259"/>
      <c r="AV155" s="1259"/>
      <c r="AW155" s="979"/>
      <c r="AX155" s="1261"/>
      <c r="AY155" s="1258"/>
      <c r="AZ155" s="1258"/>
      <c r="BA155" s="1258"/>
      <c r="BB155" s="1259"/>
      <c r="BC155" s="1259"/>
      <c r="BD155" s="1259"/>
      <c r="BE155" s="979"/>
      <c r="BF155" s="1261">
        <v>16</v>
      </c>
      <c r="BG155" s="1258">
        <v>32</v>
      </c>
      <c r="BH155" s="1258"/>
      <c r="BI155" s="1258"/>
      <c r="BJ155" s="1259"/>
      <c r="BK155" s="1259"/>
      <c r="BL155" s="1260"/>
      <c r="BM155" s="1260"/>
      <c r="BN155" s="1282" t="s">
        <v>549</v>
      </c>
      <c r="BO155" s="1068">
        <f t="shared" si="222"/>
        <v>44.444444444444443</v>
      </c>
      <c r="BP155" s="563" t="s">
        <v>362</v>
      </c>
    </row>
    <row r="156" spans="1:68" ht="15.75" x14ac:dyDescent="0.25">
      <c r="A156" s="374"/>
      <c r="B156" s="1231"/>
      <c r="C156" s="1086"/>
      <c r="D156" s="1086"/>
      <c r="E156" s="1239"/>
      <c r="F156" s="1239"/>
      <c r="G156" s="1239" t="s">
        <v>52</v>
      </c>
      <c r="H156" s="1232" t="s">
        <v>158</v>
      </c>
      <c r="I156" s="1232"/>
      <c r="J156" s="803" t="s">
        <v>696</v>
      </c>
      <c r="K156" s="405" t="s">
        <v>576</v>
      </c>
      <c r="L156" s="1240">
        <f t="shared" si="213"/>
        <v>3</v>
      </c>
      <c r="M156" s="1237">
        <f t="shared" si="214"/>
        <v>108</v>
      </c>
      <c r="N156" s="1190"/>
      <c r="O156" s="1191"/>
      <c r="P156" s="1191"/>
      <c r="Q156" s="1191"/>
      <c r="R156" s="1191"/>
      <c r="S156" s="1191"/>
      <c r="T156" s="1195">
        <v>3</v>
      </c>
      <c r="U156" s="1191"/>
      <c r="V156" s="1192">
        <v>7</v>
      </c>
      <c r="W156" s="1193"/>
      <c r="X156" s="1193"/>
      <c r="Y156" s="1321"/>
      <c r="Z156" s="1314"/>
      <c r="AA156" s="894">
        <f t="shared" ref="AA156" si="223">AB156+AB156*0.1</f>
        <v>35.200000000000003</v>
      </c>
      <c r="AB156" s="1249">
        <f t="shared" ref="AB156" si="224">AC156+AD156+AE156</f>
        <v>32</v>
      </c>
      <c r="AC156" s="1249">
        <f t="shared" ref="AC156" si="225">AH156+AL156+AP156+AT156+AX156+BB156+BF156+BJ156</f>
        <v>16</v>
      </c>
      <c r="AD156" s="1249">
        <f t="shared" ref="AD156" si="226">AI156+AM156+AQ156+AU156+AY156+BC156+BG156+BK156</f>
        <v>16</v>
      </c>
      <c r="AE156" s="996">
        <f t="shared" ref="AE156" si="227">AJ156+AN156+AR156+AV156+AZ156+BD156+BH156+BL156</f>
        <v>0</v>
      </c>
      <c r="AF156" s="996">
        <f t="shared" ref="AF156" si="228">AK156+AO156+AS156+AW156+BA156+BE156+BI156+BM156</f>
        <v>0</v>
      </c>
      <c r="AG156" s="875">
        <f t="shared" ref="AG156" si="229">M156-AA156</f>
        <v>72.8</v>
      </c>
      <c r="AH156" s="1261"/>
      <c r="AI156" s="1258"/>
      <c r="AJ156" s="1258"/>
      <c r="AK156" s="1258"/>
      <c r="AL156" s="1257"/>
      <c r="AM156" s="1257"/>
      <c r="AN156" s="1259"/>
      <c r="AO156" s="979"/>
      <c r="AP156" s="1261"/>
      <c r="AQ156" s="1258"/>
      <c r="AR156" s="1258"/>
      <c r="AS156" s="1258"/>
      <c r="AT156" s="1259"/>
      <c r="AU156" s="1259"/>
      <c r="AV156" s="1259"/>
      <c r="AW156" s="979"/>
      <c r="AX156" s="1261"/>
      <c r="AY156" s="1258"/>
      <c r="AZ156" s="1258"/>
      <c r="BA156" s="1258"/>
      <c r="BB156" s="1259"/>
      <c r="BC156" s="1259"/>
      <c r="BD156" s="1259"/>
      <c r="BE156" s="979"/>
      <c r="BF156" s="1261">
        <v>16</v>
      </c>
      <c r="BG156" s="1258">
        <v>16</v>
      </c>
      <c r="BH156" s="1258"/>
      <c r="BI156" s="1258"/>
      <c r="BJ156" s="1259"/>
      <c r="BK156" s="1259"/>
      <c r="BL156" s="1260"/>
      <c r="BM156" s="1260"/>
      <c r="BN156" s="1282" t="s">
        <v>549</v>
      </c>
      <c r="BO156" s="1068">
        <f t="shared" si="222"/>
        <v>29.629629629629626</v>
      </c>
      <c r="BP156" s="563" t="s">
        <v>362</v>
      </c>
    </row>
    <row r="157" spans="1:68" ht="15.75" x14ac:dyDescent="0.25">
      <c r="A157" s="613"/>
      <c r="B157" s="831"/>
      <c r="C157" s="831"/>
      <c r="D157" s="831"/>
      <c r="E157" s="1172" t="s">
        <v>52</v>
      </c>
      <c r="F157" s="1172" t="s">
        <v>52</v>
      </c>
      <c r="G157" s="799"/>
      <c r="H157" s="799"/>
      <c r="I157" s="799"/>
      <c r="J157" s="809" t="s">
        <v>693</v>
      </c>
      <c r="K157" s="1155" t="s">
        <v>639</v>
      </c>
      <c r="L157" s="800">
        <f>SUM(L160:L162)</f>
        <v>9</v>
      </c>
      <c r="M157" s="898">
        <f>L157*36</f>
        <v>324</v>
      </c>
      <c r="N157" s="793"/>
      <c r="O157" s="794"/>
      <c r="P157" s="794"/>
      <c r="Q157" s="794"/>
      <c r="R157" s="794"/>
      <c r="S157" s="794"/>
      <c r="T157" s="794"/>
      <c r="U157" s="905"/>
      <c r="V157" s="915"/>
      <c r="W157" s="795"/>
      <c r="X157" s="795"/>
      <c r="Y157" s="795"/>
      <c r="Z157" s="1320"/>
      <c r="AA157" s="912"/>
      <c r="AB157" s="797"/>
      <c r="AC157" s="797"/>
      <c r="AD157" s="797"/>
      <c r="AE157" s="798"/>
      <c r="AF157" s="798"/>
      <c r="AG157" s="880"/>
      <c r="AH157" s="796"/>
      <c r="AI157" s="797"/>
      <c r="AJ157" s="797"/>
      <c r="AK157" s="797"/>
      <c r="AL157" s="797"/>
      <c r="AM157" s="797"/>
      <c r="AN157" s="797"/>
      <c r="AO157" s="797"/>
      <c r="AP157" s="797"/>
      <c r="AQ157" s="797"/>
      <c r="AR157" s="797"/>
      <c r="AS157" s="797"/>
      <c r="AT157" s="797"/>
      <c r="AU157" s="797"/>
      <c r="AV157" s="797"/>
      <c r="AW157" s="797"/>
      <c r="AX157" s="797"/>
      <c r="AY157" s="797"/>
      <c r="AZ157" s="797"/>
      <c r="BA157" s="797"/>
      <c r="BB157" s="797"/>
      <c r="BC157" s="797"/>
      <c r="BD157" s="797"/>
      <c r="BE157" s="797"/>
      <c r="BF157" s="797"/>
      <c r="BG157" s="797"/>
      <c r="BH157" s="797"/>
      <c r="BI157" s="797"/>
      <c r="BJ157" s="797"/>
      <c r="BK157" s="797"/>
      <c r="BL157" s="798"/>
      <c r="BM157" s="798"/>
      <c r="BN157" s="1299"/>
      <c r="BO157" s="1297"/>
      <c r="BP157" s="879"/>
    </row>
    <row r="158" spans="1:68" ht="15.75" hidden="1" x14ac:dyDescent="0.25">
      <c r="A158" s="374"/>
      <c r="B158" s="1175"/>
      <c r="C158" s="1544" t="s">
        <v>76</v>
      </c>
      <c r="D158" s="1544" t="s">
        <v>76</v>
      </c>
      <c r="E158" s="1239"/>
      <c r="F158" s="1239"/>
      <c r="G158" s="1239" t="s">
        <v>52</v>
      </c>
      <c r="H158" s="1442" t="s">
        <v>158</v>
      </c>
      <c r="I158" s="1442"/>
      <c r="J158" s="803"/>
      <c r="K158" s="409" t="s">
        <v>37</v>
      </c>
      <c r="L158" s="1498">
        <f>N158+O158+P158+Q158+R158+S158+T158+U158</f>
        <v>0</v>
      </c>
      <c r="M158" s="1464">
        <f>L158*36</f>
        <v>0</v>
      </c>
      <c r="N158" s="1482"/>
      <c r="O158" s="1483"/>
      <c r="P158" s="1483"/>
      <c r="Q158" s="1483"/>
      <c r="R158" s="1483"/>
      <c r="S158" s="1483"/>
      <c r="T158" s="1483"/>
      <c r="U158" s="1494"/>
      <c r="V158" s="1493"/>
      <c r="W158" s="1481"/>
      <c r="X158" s="1481"/>
      <c r="Y158" s="1475"/>
      <c r="Z158" s="1621"/>
      <c r="AA158" s="1602">
        <f>AB158+AB158*0.1</f>
        <v>0</v>
      </c>
      <c r="AB158" s="1432">
        <f>AC158+AD158+AE158</f>
        <v>0</v>
      </c>
      <c r="AC158" s="1432">
        <f>AH158+AL158+AP158+AT158+AX158+BB158+BF158+BJ158</f>
        <v>0</v>
      </c>
      <c r="AD158" s="1432">
        <f>AI158+AM158+AQ158+AU158+AY158+BC158+BG158+BK158</f>
        <v>0</v>
      </c>
      <c r="AE158" s="1598">
        <f>AJ158+AN158+AR158+AV158+AZ158+BD158+BH158+BL158</f>
        <v>0</v>
      </c>
      <c r="AF158" s="1591">
        <f>AK158+AO158+AS158+AW158+BA158+BE158+BI158+BM158</f>
        <v>0</v>
      </c>
      <c r="AG158" s="1593">
        <f>M158-AA158</f>
        <v>0</v>
      </c>
      <c r="AH158" s="1589"/>
      <c r="AI158" s="1534"/>
      <c r="AJ158" s="1534"/>
      <c r="AK158" s="1534"/>
      <c r="AL158" s="1532"/>
      <c r="AM158" s="1532"/>
      <c r="AN158" s="1590"/>
      <c r="AO158" s="1590"/>
      <c r="AP158" s="1589"/>
      <c r="AQ158" s="1534"/>
      <c r="AR158" s="1534"/>
      <c r="AS158" s="1534"/>
      <c r="AT158" s="1590"/>
      <c r="AU158" s="1590"/>
      <c r="AV158" s="1590"/>
      <c r="AW158" s="1590"/>
      <c r="AX158" s="1589"/>
      <c r="AY158" s="1534"/>
      <c r="AZ158" s="1534"/>
      <c r="BA158" s="1534"/>
      <c r="BB158" s="1590"/>
      <c r="BC158" s="1590"/>
      <c r="BD158" s="1590"/>
      <c r="BE158" s="1590"/>
      <c r="BF158" s="1589"/>
      <c r="BG158" s="1534"/>
      <c r="BH158" s="1534"/>
      <c r="BI158" s="1534"/>
      <c r="BJ158" s="1590"/>
      <c r="BK158" s="1590"/>
      <c r="BL158" s="1595"/>
      <c r="BM158" s="1590"/>
      <c r="BN158" s="1596"/>
      <c r="BO158" s="1597" t="e">
        <v>#DIV/0!</v>
      </c>
      <c r="BP158" s="563" t="s">
        <v>362</v>
      </c>
    </row>
    <row r="159" spans="1:68" ht="15.75" hidden="1" x14ac:dyDescent="0.25">
      <c r="A159" s="374"/>
      <c r="B159" s="1176"/>
      <c r="C159" s="1546"/>
      <c r="D159" s="1546"/>
      <c r="E159" s="1239"/>
      <c r="F159" s="1239"/>
      <c r="G159" s="1239" t="s">
        <v>52</v>
      </c>
      <c r="H159" s="1443"/>
      <c r="I159" s="1443"/>
      <c r="J159" s="803"/>
      <c r="K159" s="409" t="s">
        <v>37</v>
      </c>
      <c r="L159" s="1498"/>
      <c r="M159" s="1464"/>
      <c r="N159" s="1482"/>
      <c r="O159" s="1483"/>
      <c r="P159" s="1483"/>
      <c r="Q159" s="1483"/>
      <c r="R159" s="1483"/>
      <c r="S159" s="1483"/>
      <c r="T159" s="1483"/>
      <c r="U159" s="1494"/>
      <c r="V159" s="1493"/>
      <c r="W159" s="1481"/>
      <c r="X159" s="1481"/>
      <c r="Y159" s="1477"/>
      <c r="Z159" s="1621"/>
      <c r="AA159" s="1603"/>
      <c r="AB159" s="1433"/>
      <c r="AC159" s="1433"/>
      <c r="AD159" s="1433"/>
      <c r="AE159" s="1599"/>
      <c r="AF159" s="1592"/>
      <c r="AG159" s="1594"/>
      <c r="AH159" s="1589"/>
      <c r="AI159" s="1534"/>
      <c r="AJ159" s="1534"/>
      <c r="AK159" s="1534"/>
      <c r="AL159" s="1532"/>
      <c r="AM159" s="1532"/>
      <c r="AN159" s="1590"/>
      <c r="AO159" s="1590"/>
      <c r="AP159" s="1589"/>
      <c r="AQ159" s="1534"/>
      <c r="AR159" s="1534"/>
      <c r="AS159" s="1534"/>
      <c r="AT159" s="1590"/>
      <c r="AU159" s="1590"/>
      <c r="AV159" s="1590"/>
      <c r="AW159" s="1590"/>
      <c r="AX159" s="1589"/>
      <c r="AY159" s="1534"/>
      <c r="AZ159" s="1534"/>
      <c r="BA159" s="1534"/>
      <c r="BB159" s="1590"/>
      <c r="BC159" s="1590"/>
      <c r="BD159" s="1590"/>
      <c r="BE159" s="1590"/>
      <c r="BF159" s="1589"/>
      <c r="BG159" s="1534"/>
      <c r="BH159" s="1534"/>
      <c r="BI159" s="1534"/>
      <c r="BJ159" s="1590"/>
      <c r="BK159" s="1590"/>
      <c r="BL159" s="1595"/>
      <c r="BM159" s="1590"/>
      <c r="BN159" s="1596"/>
      <c r="BO159" s="1597"/>
      <c r="BP159" s="563" t="s">
        <v>362</v>
      </c>
    </row>
    <row r="160" spans="1:68" ht="31.5" x14ac:dyDescent="0.25">
      <c r="A160" s="374"/>
      <c r="B160" s="1231"/>
      <c r="C160" s="1086"/>
      <c r="D160" s="1086"/>
      <c r="E160" s="1239"/>
      <c r="F160" s="1239"/>
      <c r="G160" s="1239" t="s">
        <v>52</v>
      </c>
      <c r="H160" s="1232" t="s">
        <v>158</v>
      </c>
      <c r="I160" s="1232"/>
      <c r="J160" s="803" t="s">
        <v>697</v>
      </c>
      <c r="K160" s="405" t="s">
        <v>581</v>
      </c>
      <c r="L160" s="1240">
        <f t="shared" ref="L160:L161" si="230">N160+O160+P160+Q160+R160+S160+T160+U160</f>
        <v>3</v>
      </c>
      <c r="M160" s="1237">
        <f t="shared" ref="M160:M161" si="231">L160*36</f>
        <v>108</v>
      </c>
      <c r="N160" s="1190"/>
      <c r="O160" s="1191"/>
      <c r="P160" s="1191"/>
      <c r="Q160" s="1191"/>
      <c r="R160" s="1191"/>
      <c r="S160" s="1191"/>
      <c r="T160" s="1191"/>
      <c r="U160" s="1191">
        <v>3</v>
      </c>
      <c r="V160" s="1192">
        <v>8</v>
      </c>
      <c r="W160" s="1193"/>
      <c r="X160" s="1193"/>
      <c r="Y160" s="1318"/>
      <c r="Z160" s="1314"/>
      <c r="AA160" s="894">
        <f t="shared" ref="AA160" si="232">AB160+AB160*0.1</f>
        <v>52.8</v>
      </c>
      <c r="AB160" s="1249">
        <f t="shared" ref="AB160" si="233">AC160+AD160+AE160</f>
        <v>48</v>
      </c>
      <c r="AC160" s="1249">
        <f t="shared" ref="AC160" si="234">AH160+AL160+AP160+AT160+AX160+BB160+BF160+BJ160</f>
        <v>16</v>
      </c>
      <c r="AD160" s="1249">
        <f t="shared" ref="AD160" si="235">AI160+AM160+AQ160+AU160+AY160+BC160+BG160+BK160</f>
        <v>0</v>
      </c>
      <c r="AE160" s="996">
        <f t="shared" ref="AE160" si="236">AJ160+AN160+AR160+AV160+AZ160+BD160+BH160+BL160</f>
        <v>32</v>
      </c>
      <c r="AF160" s="996">
        <f t="shared" ref="AF160" si="237">AK160+AO160+AS160+AW160+BA160+BE160+BI160+BM160</f>
        <v>0</v>
      </c>
      <c r="AG160" s="875">
        <f t="shared" ref="AG160" si="238">M160-AA160</f>
        <v>55.2</v>
      </c>
      <c r="AH160" s="1261"/>
      <c r="AI160" s="1258"/>
      <c r="AJ160" s="1258"/>
      <c r="AK160" s="1258"/>
      <c r="AL160" s="1257"/>
      <c r="AM160" s="1257"/>
      <c r="AN160" s="1259"/>
      <c r="AO160" s="979"/>
      <c r="AP160" s="1261"/>
      <c r="AQ160" s="1258"/>
      <c r="AR160" s="1258"/>
      <c r="AS160" s="1258"/>
      <c r="AT160" s="1259"/>
      <c r="AU160" s="1259"/>
      <c r="AV160" s="1259"/>
      <c r="AW160" s="979"/>
      <c r="AX160" s="1261"/>
      <c r="AY160" s="1258"/>
      <c r="AZ160" s="1258"/>
      <c r="BA160" s="1258"/>
      <c r="BB160" s="1259"/>
      <c r="BC160" s="1259"/>
      <c r="BD160" s="1259"/>
      <c r="BE160" s="979"/>
      <c r="BF160" s="1261"/>
      <c r="BG160" s="1258"/>
      <c r="BH160" s="1258"/>
      <c r="BI160" s="1258"/>
      <c r="BJ160" s="1259">
        <v>16</v>
      </c>
      <c r="BK160" s="1259"/>
      <c r="BL160" s="1260">
        <v>32</v>
      </c>
      <c r="BM160" s="1260"/>
      <c r="BN160" s="1282" t="s">
        <v>549</v>
      </c>
      <c r="BO160" s="1068">
        <f t="shared" ref="BO160:BO161" si="239">AB160/M160*100</f>
        <v>44.444444444444443</v>
      </c>
      <c r="BP160" s="563" t="s">
        <v>362</v>
      </c>
    </row>
    <row r="161" spans="1:68" ht="31.5" x14ac:dyDescent="0.25">
      <c r="A161" s="374"/>
      <c r="B161" s="1231"/>
      <c r="C161" s="1086"/>
      <c r="D161" s="1086"/>
      <c r="E161" s="1239"/>
      <c r="F161" s="1239"/>
      <c r="G161" s="1239" t="s">
        <v>52</v>
      </c>
      <c r="H161" s="1232" t="s">
        <v>158</v>
      </c>
      <c r="I161" s="1232"/>
      <c r="J161" s="803" t="s">
        <v>698</v>
      </c>
      <c r="K161" s="405" t="s">
        <v>756</v>
      </c>
      <c r="L161" s="1240">
        <f t="shared" si="230"/>
        <v>3</v>
      </c>
      <c r="M161" s="1237">
        <f t="shared" si="231"/>
        <v>108</v>
      </c>
      <c r="N161" s="1190"/>
      <c r="O161" s="1191"/>
      <c r="P161" s="1191"/>
      <c r="Q161" s="1191"/>
      <c r="R161" s="1191"/>
      <c r="S161" s="1191"/>
      <c r="T161" s="1191">
        <v>3</v>
      </c>
      <c r="U161" s="1191"/>
      <c r="V161" s="1192">
        <v>7</v>
      </c>
      <c r="W161" s="1193"/>
      <c r="X161" s="1193"/>
      <c r="Y161" s="1321"/>
      <c r="Z161" s="1314"/>
      <c r="AA161" s="894">
        <f>AB161+AB161*0.1</f>
        <v>52.8</v>
      </c>
      <c r="AB161" s="1249">
        <f>AC161+AD161+AE161</f>
        <v>48</v>
      </c>
      <c r="AC161" s="1249">
        <f>AH161+AL161+AP161+AT161+AX161+BB161+BF161+BJ161</f>
        <v>16</v>
      </c>
      <c r="AD161" s="1249">
        <f>AI161+AM161+AQ161+AU161+AY161+BC161+BG161+BK161</f>
        <v>32</v>
      </c>
      <c r="AE161" s="996">
        <f>AJ161+AN161+AR161+AV161+AZ161+BD161+BH161+BL161</f>
        <v>0</v>
      </c>
      <c r="AF161" s="996">
        <f>AK161+AO161+AS161+AW161+BA161+BE161+BI161+BM161</f>
        <v>0</v>
      </c>
      <c r="AG161" s="875">
        <f>M161-AA161</f>
        <v>55.2</v>
      </c>
      <c r="AH161" s="1261"/>
      <c r="AI161" s="1258"/>
      <c r="AJ161" s="1258"/>
      <c r="AK161" s="1258"/>
      <c r="AL161" s="1257"/>
      <c r="AM161" s="1257"/>
      <c r="AN161" s="1259"/>
      <c r="AO161" s="979"/>
      <c r="AP161" s="1261"/>
      <c r="AQ161" s="1258"/>
      <c r="AR161" s="1258"/>
      <c r="AS161" s="1258"/>
      <c r="AT161" s="1259"/>
      <c r="AU161" s="1259"/>
      <c r="AV161" s="1259"/>
      <c r="AW161" s="979"/>
      <c r="AX161" s="1261"/>
      <c r="AY161" s="1258"/>
      <c r="AZ161" s="1258"/>
      <c r="BA161" s="1258"/>
      <c r="BB161" s="1259"/>
      <c r="BC161" s="1259"/>
      <c r="BD161" s="1259"/>
      <c r="BE161" s="979"/>
      <c r="BF161" s="1261">
        <v>16</v>
      </c>
      <c r="BG161" s="1258">
        <v>32</v>
      </c>
      <c r="BH161" s="1258"/>
      <c r="BI161" s="1258"/>
      <c r="BJ161" s="1259"/>
      <c r="BK161" s="1259"/>
      <c r="BL161" s="1260"/>
      <c r="BM161" s="1260"/>
      <c r="BN161" s="1282" t="s">
        <v>549</v>
      </c>
      <c r="BO161" s="1068">
        <f t="shared" si="239"/>
        <v>44.444444444444443</v>
      </c>
      <c r="BP161" s="563" t="s">
        <v>362</v>
      </c>
    </row>
    <row r="162" spans="1:68" ht="15.75" x14ac:dyDescent="0.25">
      <c r="A162" s="374"/>
      <c r="B162" s="1231"/>
      <c r="C162" s="1086"/>
      <c r="D162" s="1086"/>
      <c r="E162" s="1239"/>
      <c r="F162" s="1239"/>
      <c r="G162" s="1239" t="s">
        <v>52</v>
      </c>
      <c r="H162" s="1232" t="s">
        <v>158</v>
      </c>
      <c r="I162" s="1232"/>
      <c r="J162" s="803" t="s">
        <v>699</v>
      </c>
      <c r="K162" s="405" t="s">
        <v>637</v>
      </c>
      <c r="L162" s="1240">
        <f>N162+O162+P162+Q162+R162+S162+T162+U162</f>
        <v>3</v>
      </c>
      <c r="M162" s="1237">
        <f>L162*36</f>
        <v>108</v>
      </c>
      <c r="N162" s="1238"/>
      <c r="O162" s="1236"/>
      <c r="P162" s="1236"/>
      <c r="Q162" s="1236"/>
      <c r="R162" s="1231"/>
      <c r="S162" s="1231"/>
      <c r="T162" s="1231"/>
      <c r="U162" s="1242">
        <v>3</v>
      </c>
      <c r="V162" s="1235"/>
      <c r="W162" s="1243"/>
      <c r="X162" s="1243">
        <v>8</v>
      </c>
      <c r="Y162" s="264"/>
      <c r="Z162" s="1226"/>
      <c r="AA162" s="894">
        <f t="shared" ref="AA162" si="240">AB162+AB162*0.1</f>
        <v>35.200000000000003</v>
      </c>
      <c r="AB162" s="1249">
        <f t="shared" ref="AB162" si="241">AC162+AD162+AE162</f>
        <v>32</v>
      </c>
      <c r="AC162" s="1249">
        <f t="shared" ref="AC162" si="242">AH162+AL162+AP162+AT162+AX162+BB162+BF162+BJ162</f>
        <v>16</v>
      </c>
      <c r="AD162" s="1249">
        <f t="shared" ref="AD162" si="243">AI162+AM162+AQ162+AU162+AY162+BC162+BG162+BK162</f>
        <v>16</v>
      </c>
      <c r="AE162" s="996">
        <f t="shared" ref="AE162" si="244">AJ162+AN162+AR162+AV162+AZ162+BD162+BH162+BL162</f>
        <v>0</v>
      </c>
      <c r="AF162" s="996">
        <f t="shared" ref="AF162" si="245">AK162+AO162+AS162+AW162+BA162+BE162+BI162+BM162</f>
        <v>0</v>
      </c>
      <c r="AG162" s="875">
        <f t="shared" ref="AG162" si="246">M162-AA162</f>
        <v>72.8</v>
      </c>
      <c r="AH162" s="1261"/>
      <c r="AI162" s="1258"/>
      <c r="AJ162" s="1258"/>
      <c r="AK162" s="1258"/>
      <c r="AL162" s="1257"/>
      <c r="AM162" s="1257"/>
      <c r="AN162" s="1259"/>
      <c r="AO162" s="979"/>
      <c r="AP162" s="1261"/>
      <c r="AQ162" s="1258"/>
      <c r="AR162" s="1258"/>
      <c r="AS162" s="1258"/>
      <c r="AT162" s="1259"/>
      <c r="AU162" s="1259"/>
      <c r="AV162" s="1259"/>
      <c r="AW162" s="979"/>
      <c r="AX162" s="1261"/>
      <c r="AY162" s="1258"/>
      <c r="AZ162" s="1258"/>
      <c r="BA162" s="1258"/>
      <c r="BB162" s="1259"/>
      <c r="BC162" s="1259"/>
      <c r="BD162" s="1259"/>
      <c r="BE162" s="979"/>
      <c r="BF162" s="1261"/>
      <c r="BG162" s="1258"/>
      <c r="BH162" s="1258"/>
      <c r="BI162" s="1258"/>
      <c r="BJ162" s="1259">
        <v>16</v>
      </c>
      <c r="BK162" s="1259">
        <v>16</v>
      </c>
      <c r="BL162" s="1260"/>
      <c r="BM162" s="1260"/>
      <c r="BN162" s="1282" t="s">
        <v>586</v>
      </c>
      <c r="BO162" s="1068">
        <f>AB162/M162*100</f>
        <v>29.629629629629626</v>
      </c>
      <c r="BP162" s="563" t="s">
        <v>362</v>
      </c>
    </row>
    <row r="163" spans="1:68" ht="15.75" x14ac:dyDescent="0.25">
      <c r="A163" s="613"/>
      <c r="B163" s="75"/>
      <c r="C163" s="75"/>
      <c r="D163" s="75"/>
      <c r="E163" s="1173" t="s">
        <v>52</v>
      </c>
      <c r="F163" s="1173">
        <v>1</v>
      </c>
      <c r="G163" s="74"/>
      <c r="H163" s="74"/>
      <c r="I163" s="74"/>
      <c r="J163" s="810" t="s">
        <v>723</v>
      </c>
      <c r="K163" s="1156" t="s">
        <v>722</v>
      </c>
      <c r="L163" s="423">
        <v>9</v>
      </c>
      <c r="M163" s="442">
        <f t="shared" ref="M163" si="247">L163*36</f>
        <v>324</v>
      </c>
      <c r="N163" s="432"/>
      <c r="O163" s="74"/>
      <c r="P163" s="74"/>
      <c r="Q163" s="74"/>
      <c r="R163" s="75"/>
      <c r="S163" s="75"/>
      <c r="T163" s="75"/>
      <c r="U163" s="145"/>
      <c r="V163" s="76"/>
      <c r="W163" s="77"/>
      <c r="X163" s="77"/>
      <c r="Y163" s="266"/>
      <c r="Z163" s="78"/>
      <c r="AA163" s="893"/>
      <c r="AB163" s="79"/>
      <c r="AC163" s="79"/>
      <c r="AD163" s="79"/>
      <c r="AE163" s="997"/>
      <c r="AF163" s="997"/>
      <c r="AG163" s="881"/>
      <c r="AH163" s="775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784"/>
      <c r="BM163" s="784"/>
      <c r="BN163" s="1296"/>
      <c r="BO163" s="1295"/>
      <c r="BP163" s="1295"/>
    </row>
    <row r="164" spans="1:68" ht="15.75" x14ac:dyDescent="0.25">
      <c r="A164" s="381"/>
      <c r="B164" s="75"/>
      <c r="C164" s="75"/>
      <c r="D164" s="75"/>
      <c r="E164" s="1173" t="s">
        <v>52</v>
      </c>
      <c r="F164" s="1173" t="s">
        <v>52</v>
      </c>
      <c r="G164" s="74"/>
      <c r="H164" s="74"/>
      <c r="I164" s="74"/>
      <c r="J164" s="810" t="s">
        <v>223</v>
      </c>
      <c r="K164" s="1156" t="s">
        <v>652</v>
      </c>
      <c r="L164" s="423">
        <f>SUM(L165:L167)</f>
        <v>9</v>
      </c>
      <c r="M164" s="442">
        <f t="shared" ref="M164:M167" si="248">L164*36</f>
        <v>324</v>
      </c>
      <c r="N164" s="432"/>
      <c r="O164" s="74"/>
      <c r="P164" s="74"/>
      <c r="Q164" s="74"/>
      <c r="R164" s="75"/>
      <c r="S164" s="75"/>
      <c r="T164" s="75"/>
      <c r="U164" s="145"/>
      <c r="V164" s="76"/>
      <c r="W164" s="77"/>
      <c r="X164" s="77"/>
      <c r="Y164" s="266"/>
      <c r="Z164" s="78"/>
      <c r="AA164" s="893"/>
      <c r="AB164" s="79"/>
      <c r="AC164" s="79"/>
      <c r="AD164" s="79"/>
      <c r="AE164" s="997"/>
      <c r="AF164" s="997"/>
      <c r="AG164" s="881"/>
      <c r="AH164" s="775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784"/>
      <c r="BM164" s="784"/>
      <c r="BN164" s="1296"/>
      <c r="BO164" s="1295"/>
      <c r="BP164" s="791"/>
    </row>
    <row r="165" spans="1:68" ht="15.75" x14ac:dyDescent="0.25">
      <c r="A165" s="374"/>
      <c r="B165" s="1251"/>
      <c r="C165" s="1086"/>
      <c r="D165" s="1086"/>
      <c r="E165" s="1254"/>
      <c r="F165" s="1254"/>
      <c r="G165" s="1254" t="s">
        <v>52</v>
      </c>
      <c r="H165" s="1253" t="s">
        <v>158</v>
      </c>
      <c r="I165" s="1253"/>
      <c r="J165" s="803" t="s">
        <v>225</v>
      </c>
      <c r="K165" s="405" t="s">
        <v>620</v>
      </c>
      <c r="L165" s="1252">
        <f t="shared" ref="L165:L167" si="249">N165+O165+P165+Q165+R165+S165+T165+U165</f>
        <v>3</v>
      </c>
      <c r="M165" s="1248">
        <f t="shared" si="248"/>
        <v>108</v>
      </c>
      <c r="N165" s="1190"/>
      <c r="O165" s="1191"/>
      <c r="P165" s="1191"/>
      <c r="Q165" s="1191"/>
      <c r="R165" s="1191"/>
      <c r="S165" s="1191"/>
      <c r="T165" s="1191">
        <v>3</v>
      </c>
      <c r="U165" s="1195"/>
      <c r="V165" s="1192">
        <v>7</v>
      </c>
      <c r="W165" s="1193"/>
      <c r="X165" s="1193"/>
      <c r="Y165" s="1318"/>
      <c r="Z165" s="1314"/>
      <c r="AA165" s="894">
        <f t="shared" ref="AA165" si="250">AB165+AB165*0.1</f>
        <v>52.8</v>
      </c>
      <c r="AB165" s="1249">
        <f t="shared" ref="AB165" si="251">AC165+AD165+AE165</f>
        <v>48</v>
      </c>
      <c r="AC165" s="1249">
        <f t="shared" ref="AC165" si="252">AH165+AL165+AP165+AT165+AX165+BB165+BF165+BJ165</f>
        <v>16</v>
      </c>
      <c r="AD165" s="1249">
        <f t="shared" ref="AD165" si="253">AI165+AM165+AQ165+AU165+AY165+BC165+BG165+BK165</f>
        <v>32</v>
      </c>
      <c r="AE165" s="996">
        <f t="shared" ref="AE165" si="254">AJ165+AN165+AR165+AV165+AZ165+BD165+BH165+BL165</f>
        <v>0</v>
      </c>
      <c r="AF165" s="996">
        <f t="shared" ref="AF165" si="255">AK165+AO165+AS165+AW165+BA165+BE165+BI165+BM165</f>
        <v>0</v>
      </c>
      <c r="AG165" s="875">
        <f t="shared" ref="AG165" si="256">M165-AA165</f>
        <v>55.2</v>
      </c>
      <c r="AH165" s="1261"/>
      <c r="AI165" s="1258"/>
      <c r="AJ165" s="1258"/>
      <c r="AK165" s="1258"/>
      <c r="AL165" s="1257"/>
      <c r="AM165" s="1257"/>
      <c r="AN165" s="1259"/>
      <c r="AO165" s="979"/>
      <c r="AP165" s="1261"/>
      <c r="AQ165" s="1258"/>
      <c r="AR165" s="1258"/>
      <c r="AS165" s="1258"/>
      <c r="AT165" s="1259"/>
      <c r="AU165" s="1259"/>
      <c r="AV165" s="1259"/>
      <c r="AW165" s="979"/>
      <c r="AX165" s="1261"/>
      <c r="AY165" s="1258"/>
      <c r="AZ165" s="1258"/>
      <c r="BA165" s="1258"/>
      <c r="BB165" s="1259"/>
      <c r="BC165" s="1259"/>
      <c r="BD165" s="1259"/>
      <c r="BE165" s="979"/>
      <c r="BF165" s="1261">
        <v>16</v>
      </c>
      <c r="BG165" s="1258">
        <v>32</v>
      </c>
      <c r="BH165" s="1258"/>
      <c r="BI165" s="1258"/>
      <c r="BJ165" s="1259"/>
      <c r="BK165" s="1259"/>
      <c r="BL165" s="1260"/>
      <c r="BM165" s="1260"/>
      <c r="BN165" s="1282" t="s">
        <v>549</v>
      </c>
      <c r="BO165" s="1068">
        <f t="shared" ref="BO165:BO167" si="257">AB165/M165*100</f>
        <v>44.444444444444443</v>
      </c>
      <c r="BP165" s="563" t="s">
        <v>362</v>
      </c>
    </row>
    <row r="166" spans="1:68" ht="15.75" x14ac:dyDescent="0.25">
      <c r="A166" s="374"/>
      <c r="B166" s="1251"/>
      <c r="C166" s="1086"/>
      <c r="D166" s="1086"/>
      <c r="E166" s="1254"/>
      <c r="F166" s="1254"/>
      <c r="G166" s="1254" t="s">
        <v>52</v>
      </c>
      <c r="H166" s="1253" t="s">
        <v>158</v>
      </c>
      <c r="I166" s="1253"/>
      <c r="J166" s="803" t="s">
        <v>283</v>
      </c>
      <c r="K166" s="405" t="s">
        <v>592</v>
      </c>
      <c r="L166" s="1252">
        <f t="shared" si="249"/>
        <v>3</v>
      </c>
      <c r="M166" s="1248">
        <f t="shared" si="248"/>
        <v>108</v>
      </c>
      <c r="N166" s="1190"/>
      <c r="O166" s="1191"/>
      <c r="P166" s="1191"/>
      <c r="Q166" s="1191"/>
      <c r="R166" s="1191"/>
      <c r="S166" s="1191"/>
      <c r="T166" s="1191">
        <v>3</v>
      </c>
      <c r="U166" s="1191"/>
      <c r="V166" s="1192">
        <v>7</v>
      </c>
      <c r="W166" s="1193"/>
      <c r="X166" s="1193"/>
      <c r="Y166" s="1321"/>
      <c r="Z166" s="1314"/>
      <c r="AA166" s="894">
        <f t="shared" ref="AA166:AA167" si="258">AB166+AB166*0.1</f>
        <v>35.200000000000003</v>
      </c>
      <c r="AB166" s="1249">
        <f t="shared" ref="AB166:AB167" si="259">AC166+AD166+AE166</f>
        <v>32</v>
      </c>
      <c r="AC166" s="1249">
        <f t="shared" ref="AC166:AC167" si="260">AH166+AL166+AP166+AT166+AX166+BB166+BF166+BJ166</f>
        <v>16</v>
      </c>
      <c r="AD166" s="1249">
        <f t="shared" ref="AD166:AD167" si="261">AI166+AM166+AQ166+AU166+AY166+BC166+BG166+BK166</f>
        <v>16</v>
      </c>
      <c r="AE166" s="996">
        <f t="shared" ref="AE166:AE167" si="262">AJ166+AN166+AR166+AV166+AZ166+BD166+BH166+BL166</f>
        <v>0</v>
      </c>
      <c r="AF166" s="996">
        <f t="shared" ref="AF166:AF167" si="263">AK166+AO166+AS166+AW166+BA166+BE166+BI166+BM166</f>
        <v>0</v>
      </c>
      <c r="AG166" s="875">
        <f t="shared" ref="AG166:AG167" si="264">M166-AA166</f>
        <v>72.8</v>
      </c>
      <c r="AH166" s="1261"/>
      <c r="AI166" s="1258"/>
      <c r="AJ166" s="1258"/>
      <c r="AK166" s="1258"/>
      <c r="AL166" s="1257"/>
      <c r="AM166" s="1257"/>
      <c r="AN166" s="1259"/>
      <c r="AO166" s="979"/>
      <c r="AP166" s="1261"/>
      <c r="AQ166" s="1258"/>
      <c r="AR166" s="1258"/>
      <c r="AS166" s="1258"/>
      <c r="AT166" s="1259"/>
      <c r="AU166" s="1259"/>
      <c r="AV166" s="1259"/>
      <c r="AW166" s="979"/>
      <c r="AX166" s="1261"/>
      <c r="AY166" s="1258"/>
      <c r="AZ166" s="1258"/>
      <c r="BA166" s="1258"/>
      <c r="BB166" s="1259"/>
      <c r="BC166" s="1259"/>
      <c r="BD166" s="1259"/>
      <c r="BE166" s="979"/>
      <c r="BF166" s="1261">
        <v>16</v>
      </c>
      <c r="BG166" s="1258">
        <v>16</v>
      </c>
      <c r="BH166" s="1258"/>
      <c r="BI166" s="1258"/>
      <c r="BJ166" s="1259"/>
      <c r="BK166" s="1259"/>
      <c r="BL166" s="1260"/>
      <c r="BM166" s="1260"/>
      <c r="BN166" s="1282" t="s">
        <v>549</v>
      </c>
      <c r="BO166" s="1068">
        <f t="shared" si="257"/>
        <v>29.629629629629626</v>
      </c>
      <c r="BP166" s="563" t="s">
        <v>362</v>
      </c>
    </row>
    <row r="167" spans="1:68" ht="31.5" x14ac:dyDescent="0.25">
      <c r="A167" s="374"/>
      <c r="B167" s="1251"/>
      <c r="C167" s="1086"/>
      <c r="D167" s="1086"/>
      <c r="E167" s="1254"/>
      <c r="F167" s="1254"/>
      <c r="G167" s="1254" t="s">
        <v>52</v>
      </c>
      <c r="H167" s="1253" t="s">
        <v>158</v>
      </c>
      <c r="I167" s="1253"/>
      <c r="J167" s="803" t="s">
        <v>284</v>
      </c>
      <c r="K167" s="405" t="s">
        <v>613</v>
      </c>
      <c r="L167" s="1252">
        <f t="shared" si="249"/>
        <v>3</v>
      </c>
      <c r="M167" s="1248">
        <f t="shared" si="248"/>
        <v>108</v>
      </c>
      <c r="N167" s="1190"/>
      <c r="O167" s="1191"/>
      <c r="P167" s="1191"/>
      <c r="Q167" s="1191"/>
      <c r="R167" s="1191"/>
      <c r="S167" s="1191"/>
      <c r="T167" s="1191"/>
      <c r="U167" s="1191">
        <v>3</v>
      </c>
      <c r="V167" s="1192"/>
      <c r="W167" s="1193"/>
      <c r="X167" s="1193">
        <v>8</v>
      </c>
      <c r="Y167" s="1321"/>
      <c r="Z167" s="1314"/>
      <c r="AA167" s="894">
        <f t="shared" si="258"/>
        <v>35.200000000000003</v>
      </c>
      <c r="AB167" s="1249">
        <f t="shared" si="259"/>
        <v>32</v>
      </c>
      <c r="AC167" s="1249">
        <f t="shared" si="260"/>
        <v>16</v>
      </c>
      <c r="AD167" s="1249">
        <f t="shared" si="261"/>
        <v>16</v>
      </c>
      <c r="AE167" s="996">
        <f t="shared" si="262"/>
        <v>0</v>
      </c>
      <c r="AF167" s="996">
        <f t="shared" si="263"/>
        <v>0</v>
      </c>
      <c r="AG167" s="875">
        <f t="shared" si="264"/>
        <v>72.8</v>
      </c>
      <c r="AH167" s="1261"/>
      <c r="AI167" s="1258"/>
      <c r="AJ167" s="1258"/>
      <c r="AK167" s="1258"/>
      <c r="AL167" s="1257"/>
      <c r="AM167" s="1257"/>
      <c r="AN167" s="1259"/>
      <c r="AO167" s="979"/>
      <c r="AP167" s="1261"/>
      <c r="AQ167" s="1258"/>
      <c r="AR167" s="1258"/>
      <c r="AS167" s="1258"/>
      <c r="AT167" s="1259"/>
      <c r="AU167" s="1259"/>
      <c r="AV167" s="1259"/>
      <c r="AW167" s="979"/>
      <c r="AX167" s="1261"/>
      <c r="AY167" s="1258"/>
      <c r="AZ167" s="1258"/>
      <c r="BA167" s="1258"/>
      <c r="BB167" s="1259"/>
      <c r="BC167" s="1259"/>
      <c r="BD167" s="1259"/>
      <c r="BE167" s="979"/>
      <c r="BF167" s="1261"/>
      <c r="BG167" s="1258"/>
      <c r="BH167" s="1258"/>
      <c r="BI167" s="1258"/>
      <c r="BJ167" s="1259">
        <v>16</v>
      </c>
      <c r="BK167" s="1259">
        <v>16</v>
      </c>
      <c r="BL167" s="1260"/>
      <c r="BM167" s="1260"/>
      <c r="BN167" s="1282" t="s">
        <v>549</v>
      </c>
      <c r="BO167" s="1068">
        <f t="shared" si="257"/>
        <v>29.629629629629626</v>
      </c>
      <c r="BP167" s="563" t="s">
        <v>362</v>
      </c>
    </row>
    <row r="168" spans="1:68" ht="15.75" x14ac:dyDescent="0.25">
      <c r="A168" s="381"/>
      <c r="B168" s="75"/>
      <c r="C168" s="75"/>
      <c r="D168" s="75"/>
      <c r="E168" s="1173" t="s">
        <v>52</v>
      </c>
      <c r="F168" s="1173" t="s">
        <v>52</v>
      </c>
      <c r="G168" s="74"/>
      <c r="H168" s="74"/>
      <c r="I168" s="74"/>
      <c r="J168" s="810" t="s">
        <v>224</v>
      </c>
      <c r="K168" s="1156" t="s">
        <v>653</v>
      </c>
      <c r="L168" s="423">
        <f>SUM(L169:L171)</f>
        <v>9</v>
      </c>
      <c r="M168" s="442">
        <f t="shared" ref="M168:M175" si="265">L168*36</f>
        <v>324</v>
      </c>
      <c r="N168" s="432"/>
      <c r="O168" s="74"/>
      <c r="P168" s="74"/>
      <c r="Q168" s="74"/>
      <c r="R168" s="75"/>
      <c r="S168" s="75"/>
      <c r="T168" s="75"/>
      <c r="U168" s="145"/>
      <c r="V168" s="76"/>
      <c r="W168" s="77"/>
      <c r="X168" s="77"/>
      <c r="Y168" s="77"/>
      <c r="Z168" s="1322"/>
      <c r="AA168" s="893"/>
      <c r="AB168" s="79"/>
      <c r="AC168" s="79"/>
      <c r="AD168" s="79"/>
      <c r="AE168" s="997"/>
      <c r="AF168" s="997"/>
      <c r="AG168" s="881"/>
      <c r="AH168" s="775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784"/>
      <c r="BM168" s="784"/>
      <c r="BN168" s="1296"/>
      <c r="BO168" s="1295"/>
      <c r="BP168" s="791"/>
    </row>
    <row r="169" spans="1:68" ht="15.75" x14ac:dyDescent="0.25">
      <c r="A169" s="374"/>
      <c r="B169" s="1205"/>
      <c r="C169" s="1086"/>
      <c r="D169" s="1086"/>
      <c r="E169" s="1210"/>
      <c r="F169" s="1210"/>
      <c r="G169" s="1210" t="s">
        <v>52</v>
      </c>
      <c r="H169" s="1209" t="s">
        <v>158</v>
      </c>
      <c r="I169" s="1209"/>
      <c r="J169" s="803" t="s">
        <v>287</v>
      </c>
      <c r="K169" s="405" t="s">
        <v>563</v>
      </c>
      <c r="L169" s="1208">
        <f t="shared" ref="L169:L171" si="266">N169+O169+P169+Q169+R169+S169+T169+U169</f>
        <v>3</v>
      </c>
      <c r="M169" s="1199">
        <f t="shared" si="265"/>
        <v>108</v>
      </c>
      <c r="N169" s="1190"/>
      <c r="O169" s="1191"/>
      <c r="P169" s="1191"/>
      <c r="Q169" s="1191"/>
      <c r="R169" s="1191"/>
      <c r="S169" s="1191"/>
      <c r="T169" s="1191"/>
      <c r="U169" s="1195">
        <v>3</v>
      </c>
      <c r="V169" s="1192">
        <v>8</v>
      </c>
      <c r="W169" s="1193"/>
      <c r="X169" s="1193"/>
      <c r="Y169" s="1321"/>
      <c r="Z169" s="1314"/>
      <c r="AA169" s="894">
        <f t="shared" ref="AA169" si="267">AB169+AB169*0.1</f>
        <v>35.200000000000003</v>
      </c>
      <c r="AB169" s="1203">
        <f t="shared" ref="AB169" si="268">AC169+AD169+AE169</f>
        <v>32</v>
      </c>
      <c r="AC169" s="1203">
        <f t="shared" ref="AC169" si="269">AH169+AL169+AP169+AT169+AX169+BB169+BF169+BJ169</f>
        <v>16</v>
      </c>
      <c r="AD169" s="1203">
        <f t="shared" ref="AD169" si="270">AI169+AM169+AQ169+AU169+AY169+BC169+BG169+BK169</f>
        <v>16</v>
      </c>
      <c r="AE169" s="996">
        <f t="shared" ref="AE169" si="271">AJ169+AN169+AR169+AV169+AZ169+BD169+BH169+BL169</f>
        <v>0</v>
      </c>
      <c r="AF169" s="996">
        <f t="shared" ref="AF169" si="272">AK169+AO169+AS169+AW169+BA169+BE169+BI169+BM169</f>
        <v>0</v>
      </c>
      <c r="AG169" s="875">
        <f t="shared" ref="AG169" si="273">M169-AA169</f>
        <v>72.8</v>
      </c>
      <c r="AH169" s="1261"/>
      <c r="AI169" s="1258"/>
      <c r="AJ169" s="1258"/>
      <c r="AK169" s="1258"/>
      <c r="AL169" s="1257"/>
      <c r="AM169" s="1257"/>
      <c r="AN169" s="1259"/>
      <c r="AO169" s="979"/>
      <c r="AP169" s="1261"/>
      <c r="AQ169" s="1258"/>
      <c r="AR169" s="1258"/>
      <c r="AS169" s="1258"/>
      <c r="AT169" s="1259"/>
      <c r="AU169" s="1259"/>
      <c r="AV169" s="1259"/>
      <c r="AW169" s="979"/>
      <c r="AX169" s="1261"/>
      <c r="AY169" s="1258"/>
      <c r="AZ169" s="1258"/>
      <c r="BA169" s="1258"/>
      <c r="BB169" s="1259"/>
      <c r="BC169" s="1259"/>
      <c r="BD169" s="1259"/>
      <c r="BE169" s="979"/>
      <c r="BF169" s="1261"/>
      <c r="BG169" s="1258"/>
      <c r="BH169" s="1258"/>
      <c r="BI169" s="1258"/>
      <c r="BJ169" s="1259">
        <v>16</v>
      </c>
      <c r="BK169" s="1259">
        <v>16</v>
      </c>
      <c r="BL169" s="1260"/>
      <c r="BM169" s="1260"/>
      <c r="BN169" s="1282" t="s">
        <v>549</v>
      </c>
      <c r="BO169" s="1068">
        <f t="shared" ref="BO169:BO171" si="274">AB169/M169*100</f>
        <v>29.629629629629626</v>
      </c>
      <c r="BP169" s="563" t="s">
        <v>362</v>
      </c>
    </row>
    <row r="170" spans="1:68" ht="15.75" x14ac:dyDescent="0.25">
      <c r="A170" s="374"/>
      <c r="B170" s="1205"/>
      <c r="C170" s="1086"/>
      <c r="D170" s="1086"/>
      <c r="E170" s="1210"/>
      <c r="F170" s="1210"/>
      <c r="G170" s="1210" t="s">
        <v>52</v>
      </c>
      <c r="H170" s="1209" t="s">
        <v>158</v>
      </c>
      <c r="I170" s="1209"/>
      <c r="J170" s="803" t="s">
        <v>288</v>
      </c>
      <c r="K170" s="405" t="s">
        <v>567</v>
      </c>
      <c r="L170" s="1208">
        <f t="shared" si="266"/>
        <v>3</v>
      </c>
      <c r="M170" s="1199">
        <f t="shared" si="265"/>
        <v>108</v>
      </c>
      <c r="N170" s="1190"/>
      <c r="O170" s="1191"/>
      <c r="P170" s="1191"/>
      <c r="Q170" s="1191"/>
      <c r="R170" s="1191"/>
      <c r="S170" s="1191"/>
      <c r="T170" s="1191">
        <v>3</v>
      </c>
      <c r="U170" s="1191"/>
      <c r="V170" s="1192">
        <v>7</v>
      </c>
      <c r="W170" s="1193"/>
      <c r="X170" s="1193"/>
      <c r="Y170" s="1321"/>
      <c r="Z170" s="1314"/>
      <c r="AA170" s="894">
        <f t="shared" ref="AA170:AA171" si="275">AB170+AB170*0.1</f>
        <v>52.8</v>
      </c>
      <c r="AB170" s="1249">
        <f t="shared" ref="AB170:AB171" si="276">AC170+AD170+AE170</f>
        <v>48</v>
      </c>
      <c r="AC170" s="1249">
        <f t="shared" ref="AC170:AC171" si="277">AH170+AL170+AP170+AT170+AX170+BB170+BF170+BJ170</f>
        <v>16</v>
      </c>
      <c r="AD170" s="1249">
        <f t="shared" ref="AD170:AD171" si="278">AI170+AM170+AQ170+AU170+AY170+BC170+BG170+BK170</f>
        <v>32</v>
      </c>
      <c r="AE170" s="996">
        <f t="shared" ref="AE170:AE171" si="279">AJ170+AN170+AR170+AV170+AZ170+BD170+BH170+BL170</f>
        <v>0</v>
      </c>
      <c r="AF170" s="996">
        <f t="shared" ref="AF170:AF171" si="280">AK170+AO170+AS170+AW170+BA170+BE170+BI170+BM170</f>
        <v>0</v>
      </c>
      <c r="AG170" s="875">
        <f t="shared" ref="AG170:AG171" si="281">M170-AA170</f>
        <v>55.2</v>
      </c>
      <c r="AH170" s="1261"/>
      <c r="AI170" s="1258"/>
      <c r="AJ170" s="1258"/>
      <c r="AK170" s="1258"/>
      <c r="AL170" s="1257"/>
      <c r="AM170" s="1257"/>
      <c r="AN170" s="1259"/>
      <c r="AO170" s="979"/>
      <c r="AP170" s="1261"/>
      <c r="AQ170" s="1258"/>
      <c r="AR170" s="1258"/>
      <c r="AS170" s="1258"/>
      <c r="AT170" s="1259"/>
      <c r="AU170" s="1259"/>
      <c r="AV170" s="1259"/>
      <c r="AW170" s="979"/>
      <c r="AX170" s="1261"/>
      <c r="AY170" s="1258"/>
      <c r="AZ170" s="1258"/>
      <c r="BA170" s="1258"/>
      <c r="BB170" s="1259"/>
      <c r="BC170" s="1259"/>
      <c r="BD170" s="1259"/>
      <c r="BE170" s="979"/>
      <c r="BF170" s="1261">
        <v>16</v>
      </c>
      <c r="BG170" s="1258">
        <v>32</v>
      </c>
      <c r="BH170" s="1258"/>
      <c r="BI170" s="1258"/>
      <c r="BJ170" s="1259"/>
      <c r="BK170" s="1259"/>
      <c r="BL170" s="1260"/>
      <c r="BM170" s="1260"/>
      <c r="BN170" s="1282" t="s">
        <v>549</v>
      </c>
      <c r="BO170" s="1068">
        <f t="shared" si="274"/>
        <v>44.444444444444443</v>
      </c>
      <c r="BP170" s="563" t="s">
        <v>362</v>
      </c>
    </row>
    <row r="171" spans="1:68" ht="15.75" x14ac:dyDescent="0.25">
      <c r="A171" s="374"/>
      <c r="B171" s="1205"/>
      <c r="C171" s="1086"/>
      <c r="D171" s="1086"/>
      <c r="E171" s="1210"/>
      <c r="F171" s="1210"/>
      <c r="G171" s="1210" t="s">
        <v>52</v>
      </c>
      <c r="H171" s="1209" t="s">
        <v>158</v>
      </c>
      <c r="I171" s="1209"/>
      <c r="J171" s="803" t="s">
        <v>289</v>
      </c>
      <c r="K171" s="405" t="s">
        <v>566</v>
      </c>
      <c r="L171" s="1208">
        <f t="shared" si="266"/>
        <v>3</v>
      </c>
      <c r="M171" s="1199">
        <f t="shared" si="265"/>
        <v>108</v>
      </c>
      <c r="N171" s="1190"/>
      <c r="O171" s="1191"/>
      <c r="P171" s="1191"/>
      <c r="Q171" s="1191"/>
      <c r="R171" s="1191"/>
      <c r="S171" s="1191"/>
      <c r="T171" s="1191"/>
      <c r="U171" s="1191">
        <v>3</v>
      </c>
      <c r="V171" s="1192"/>
      <c r="W171" s="1193"/>
      <c r="X171" s="1193">
        <v>8</v>
      </c>
      <c r="Y171" s="1319"/>
      <c r="Z171" s="1314"/>
      <c r="AA171" s="894">
        <f t="shared" si="275"/>
        <v>35.200000000000003</v>
      </c>
      <c r="AB171" s="1249">
        <f t="shared" si="276"/>
        <v>32</v>
      </c>
      <c r="AC171" s="1249">
        <f t="shared" si="277"/>
        <v>16</v>
      </c>
      <c r="AD171" s="1249">
        <f t="shared" si="278"/>
        <v>16</v>
      </c>
      <c r="AE171" s="996">
        <f t="shared" si="279"/>
        <v>0</v>
      </c>
      <c r="AF171" s="996">
        <f t="shared" si="280"/>
        <v>0</v>
      </c>
      <c r="AG171" s="875">
        <f t="shared" si="281"/>
        <v>72.8</v>
      </c>
      <c r="AH171" s="1261"/>
      <c r="AI171" s="1258"/>
      <c r="AJ171" s="1258"/>
      <c r="AK171" s="1258"/>
      <c r="AL171" s="1257"/>
      <c r="AM171" s="1257"/>
      <c r="AN171" s="1259"/>
      <c r="AO171" s="979"/>
      <c r="AP171" s="1261"/>
      <c r="AQ171" s="1258"/>
      <c r="AR171" s="1258"/>
      <c r="AS171" s="1258"/>
      <c r="AT171" s="1259"/>
      <c r="AU171" s="1259"/>
      <c r="AV171" s="1259"/>
      <c r="AW171" s="979"/>
      <c r="AX171" s="1261"/>
      <c r="AY171" s="1258"/>
      <c r="AZ171" s="1258"/>
      <c r="BA171" s="1258"/>
      <c r="BB171" s="1259"/>
      <c r="BC171" s="1259"/>
      <c r="BD171" s="1259"/>
      <c r="BE171" s="979"/>
      <c r="BF171" s="1261"/>
      <c r="BG171" s="1258"/>
      <c r="BH171" s="1258"/>
      <c r="BI171" s="1258"/>
      <c r="BJ171" s="1259">
        <v>16</v>
      </c>
      <c r="BK171" s="1259">
        <v>16</v>
      </c>
      <c r="BL171" s="1260"/>
      <c r="BM171" s="1260"/>
      <c r="BN171" s="1282" t="s">
        <v>549</v>
      </c>
      <c r="BO171" s="1068">
        <f t="shared" si="274"/>
        <v>29.629629629629626</v>
      </c>
      <c r="BP171" s="563" t="s">
        <v>362</v>
      </c>
    </row>
    <row r="172" spans="1:68" ht="15.75" x14ac:dyDescent="0.25">
      <c r="A172" s="381"/>
      <c r="B172" s="75"/>
      <c r="C172" s="75"/>
      <c r="D172" s="75"/>
      <c r="E172" s="1173" t="s">
        <v>52</v>
      </c>
      <c r="F172" s="1173" t="s">
        <v>52</v>
      </c>
      <c r="G172" s="74"/>
      <c r="H172" s="74"/>
      <c r="I172" s="74"/>
      <c r="J172" s="810" t="s">
        <v>724</v>
      </c>
      <c r="K172" s="1156" t="s">
        <v>654</v>
      </c>
      <c r="L172" s="423">
        <f>SUM(L173:L175)</f>
        <v>9</v>
      </c>
      <c r="M172" s="442">
        <f t="shared" si="265"/>
        <v>324</v>
      </c>
      <c r="N172" s="432"/>
      <c r="O172" s="74"/>
      <c r="P172" s="74"/>
      <c r="Q172" s="74"/>
      <c r="R172" s="75"/>
      <c r="S172" s="75"/>
      <c r="T172" s="75"/>
      <c r="U172" s="145"/>
      <c r="V172" s="76"/>
      <c r="W172" s="77"/>
      <c r="X172" s="77"/>
      <c r="Y172" s="266"/>
      <c r="Z172" s="78"/>
      <c r="AA172" s="893"/>
      <c r="AB172" s="79"/>
      <c r="AC172" s="79"/>
      <c r="AD172" s="79"/>
      <c r="AE172" s="997"/>
      <c r="AF172" s="997"/>
      <c r="AG172" s="881"/>
      <c r="AH172" s="775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784"/>
      <c r="BM172" s="784"/>
      <c r="BN172" s="1296"/>
      <c r="BO172" s="1295"/>
      <c r="BP172" s="791"/>
    </row>
    <row r="173" spans="1:68" ht="31.5" x14ac:dyDescent="0.25">
      <c r="A173" s="374"/>
      <c r="B173" s="663"/>
      <c r="C173" s="1086"/>
      <c r="D173" s="572" t="s">
        <v>76</v>
      </c>
      <c r="E173" s="1160"/>
      <c r="F173" s="1160"/>
      <c r="G173" s="1160" t="s">
        <v>52</v>
      </c>
      <c r="H173" s="1158" t="s">
        <v>158</v>
      </c>
      <c r="I173" s="667"/>
      <c r="J173" s="803" t="s">
        <v>725</v>
      </c>
      <c r="K173" s="405" t="s">
        <v>609</v>
      </c>
      <c r="L173" s="678">
        <f>N173+O173+P173+Q173+R173+S173+T173+U173</f>
        <v>3</v>
      </c>
      <c r="M173" s="664">
        <f t="shared" si="265"/>
        <v>108</v>
      </c>
      <c r="N173" s="1111"/>
      <c r="O173" s="1112"/>
      <c r="P173" s="1112"/>
      <c r="Q173" s="1112"/>
      <c r="R173" s="1114"/>
      <c r="S173" s="1114"/>
      <c r="T173" s="1114"/>
      <c r="U173" s="1117">
        <v>3</v>
      </c>
      <c r="V173" s="675">
        <v>8</v>
      </c>
      <c r="W173" s="676"/>
      <c r="X173" s="676"/>
      <c r="Y173" s="264"/>
      <c r="Z173" s="677"/>
      <c r="AA173" s="894">
        <f t="shared" ref="AA173:AA175" si="282">AB173+AB173*0.1</f>
        <v>35.200000000000003</v>
      </c>
      <c r="AB173" s="1249">
        <f t="shared" ref="AB173:AB175" si="283">AC173+AD173+AE173</f>
        <v>32</v>
      </c>
      <c r="AC173" s="1249">
        <f t="shared" ref="AC173:AC175" si="284">AH173+AL173+AP173+AT173+AX173+BB173+BF173+BJ173</f>
        <v>16</v>
      </c>
      <c r="AD173" s="1249">
        <f t="shared" ref="AD173:AD175" si="285">AI173+AM173+AQ173+AU173+AY173+BC173+BG173+BK173</f>
        <v>0</v>
      </c>
      <c r="AE173" s="996">
        <f t="shared" ref="AE173:AE175" si="286">AJ173+AN173+AR173+AV173+AZ173+BD173+BH173+BL173</f>
        <v>16</v>
      </c>
      <c r="AF173" s="996">
        <f t="shared" ref="AF173:AF175" si="287">AK173+AO173+AS173+AW173+BA173+BE173+BI173+BM173</f>
        <v>0</v>
      </c>
      <c r="AG173" s="875">
        <f t="shared" ref="AG173:AG175" si="288">M173-AA173</f>
        <v>72.8</v>
      </c>
      <c r="AH173" s="771"/>
      <c r="AI173" s="671"/>
      <c r="AJ173" s="671"/>
      <c r="AK173" s="695"/>
      <c r="AL173" s="670"/>
      <c r="AM173" s="670"/>
      <c r="AN173" s="840"/>
      <c r="AO173" s="979"/>
      <c r="AP173" s="771"/>
      <c r="AQ173" s="671"/>
      <c r="AR173" s="671"/>
      <c r="AS173" s="695"/>
      <c r="AT173" s="840"/>
      <c r="AU173" s="840"/>
      <c r="AV173" s="840"/>
      <c r="AW173" s="979"/>
      <c r="AX173" s="771"/>
      <c r="AY173" s="671"/>
      <c r="AZ173" s="671"/>
      <c r="BA173" s="695"/>
      <c r="BB173" s="840"/>
      <c r="BC173" s="840"/>
      <c r="BD173" s="840"/>
      <c r="BE173" s="979"/>
      <c r="BF173" s="771"/>
      <c r="BG173" s="671"/>
      <c r="BH173" s="671"/>
      <c r="BI173" s="695"/>
      <c r="BJ173" s="840">
        <v>16</v>
      </c>
      <c r="BK173" s="840"/>
      <c r="BL173" s="841">
        <v>16</v>
      </c>
      <c r="BM173" s="845"/>
      <c r="BN173" s="1282" t="s">
        <v>549</v>
      </c>
      <c r="BO173" s="1068">
        <f>AB173/M173*100</f>
        <v>29.629629629629626</v>
      </c>
      <c r="BP173" s="563" t="s">
        <v>362</v>
      </c>
    </row>
    <row r="174" spans="1:68" ht="15.75" x14ac:dyDescent="0.25">
      <c r="A174" s="374"/>
      <c r="B174" s="663"/>
      <c r="C174" s="1086"/>
      <c r="D174" s="572" t="s">
        <v>76</v>
      </c>
      <c r="E174" s="1160"/>
      <c r="F174" s="1160"/>
      <c r="G174" s="1160" t="s">
        <v>52</v>
      </c>
      <c r="H174" s="1158" t="s">
        <v>158</v>
      </c>
      <c r="I174" s="667"/>
      <c r="J174" s="803" t="s">
        <v>726</v>
      </c>
      <c r="K174" s="405" t="s">
        <v>610</v>
      </c>
      <c r="L174" s="678">
        <f>N174+O174+P174+Q174+R174+S174+T174+U174</f>
        <v>3</v>
      </c>
      <c r="M174" s="664">
        <f t="shared" si="265"/>
        <v>108</v>
      </c>
      <c r="N174" s="1113"/>
      <c r="O174" s="1114"/>
      <c r="P174" s="1114"/>
      <c r="Q174" s="1114"/>
      <c r="R174" s="1114"/>
      <c r="S174" s="1114"/>
      <c r="T174" s="1114">
        <v>3</v>
      </c>
      <c r="U174" s="1117"/>
      <c r="V174" s="675">
        <v>7</v>
      </c>
      <c r="W174" s="676"/>
      <c r="X174" s="676"/>
      <c r="Y174" s="264"/>
      <c r="Z174" s="677"/>
      <c r="AA174" s="894">
        <f t="shared" si="282"/>
        <v>52.8</v>
      </c>
      <c r="AB174" s="1249">
        <f t="shared" si="283"/>
        <v>48</v>
      </c>
      <c r="AC174" s="1249">
        <f t="shared" si="284"/>
        <v>16</v>
      </c>
      <c r="AD174" s="1249">
        <f t="shared" si="285"/>
        <v>16</v>
      </c>
      <c r="AE174" s="996">
        <f t="shared" si="286"/>
        <v>16</v>
      </c>
      <c r="AF174" s="996">
        <f t="shared" si="287"/>
        <v>0</v>
      </c>
      <c r="AG174" s="875">
        <f t="shared" si="288"/>
        <v>55.2</v>
      </c>
      <c r="AH174" s="771"/>
      <c r="AI174" s="671"/>
      <c r="AJ174" s="671"/>
      <c r="AK174" s="695"/>
      <c r="AL174" s="670"/>
      <c r="AM174" s="670"/>
      <c r="AN174" s="840"/>
      <c r="AO174" s="979"/>
      <c r="AP174" s="771"/>
      <c r="AQ174" s="671"/>
      <c r="AR174" s="671"/>
      <c r="AS174" s="695"/>
      <c r="AT174" s="840"/>
      <c r="AU174" s="840"/>
      <c r="AV174" s="840"/>
      <c r="AW174" s="979"/>
      <c r="AX174" s="771"/>
      <c r="AY174" s="671"/>
      <c r="AZ174" s="671"/>
      <c r="BA174" s="695"/>
      <c r="BB174" s="840"/>
      <c r="BC174" s="840"/>
      <c r="BD174" s="840"/>
      <c r="BE174" s="979"/>
      <c r="BF174" s="771">
        <v>16</v>
      </c>
      <c r="BG174" s="671">
        <v>16</v>
      </c>
      <c r="BH174" s="671">
        <v>16</v>
      </c>
      <c r="BI174" s="695"/>
      <c r="BJ174" s="840"/>
      <c r="BK174" s="840"/>
      <c r="BL174" s="841"/>
      <c r="BM174" s="845"/>
      <c r="BN174" s="1282" t="s">
        <v>549</v>
      </c>
      <c r="BO174" s="1068">
        <f>AB174/M174*100</f>
        <v>44.444444444444443</v>
      </c>
      <c r="BP174" s="563" t="s">
        <v>362</v>
      </c>
    </row>
    <row r="175" spans="1:68" ht="15.75" x14ac:dyDescent="0.25">
      <c r="A175" s="374"/>
      <c r="B175" s="663"/>
      <c r="C175" s="1086"/>
      <c r="D175" s="572" t="s">
        <v>76</v>
      </c>
      <c r="E175" s="1160"/>
      <c r="F175" s="1160"/>
      <c r="G175" s="1160" t="s">
        <v>52</v>
      </c>
      <c r="H175" s="1158" t="s">
        <v>158</v>
      </c>
      <c r="I175" s="667"/>
      <c r="J175" s="803" t="s">
        <v>727</v>
      </c>
      <c r="K175" s="405" t="s">
        <v>611</v>
      </c>
      <c r="L175" s="678">
        <f>N175+O175+P175+Q175+R175+S175+T175+U175</f>
        <v>3</v>
      </c>
      <c r="M175" s="664">
        <f t="shared" si="265"/>
        <v>108</v>
      </c>
      <c r="N175" s="1111"/>
      <c r="O175" s="1112"/>
      <c r="P175" s="1112"/>
      <c r="Q175" s="1112"/>
      <c r="R175" s="1114"/>
      <c r="S175" s="1114"/>
      <c r="T175" s="1114">
        <v>3</v>
      </c>
      <c r="U175" s="1117"/>
      <c r="V175" s="675"/>
      <c r="W175" s="676">
        <v>7</v>
      </c>
      <c r="X175" s="676"/>
      <c r="Y175" s="264"/>
      <c r="Z175" s="677"/>
      <c r="AA175" s="894">
        <f t="shared" si="282"/>
        <v>35.200000000000003</v>
      </c>
      <c r="AB175" s="1249">
        <f t="shared" si="283"/>
        <v>32</v>
      </c>
      <c r="AC175" s="1249">
        <f t="shared" si="284"/>
        <v>8</v>
      </c>
      <c r="AD175" s="1249">
        <f t="shared" si="285"/>
        <v>0</v>
      </c>
      <c r="AE175" s="996">
        <f t="shared" si="286"/>
        <v>24</v>
      </c>
      <c r="AF175" s="996">
        <f t="shared" si="287"/>
        <v>0</v>
      </c>
      <c r="AG175" s="875">
        <f t="shared" si="288"/>
        <v>72.8</v>
      </c>
      <c r="AH175" s="771"/>
      <c r="AI175" s="671"/>
      <c r="AJ175" s="671"/>
      <c r="AK175" s="695"/>
      <c r="AL175" s="670"/>
      <c r="AM175" s="670"/>
      <c r="AN175" s="840"/>
      <c r="AO175" s="979"/>
      <c r="AP175" s="771"/>
      <c r="AQ175" s="671"/>
      <c r="AR175" s="671"/>
      <c r="AS175" s="695"/>
      <c r="AT175" s="840"/>
      <c r="AU175" s="840"/>
      <c r="AV175" s="840"/>
      <c r="AW175" s="979"/>
      <c r="AX175" s="771"/>
      <c r="AY175" s="671"/>
      <c r="AZ175" s="671"/>
      <c r="BA175" s="695"/>
      <c r="BB175" s="840"/>
      <c r="BC175" s="840"/>
      <c r="BD175" s="840"/>
      <c r="BE175" s="979"/>
      <c r="BF175" s="771">
        <v>8</v>
      </c>
      <c r="BG175" s="671"/>
      <c r="BH175" s="671">
        <v>24</v>
      </c>
      <c r="BI175" s="695"/>
      <c r="BJ175" s="840"/>
      <c r="BK175" s="840"/>
      <c r="BL175" s="841"/>
      <c r="BM175" s="845"/>
      <c r="BN175" s="1282" t="s">
        <v>549</v>
      </c>
      <c r="BO175" s="1068">
        <f>AB175/M175*100</f>
        <v>29.629629629629626</v>
      </c>
      <c r="BP175" s="563" t="s">
        <v>362</v>
      </c>
    </row>
    <row r="176" spans="1:68" ht="15.75" hidden="1" x14ac:dyDescent="0.25">
      <c r="A176" s="383"/>
      <c r="B176" s="224"/>
      <c r="C176" s="224"/>
      <c r="D176" s="224"/>
      <c r="E176" s="1174" t="s">
        <v>52</v>
      </c>
      <c r="F176" s="1174" t="s">
        <v>52</v>
      </c>
      <c r="G176" s="224"/>
      <c r="H176" s="224"/>
      <c r="I176" s="224"/>
      <c r="J176" s="811" t="s">
        <v>700</v>
      </c>
      <c r="K176" s="1157" t="s">
        <v>41</v>
      </c>
      <c r="L176" s="922">
        <f>SUM(L177:L186)</f>
        <v>0</v>
      </c>
      <c r="M176" s="923">
        <f>L176*36</f>
        <v>0</v>
      </c>
      <c r="N176" s="117"/>
      <c r="O176" s="117"/>
      <c r="P176" s="117"/>
      <c r="Q176" s="117"/>
      <c r="R176" s="117"/>
      <c r="S176" s="117"/>
      <c r="T176" s="117"/>
      <c r="U176" s="812"/>
      <c r="V176" s="382"/>
      <c r="W176" s="117"/>
      <c r="X176" s="117"/>
      <c r="Y176" s="117"/>
      <c r="Z176" s="917"/>
      <c r="AA176" s="913"/>
      <c r="AB176" s="867"/>
      <c r="AC176" s="867"/>
      <c r="AD176" s="867"/>
      <c r="AE176" s="998"/>
      <c r="AF176" s="998"/>
      <c r="AG176" s="1001"/>
      <c r="AH176" s="1000"/>
      <c r="AI176" s="867"/>
      <c r="AJ176" s="867"/>
      <c r="AK176" s="867"/>
      <c r="AL176" s="867"/>
      <c r="AM176" s="867"/>
      <c r="AN176" s="867"/>
      <c r="AO176" s="867"/>
      <c r="AP176" s="867"/>
      <c r="AQ176" s="867"/>
      <c r="AR176" s="867"/>
      <c r="AS176" s="867"/>
      <c r="AT176" s="867"/>
      <c r="AU176" s="867"/>
      <c r="AV176" s="867"/>
      <c r="AW176" s="867"/>
      <c r="AX176" s="867"/>
      <c r="AY176" s="867"/>
      <c r="AZ176" s="867"/>
      <c r="BA176" s="867"/>
      <c r="BB176" s="867"/>
      <c r="BC176" s="867"/>
      <c r="BD176" s="867"/>
      <c r="BE176" s="867"/>
      <c r="BF176" s="867"/>
      <c r="BG176" s="867"/>
      <c r="BH176" s="867"/>
      <c r="BI176" s="867"/>
      <c r="BJ176" s="867"/>
      <c r="BK176" s="867"/>
      <c r="BL176" s="998"/>
      <c r="BM176" s="867"/>
      <c r="BN176" s="917"/>
      <c r="BO176" s="1287"/>
      <c r="BP176" s="224"/>
    </row>
    <row r="177" spans="1:68" ht="15.75" hidden="1" x14ac:dyDescent="0.25">
      <c r="A177" s="374"/>
      <c r="B177" s="663"/>
      <c r="C177" s="1086"/>
      <c r="D177" s="1086"/>
      <c r="E177" s="1160"/>
      <c r="F177" s="1160"/>
      <c r="G177" s="1160" t="s">
        <v>52</v>
      </c>
      <c r="H177" s="1158" t="s">
        <v>158</v>
      </c>
      <c r="I177" s="667"/>
      <c r="J177" s="811" t="s">
        <v>701</v>
      </c>
      <c r="K177" s="405" t="s">
        <v>37</v>
      </c>
      <c r="L177" s="678">
        <f t="shared" ref="L177:L186" si="289">N177+O177+P177+Q177+R177+S177+T177+U177</f>
        <v>0</v>
      </c>
      <c r="M177" s="664">
        <f t="shared" ref="M177:M191" si="290">L177*36</f>
        <v>0</v>
      </c>
      <c r="N177" s="1111"/>
      <c r="O177" s="1112"/>
      <c r="P177" s="1112"/>
      <c r="Q177" s="1112"/>
      <c r="R177" s="1114"/>
      <c r="S177" s="1114"/>
      <c r="T177" s="1114"/>
      <c r="U177" s="1117"/>
      <c r="V177" s="675"/>
      <c r="W177" s="676"/>
      <c r="X177" s="676"/>
      <c r="Y177" s="264"/>
      <c r="Z177" s="677"/>
      <c r="AA177" s="894">
        <f t="shared" ref="AA177:AA186" si="291">AB177+AB177*0.1</f>
        <v>0</v>
      </c>
      <c r="AB177" s="666">
        <f t="shared" ref="AB177:AB186" si="292">AC177+AD177+AE177</f>
        <v>0</v>
      </c>
      <c r="AC177" s="666">
        <f t="shared" ref="AC177:AC186" si="293">AH177+AL177+AP177+AT177+AX177+BB177+BF177+BJ177</f>
        <v>0</v>
      </c>
      <c r="AD177" s="666">
        <f t="shared" ref="AD177:AD186" si="294">AI177+AM177+AQ177+AU177+AY177+BC177+BG177+BK177</f>
        <v>0</v>
      </c>
      <c r="AE177" s="996">
        <f t="shared" ref="AE177:AE186" si="295">AJ177+AN177+AR177+AV177+AZ177+BD177+BH177+BL177</f>
        <v>0</v>
      </c>
      <c r="AF177" s="996">
        <f t="shared" ref="AF177:AF186" si="296">AK177+AO177+AS177+AW177+BA177+BE177+BI177+BM177</f>
        <v>0</v>
      </c>
      <c r="AG177" s="875">
        <f t="shared" ref="AG177:AG186" si="297">M177-AA177</f>
        <v>0</v>
      </c>
      <c r="AH177" s="771"/>
      <c r="AI177" s="671"/>
      <c r="AJ177" s="671"/>
      <c r="AK177" s="695"/>
      <c r="AL177" s="670"/>
      <c r="AM177" s="670"/>
      <c r="AN177" s="840"/>
      <c r="AO177" s="979"/>
      <c r="AP177" s="771"/>
      <c r="AQ177" s="671"/>
      <c r="AR177" s="671"/>
      <c r="AS177" s="695"/>
      <c r="AT177" s="840"/>
      <c r="AU177" s="840"/>
      <c r="AV177" s="840"/>
      <c r="AW177" s="979"/>
      <c r="AX177" s="771"/>
      <c r="AY177" s="671"/>
      <c r="AZ177" s="671"/>
      <c r="BA177" s="695"/>
      <c r="BB177" s="840"/>
      <c r="BC177" s="840"/>
      <c r="BD177" s="840"/>
      <c r="BE177" s="979"/>
      <c r="BF177" s="771"/>
      <c r="BG177" s="671"/>
      <c r="BH177" s="671"/>
      <c r="BI177" s="695"/>
      <c r="BJ177" s="840"/>
      <c r="BK177" s="840"/>
      <c r="BL177" s="841"/>
      <c r="BM177" s="845"/>
      <c r="BN177" s="1282"/>
      <c r="BO177" s="1068" t="e">
        <f t="shared" ref="BO177:BO186" si="298">AB177/M177*100</f>
        <v>#DIV/0!</v>
      </c>
      <c r="BP177" s="563" t="s">
        <v>362</v>
      </c>
    </row>
    <row r="178" spans="1:68" ht="15.75" hidden="1" x14ac:dyDescent="0.25">
      <c r="A178" s="374"/>
      <c r="B178" s="663"/>
      <c r="C178" s="1086"/>
      <c r="D178" s="1086"/>
      <c r="E178" s="1160"/>
      <c r="F178" s="1160"/>
      <c r="G178" s="1160" t="s">
        <v>52</v>
      </c>
      <c r="H178" s="1158" t="s">
        <v>158</v>
      </c>
      <c r="I178" s="667"/>
      <c r="J178" s="811" t="s">
        <v>702</v>
      </c>
      <c r="K178" s="405" t="s">
        <v>37</v>
      </c>
      <c r="L178" s="678">
        <f t="shared" si="289"/>
        <v>0</v>
      </c>
      <c r="M178" s="664">
        <f t="shared" si="290"/>
        <v>0</v>
      </c>
      <c r="N178" s="1111"/>
      <c r="O178" s="1112"/>
      <c r="P178" s="1112"/>
      <c r="Q178" s="1112"/>
      <c r="R178" s="1114"/>
      <c r="S178" s="1114"/>
      <c r="T178" s="1114"/>
      <c r="U178" s="1117"/>
      <c r="V178" s="675"/>
      <c r="W178" s="676"/>
      <c r="X178" s="676"/>
      <c r="Y178" s="264"/>
      <c r="Z178" s="677"/>
      <c r="AA178" s="894">
        <f t="shared" si="291"/>
        <v>0</v>
      </c>
      <c r="AB178" s="666">
        <f t="shared" si="292"/>
        <v>0</v>
      </c>
      <c r="AC178" s="666">
        <f t="shared" si="293"/>
        <v>0</v>
      </c>
      <c r="AD178" s="666">
        <f t="shared" si="294"/>
        <v>0</v>
      </c>
      <c r="AE178" s="996">
        <f t="shared" si="295"/>
        <v>0</v>
      </c>
      <c r="AF178" s="996">
        <f t="shared" si="296"/>
        <v>0</v>
      </c>
      <c r="AG178" s="875">
        <f t="shared" si="297"/>
        <v>0</v>
      </c>
      <c r="AH178" s="771"/>
      <c r="AI178" s="671"/>
      <c r="AJ178" s="671"/>
      <c r="AK178" s="695"/>
      <c r="AL178" s="670"/>
      <c r="AM178" s="670"/>
      <c r="AN178" s="840"/>
      <c r="AO178" s="979"/>
      <c r="AP178" s="771"/>
      <c r="AQ178" s="671"/>
      <c r="AR178" s="671"/>
      <c r="AS178" s="695"/>
      <c r="AT178" s="840"/>
      <c r="AU178" s="840"/>
      <c r="AV178" s="840"/>
      <c r="AW178" s="979"/>
      <c r="AX178" s="771"/>
      <c r="AY178" s="671"/>
      <c r="AZ178" s="671"/>
      <c r="BA178" s="695"/>
      <c r="BB178" s="840"/>
      <c r="BC178" s="840"/>
      <c r="BD178" s="840"/>
      <c r="BE178" s="979"/>
      <c r="BF178" s="771"/>
      <c r="BG178" s="671"/>
      <c r="BH178" s="671"/>
      <c r="BI178" s="695"/>
      <c r="BJ178" s="840"/>
      <c r="BK178" s="840"/>
      <c r="BL178" s="841"/>
      <c r="BM178" s="845"/>
      <c r="BN178" s="1282"/>
      <c r="BO178" s="1068" t="e">
        <f t="shared" si="298"/>
        <v>#DIV/0!</v>
      </c>
      <c r="BP178" s="563" t="s">
        <v>362</v>
      </c>
    </row>
    <row r="179" spans="1:68" ht="15.75" hidden="1" x14ac:dyDescent="0.25">
      <c r="A179" s="374"/>
      <c r="B179" s="663"/>
      <c r="C179" s="1086"/>
      <c r="D179" s="1086"/>
      <c r="E179" s="1160"/>
      <c r="F179" s="1160"/>
      <c r="G179" s="1160" t="s">
        <v>52</v>
      </c>
      <c r="H179" s="1158" t="s">
        <v>158</v>
      </c>
      <c r="I179" s="667"/>
      <c r="J179" s="811" t="s">
        <v>703</v>
      </c>
      <c r="K179" s="405" t="s">
        <v>37</v>
      </c>
      <c r="L179" s="678">
        <f t="shared" si="289"/>
        <v>0</v>
      </c>
      <c r="M179" s="664">
        <f t="shared" si="290"/>
        <v>0</v>
      </c>
      <c r="N179" s="1111"/>
      <c r="O179" s="1112"/>
      <c r="P179" s="1112"/>
      <c r="Q179" s="1112"/>
      <c r="R179" s="1114"/>
      <c r="S179" s="1114"/>
      <c r="T179" s="1114"/>
      <c r="U179" s="1117"/>
      <c r="V179" s="675"/>
      <c r="W179" s="676"/>
      <c r="X179" s="676"/>
      <c r="Y179" s="264"/>
      <c r="Z179" s="677"/>
      <c r="AA179" s="894">
        <f t="shared" si="291"/>
        <v>0</v>
      </c>
      <c r="AB179" s="666">
        <f t="shared" si="292"/>
        <v>0</v>
      </c>
      <c r="AC179" s="666">
        <f t="shared" si="293"/>
        <v>0</v>
      </c>
      <c r="AD179" s="666">
        <f t="shared" si="294"/>
        <v>0</v>
      </c>
      <c r="AE179" s="996">
        <f t="shared" si="295"/>
        <v>0</v>
      </c>
      <c r="AF179" s="996">
        <f t="shared" si="296"/>
        <v>0</v>
      </c>
      <c r="AG179" s="875">
        <f t="shared" si="297"/>
        <v>0</v>
      </c>
      <c r="AH179" s="771"/>
      <c r="AI179" s="671"/>
      <c r="AJ179" s="671"/>
      <c r="AK179" s="695"/>
      <c r="AL179" s="670"/>
      <c r="AM179" s="670"/>
      <c r="AN179" s="840"/>
      <c r="AO179" s="979"/>
      <c r="AP179" s="771"/>
      <c r="AQ179" s="671"/>
      <c r="AR179" s="671"/>
      <c r="AS179" s="695"/>
      <c r="AT179" s="840"/>
      <c r="AU179" s="840"/>
      <c r="AV179" s="840"/>
      <c r="AW179" s="979"/>
      <c r="AX179" s="771"/>
      <c r="AY179" s="671"/>
      <c r="AZ179" s="671"/>
      <c r="BA179" s="695"/>
      <c r="BB179" s="840"/>
      <c r="BC179" s="840"/>
      <c r="BD179" s="840"/>
      <c r="BE179" s="979"/>
      <c r="BF179" s="771"/>
      <c r="BG179" s="671"/>
      <c r="BH179" s="671"/>
      <c r="BI179" s="695"/>
      <c r="BJ179" s="840"/>
      <c r="BK179" s="840"/>
      <c r="BL179" s="841"/>
      <c r="BM179" s="845"/>
      <c r="BN179" s="1282"/>
      <c r="BO179" s="1068" t="e">
        <f t="shared" si="298"/>
        <v>#DIV/0!</v>
      </c>
      <c r="BP179" s="563" t="s">
        <v>362</v>
      </c>
    </row>
    <row r="180" spans="1:68" ht="15.75" hidden="1" x14ac:dyDescent="0.25">
      <c r="A180" s="374"/>
      <c r="B180" s="663"/>
      <c r="C180" s="1086"/>
      <c r="D180" s="1086"/>
      <c r="E180" s="1160"/>
      <c r="F180" s="1160"/>
      <c r="G180" s="1160" t="s">
        <v>52</v>
      </c>
      <c r="H180" s="1158" t="s">
        <v>158</v>
      </c>
      <c r="I180" s="667"/>
      <c r="J180" s="811" t="s">
        <v>704</v>
      </c>
      <c r="K180" s="405" t="s">
        <v>37</v>
      </c>
      <c r="L180" s="678">
        <f t="shared" si="289"/>
        <v>0</v>
      </c>
      <c r="M180" s="664">
        <f t="shared" si="290"/>
        <v>0</v>
      </c>
      <c r="N180" s="1111"/>
      <c r="O180" s="1112"/>
      <c r="P180" s="1112"/>
      <c r="Q180" s="1112"/>
      <c r="R180" s="1114"/>
      <c r="S180" s="1114"/>
      <c r="T180" s="1114"/>
      <c r="U180" s="1117"/>
      <c r="V180" s="675"/>
      <c r="W180" s="676"/>
      <c r="X180" s="676"/>
      <c r="Y180" s="264"/>
      <c r="Z180" s="677"/>
      <c r="AA180" s="894">
        <f t="shared" si="291"/>
        <v>0</v>
      </c>
      <c r="AB180" s="666">
        <f t="shared" si="292"/>
        <v>0</v>
      </c>
      <c r="AC180" s="666">
        <f t="shared" si="293"/>
        <v>0</v>
      </c>
      <c r="AD180" s="666">
        <f t="shared" si="294"/>
        <v>0</v>
      </c>
      <c r="AE180" s="996">
        <f t="shared" si="295"/>
        <v>0</v>
      </c>
      <c r="AF180" s="996">
        <f t="shared" si="296"/>
        <v>0</v>
      </c>
      <c r="AG180" s="875">
        <f t="shared" si="297"/>
        <v>0</v>
      </c>
      <c r="AH180" s="771"/>
      <c r="AI180" s="671"/>
      <c r="AJ180" s="671"/>
      <c r="AK180" s="695"/>
      <c r="AL180" s="670"/>
      <c r="AM180" s="670"/>
      <c r="AN180" s="840"/>
      <c r="AO180" s="979"/>
      <c r="AP180" s="771"/>
      <c r="AQ180" s="671"/>
      <c r="AR180" s="671"/>
      <c r="AS180" s="695"/>
      <c r="AT180" s="840"/>
      <c r="AU180" s="840"/>
      <c r="AV180" s="840"/>
      <c r="AW180" s="979"/>
      <c r="AX180" s="771"/>
      <c r="AY180" s="671"/>
      <c r="AZ180" s="671"/>
      <c r="BA180" s="695"/>
      <c r="BB180" s="840"/>
      <c r="BC180" s="840"/>
      <c r="BD180" s="840"/>
      <c r="BE180" s="979"/>
      <c r="BF180" s="771"/>
      <c r="BG180" s="671"/>
      <c r="BH180" s="671"/>
      <c r="BI180" s="695"/>
      <c r="BJ180" s="840"/>
      <c r="BK180" s="840"/>
      <c r="BL180" s="841"/>
      <c r="BM180" s="845"/>
      <c r="BN180" s="1282"/>
      <c r="BO180" s="1068" t="e">
        <f t="shared" si="298"/>
        <v>#DIV/0!</v>
      </c>
      <c r="BP180" s="563" t="s">
        <v>362</v>
      </c>
    </row>
    <row r="181" spans="1:68" ht="15.75" hidden="1" x14ac:dyDescent="0.25">
      <c r="A181" s="374"/>
      <c r="B181" s="663"/>
      <c r="C181" s="1086"/>
      <c r="D181" s="1086"/>
      <c r="E181" s="1160"/>
      <c r="F181" s="1160"/>
      <c r="G181" s="1160" t="s">
        <v>52</v>
      </c>
      <c r="H181" s="1158" t="s">
        <v>158</v>
      </c>
      <c r="I181" s="667"/>
      <c r="J181" s="811" t="s">
        <v>705</v>
      </c>
      <c r="K181" s="405" t="s">
        <v>37</v>
      </c>
      <c r="L181" s="678">
        <f t="shared" si="289"/>
        <v>0</v>
      </c>
      <c r="M181" s="664">
        <f t="shared" si="290"/>
        <v>0</v>
      </c>
      <c r="N181" s="1111"/>
      <c r="O181" s="1112"/>
      <c r="P181" s="1112"/>
      <c r="Q181" s="1112"/>
      <c r="R181" s="1114"/>
      <c r="S181" s="1114"/>
      <c r="T181" s="1114"/>
      <c r="U181" s="1117"/>
      <c r="V181" s="675"/>
      <c r="W181" s="676"/>
      <c r="X181" s="676"/>
      <c r="Y181" s="264"/>
      <c r="Z181" s="677"/>
      <c r="AA181" s="894">
        <f t="shared" si="291"/>
        <v>0</v>
      </c>
      <c r="AB181" s="666">
        <f t="shared" si="292"/>
        <v>0</v>
      </c>
      <c r="AC181" s="666">
        <f t="shared" si="293"/>
        <v>0</v>
      </c>
      <c r="AD181" s="666">
        <f t="shared" si="294"/>
        <v>0</v>
      </c>
      <c r="AE181" s="996">
        <f t="shared" si="295"/>
        <v>0</v>
      </c>
      <c r="AF181" s="996">
        <f t="shared" si="296"/>
        <v>0</v>
      </c>
      <c r="AG181" s="875">
        <f t="shared" si="297"/>
        <v>0</v>
      </c>
      <c r="AH181" s="771"/>
      <c r="AI181" s="671"/>
      <c r="AJ181" s="671"/>
      <c r="AK181" s="695"/>
      <c r="AL181" s="670"/>
      <c r="AM181" s="670"/>
      <c r="AN181" s="840"/>
      <c r="AO181" s="979"/>
      <c r="AP181" s="771"/>
      <c r="AQ181" s="671"/>
      <c r="AR181" s="671"/>
      <c r="AS181" s="695"/>
      <c r="AT181" s="840"/>
      <c r="AU181" s="840"/>
      <c r="AV181" s="840"/>
      <c r="AW181" s="979"/>
      <c r="AX181" s="771"/>
      <c r="AY181" s="671"/>
      <c r="AZ181" s="671"/>
      <c r="BA181" s="695"/>
      <c r="BB181" s="840"/>
      <c r="BC181" s="840"/>
      <c r="BD181" s="840"/>
      <c r="BE181" s="979"/>
      <c r="BF181" s="771"/>
      <c r="BG181" s="671"/>
      <c r="BH181" s="671"/>
      <c r="BI181" s="695"/>
      <c r="BJ181" s="840"/>
      <c r="BK181" s="840"/>
      <c r="BL181" s="841"/>
      <c r="BM181" s="845"/>
      <c r="BN181" s="1282"/>
      <c r="BO181" s="1068" t="e">
        <f t="shared" si="298"/>
        <v>#DIV/0!</v>
      </c>
      <c r="BP181" s="563" t="s">
        <v>362</v>
      </c>
    </row>
    <row r="182" spans="1:68" ht="15.75" hidden="1" x14ac:dyDescent="0.25">
      <c r="A182" s="374"/>
      <c r="B182" s="663"/>
      <c r="C182" s="1086"/>
      <c r="D182" s="1086"/>
      <c r="E182" s="1160"/>
      <c r="F182" s="1160"/>
      <c r="G182" s="1160" t="s">
        <v>52</v>
      </c>
      <c r="H182" s="1158" t="s">
        <v>158</v>
      </c>
      <c r="I182" s="667"/>
      <c r="J182" s="811" t="s">
        <v>706</v>
      </c>
      <c r="K182" s="405" t="s">
        <v>37</v>
      </c>
      <c r="L182" s="678">
        <f t="shared" si="289"/>
        <v>0</v>
      </c>
      <c r="M182" s="664">
        <f t="shared" si="290"/>
        <v>0</v>
      </c>
      <c r="N182" s="1111"/>
      <c r="O182" s="1112"/>
      <c r="P182" s="1112"/>
      <c r="Q182" s="1112"/>
      <c r="R182" s="1114"/>
      <c r="S182" s="1114"/>
      <c r="T182" s="1114"/>
      <c r="U182" s="1117"/>
      <c r="V182" s="675"/>
      <c r="W182" s="676"/>
      <c r="X182" s="676"/>
      <c r="Y182" s="264"/>
      <c r="Z182" s="677"/>
      <c r="AA182" s="894">
        <f t="shared" si="291"/>
        <v>0</v>
      </c>
      <c r="AB182" s="666">
        <f t="shared" si="292"/>
        <v>0</v>
      </c>
      <c r="AC182" s="666">
        <f t="shared" si="293"/>
        <v>0</v>
      </c>
      <c r="AD182" s="666">
        <f t="shared" si="294"/>
        <v>0</v>
      </c>
      <c r="AE182" s="996">
        <f t="shared" si="295"/>
        <v>0</v>
      </c>
      <c r="AF182" s="996">
        <f t="shared" si="296"/>
        <v>0</v>
      </c>
      <c r="AG182" s="875">
        <f t="shared" si="297"/>
        <v>0</v>
      </c>
      <c r="AH182" s="771"/>
      <c r="AI182" s="671"/>
      <c r="AJ182" s="671"/>
      <c r="AK182" s="695"/>
      <c r="AL182" s="670"/>
      <c r="AM182" s="670"/>
      <c r="AN182" s="840"/>
      <c r="AO182" s="979"/>
      <c r="AP182" s="771"/>
      <c r="AQ182" s="671"/>
      <c r="AR182" s="671"/>
      <c r="AS182" s="695"/>
      <c r="AT182" s="840"/>
      <c r="AU182" s="840"/>
      <c r="AV182" s="840"/>
      <c r="AW182" s="979"/>
      <c r="AX182" s="771"/>
      <c r="AY182" s="671"/>
      <c r="AZ182" s="671"/>
      <c r="BA182" s="695"/>
      <c r="BB182" s="840"/>
      <c r="BC182" s="840"/>
      <c r="BD182" s="840"/>
      <c r="BE182" s="979"/>
      <c r="BF182" s="771"/>
      <c r="BG182" s="671"/>
      <c r="BH182" s="671"/>
      <c r="BI182" s="695"/>
      <c r="BJ182" s="840"/>
      <c r="BK182" s="840"/>
      <c r="BL182" s="841"/>
      <c r="BM182" s="845"/>
      <c r="BN182" s="1282"/>
      <c r="BO182" s="1068" t="e">
        <f t="shared" si="298"/>
        <v>#DIV/0!</v>
      </c>
      <c r="BP182" s="563" t="s">
        <v>362</v>
      </c>
    </row>
    <row r="183" spans="1:68" ht="15.75" hidden="1" x14ac:dyDescent="0.25">
      <c r="A183" s="374"/>
      <c r="B183" s="663"/>
      <c r="C183" s="1086"/>
      <c r="D183" s="1086"/>
      <c r="E183" s="1160"/>
      <c r="F183" s="1160"/>
      <c r="G183" s="1160" t="s">
        <v>52</v>
      </c>
      <c r="H183" s="1158" t="s">
        <v>158</v>
      </c>
      <c r="I183" s="667"/>
      <c r="J183" s="811" t="s">
        <v>707</v>
      </c>
      <c r="K183" s="405" t="s">
        <v>37</v>
      </c>
      <c r="L183" s="678">
        <f t="shared" si="289"/>
        <v>0</v>
      </c>
      <c r="M183" s="664">
        <f t="shared" si="290"/>
        <v>0</v>
      </c>
      <c r="N183" s="1111"/>
      <c r="O183" s="1112"/>
      <c r="P183" s="1112"/>
      <c r="Q183" s="1112"/>
      <c r="R183" s="1114"/>
      <c r="S183" s="1114"/>
      <c r="T183" s="1114"/>
      <c r="U183" s="1117"/>
      <c r="V183" s="675"/>
      <c r="W183" s="676"/>
      <c r="X183" s="676"/>
      <c r="Y183" s="264"/>
      <c r="Z183" s="677"/>
      <c r="AA183" s="894">
        <f t="shared" si="291"/>
        <v>0</v>
      </c>
      <c r="AB183" s="666">
        <f t="shared" si="292"/>
        <v>0</v>
      </c>
      <c r="AC183" s="666">
        <f t="shared" si="293"/>
        <v>0</v>
      </c>
      <c r="AD183" s="666">
        <f t="shared" si="294"/>
        <v>0</v>
      </c>
      <c r="AE183" s="996">
        <f t="shared" si="295"/>
        <v>0</v>
      </c>
      <c r="AF183" s="996">
        <f t="shared" si="296"/>
        <v>0</v>
      </c>
      <c r="AG183" s="875">
        <f t="shared" si="297"/>
        <v>0</v>
      </c>
      <c r="AH183" s="771"/>
      <c r="AI183" s="671"/>
      <c r="AJ183" s="671"/>
      <c r="AK183" s="695"/>
      <c r="AL183" s="670"/>
      <c r="AM183" s="670"/>
      <c r="AN183" s="840"/>
      <c r="AO183" s="979"/>
      <c r="AP183" s="771"/>
      <c r="AQ183" s="671"/>
      <c r="AR183" s="671"/>
      <c r="AS183" s="695"/>
      <c r="AT183" s="840"/>
      <c r="AU183" s="840"/>
      <c r="AV183" s="840"/>
      <c r="AW183" s="979"/>
      <c r="AX183" s="771"/>
      <c r="AY183" s="671"/>
      <c r="AZ183" s="671"/>
      <c r="BA183" s="695"/>
      <c r="BB183" s="840"/>
      <c r="BC183" s="840"/>
      <c r="BD183" s="840"/>
      <c r="BE183" s="979"/>
      <c r="BF183" s="771"/>
      <c r="BG183" s="671"/>
      <c r="BH183" s="671"/>
      <c r="BI183" s="695"/>
      <c r="BJ183" s="840"/>
      <c r="BK183" s="840"/>
      <c r="BL183" s="841"/>
      <c r="BM183" s="845"/>
      <c r="BN183" s="1282"/>
      <c r="BO183" s="1068" t="e">
        <f t="shared" si="298"/>
        <v>#DIV/0!</v>
      </c>
      <c r="BP183" s="563" t="s">
        <v>362</v>
      </c>
    </row>
    <row r="184" spans="1:68" ht="15.75" hidden="1" x14ac:dyDescent="0.25">
      <c r="A184" s="374"/>
      <c r="B184" s="663"/>
      <c r="C184" s="1086"/>
      <c r="D184" s="1086"/>
      <c r="E184" s="1160"/>
      <c r="F184" s="1160"/>
      <c r="G184" s="1160" t="s">
        <v>52</v>
      </c>
      <c r="H184" s="1158" t="s">
        <v>158</v>
      </c>
      <c r="I184" s="667"/>
      <c r="J184" s="811" t="s">
        <v>708</v>
      </c>
      <c r="K184" s="405" t="s">
        <v>37</v>
      </c>
      <c r="L184" s="678">
        <f t="shared" si="289"/>
        <v>0</v>
      </c>
      <c r="M184" s="664">
        <f t="shared" si="290"/>
        <v>0</v>
      </c>
      <c r="N184" s="1111"/>
      <c r="O184" s="1112"/>
      <c r="P184" s="1112"/>
      <c r="Q184" s="1112"/>
      <c r="R184" s="1114"/>
      <c r="S184" s="1114"/>
      <c r="T184" s="1114"/>
      <c r="U184" s="1117"/>
      <c r="V184" s="675"/>
      <c r="W184" s="676"/>
      <c r="X184" s="676"/>
      <c r="Y184" s="264"/>
      <c r="Z184" s="677"/>
      <c r="AA184" s="894">
        <f t="shared" si="291"/>
        <v>0</v>
      </c>
      <c r="AB184" s="666">
        <f t="shared" si="292"/>
        <v>0</v>
      </c>
      <c r="AC184" s="666">
        <f t="shared" si="293"/>
        <v>0</v>
      </c>
      <c r="AD184" s="666">
        <f t="shared" si="294"/>
        <v>0</v>
      </c>
      <c r="AE184" s="996">
        <f t="shared" si="295"/>
        <v>0</v>
      </c>
      <c r="AF184" s="996">
        <f t="shared" si="296"/>
        <v>0</v>
      </c>
      <c r="AG184" s="875">
        <f t="shared" si="297"/>
        <v>0</v>
      </c>
      <c r="AH184" s="771"/>
      <c r="AI184" s="671"/>
      <c r="AJ184" s="671"/>
      <c r="AK184" s="695"/>
      <c r="AL184" s="670"/>
      <c r="AM184" s="670"/>
      <c r="AN184" s="840"/>
      <c r="AO184" s="979"/>
      <c r="AP184" s="771"/>
      <c r="AQ184" s="671"/>
      <c r="AR184" s="671"/>
      <c r="AS184" s="695"/>
      <c r="AT184" s="840"/>
      <c r="AU184" s="840"/>
      <c r="AV184" s="840"/>
      <c r="AW184" s="979"/>
      <c r="AX184" s="771"/>
      <c r="AY184" s="671"/>
      <c r="AZ184" s="671"/>
      <c r="BA184" s="695"/>
      <c r="BB184" s="840"/>
      <c r="BC184" s="840"/>
      <c r="BD184" s="840"/>
      <c r="BE184" s="979"/>
      <c r="BF184" s="771"/>
      <c r="BG184" s="671"/>
      <c r="BH184" s="671"/>
      <c r="BI184" s="695"/>
      <c r="BJ184" s="840"/>
      <c r="BK184" s="840"/>
      <c r="BL184" s="841"/>
      <c r="BM184" s="845"/>
      <c r="BN184" s="1282"/>
      <c r="BO184" s="1068" t="e">
        <f t="shared" si="298"/>
        <v>#DIV/0!</v>
      </c>
      <c r="BP184" s="563" t="s">
        <v>362</v>
      </c>
    </row>
    <row r="185" spans="1:68" ht="15.75" hidden="1" x14ac:dyDescent="0.25">
      <c r="A185" s="374"/>
      <c r="B185" s="663"/>
      <c r="C185" s="1086"/>
      <c r="D185" s="1086"/>
      <c r="E185" s="1160"/>
      <c r="F185" s="1160"/>
      <c r="G185" s="1160" t="s">
        <v>52</v>
      </c>
      <c r="H185" s="1158" t="s">
        <v>158</v>
      </c>
      <c r="I185" s="667"/>
      <c r="J185" s="811" t="s">
        <v>709</v>
      </c>
      <c r="K185" s="405" t="s">
        <v>37</v>
      </c>
      <c r="L185" s="678">
        <f t="shared" si="289"/>
        <v>0</v>
      </c>
      <c r="M185" s="664">
        <f t="shared" si="290"/>
        <v>0</v>
      </c>
      <c r="N185" s="1111"/>
      <c r="O185" s="1112"/>
      <c r="P185" s="1112"/>
      <c r="Q185" s="1112"/>
      <c r="R185" s="1114"/>
      <c r="S185" s="1114"/>
      <c r="T185" s="1114"/>
      <c r="U185" s="1117"/>
      <c r="V185" s="675"/>
      <c r="W185" s="676"/>
      <c r="X185" s="676"/>
      <c r="Y185" s="264"/>
      <c r="Z185" s="677"/>
      <c r="AA185" s="894">
        <f t="shared" si="291"/>
        <v>0</v>
      </c>
      <c r="AB185" s="666">
        <f t="shared" si="292"/>
        <v>0</v>
      </c>
      <c r="AC185" s="666">
        <f t="shared" si="293"/>
        <v>0</v>
      </c>
      <c r="AD185" s="666">
        <f t="shared" si="294"/>
        <v>0</v>
      </c>
      <c r="AE185" s="996">
        <f t="shared" si="295"/>
        <v>0</v>
      </c>
      <c r="AF185" s="996">
        <f t="shared" si="296"/>
        <v>0</v>
      </c>
      <c r="AG185" s="875">
        <f t="shared" si="297"/>
        <v>0</v>
      </c>
      <c r="AH185" s="771"/>
      <c r="AI185" s="671"/>
      <c r="AJ185" s="671"/>
      <c r="AK185" s="695"/>
      <c r="AL185" s="670"/>
      <c r="AM185" s="670"/>
      <c r="AN185" s="840"/>
      <c r="AO185" s="979"/>
      <c r="AP185" s="771"/>
      <c r="AQ185" s="671"/>
      <c r="AR185" s="671"/>
      <c r="AS185" s="695"/>
      <c r="AT185" s="840"/>
      <c r="AU185" s="840"/>
      <c r="AV185" s="840"/>
      <c r="AW185" s="979"/>
      <c r="AX185" s="771"/>
      <c r="AY185" s="671"/>
      <c r="AZ185" s="671"/>
      <c r="BA185" s="695"/>
      <c r="BB185" s="840"/>
      <c r="BC185" s="840"/>
      <c r="BD185" s="840"/>
      <c r="BE185" s="979"/>
      <c r="BF185" s="771"/>
      <c r="BG185" s="671"/>
      <c r="BH185" s="671"/>
      <c r="BI185" s="695"/>
      <c r="BJ185" s="840"/>
      <c r="BK185" s="840"/>
      <c r="BL185" s="841"/>
      <c r="BM185" s="845"/>
      <c r="BN185" s="1282"/>
      <c r="BO185" s="1068" t="e">
        <f t="shared" si="298"/>
        <v>#DIV/0!</v>
      </c>
      <c r="BP185" s="563" t="s">
        <v>362</v>
      </c>
    </row>
    <row r="186" spans="1:68" ht="15.75" hidden="1" x14ac:dyDescent="0.25">
      <c r="A186" s="374"/>
      <c r="B186" s="663"/>
      <c r="C186" s="1086"/>
      <c r="D186" s="1086"/>
      <c r="E186" s="1160"/>
      <c r="F186" s="1160"/>
      <c r="G186" s="1160" t="s">
        <v>52</v>
      </c>
      <c r="H186" s="1158" t="s">
        <v>158</v>
      </c>
      <c r="I186" s="667"/>
      <c r="J186" s="811" t="s">
        <v>710</v>
      </c>
      <c r="K186" s="405" t="s">
        <v>37</v>
      </c>
      <c r="L186" s="678">
        <f t="shared" si="289"/>
        <v>0</v>
      </c>
      <c r="M186" s="664">
        <f t="shared" si="290"/>
        <v>0</v>
      </c>
      <c r="N186" s="1111"/>
      <c r="O186" s="1112"/>
      <c r="P186" s="1112"/>
      <c r="Q186" s="1112"/>
      <c r="R186" s="1114"/>
      <c r="S186" s="1114"/>
      <c r="T186" s="1114"/>
      <c r="U186" s="1117"/>
      <c r="V186" s="694"/>
      <c r="W186" s="689"/>
      <c r="X186" s="689"/>
      <c r="Y186" s="264"/>
      <c r="Z186" s="688"/>
      <c r="AA186" s="894">
        <f t="shared" si="291"/>
        <v>0</v>
      </c>
      <c r="AB186" s="666">
        <f t="shared" si="292"/>
        <v>0</v>
      </c>
      <c r="AC186" s="666">
        <f t="shared" si="293"/>
        <v>0</v>
      </c>
      <c r="AD186" s="666">
        <f t="shared" si="294"/>
        <v>0</v>
      </c>
      <c r="AE186" s="996">
        <f t="shared" si="295"/>
        <v>0</v>
      </c>
      <c r="AF186" s="996">
        <f t="shared" si="296"/>
        <v>0</v>
      </c>
      <c r="AG186" s="875">
        <f t="shared" si="297"/>
        <v>0</v>
      </c>
      <c r="AH186" s="771"/>
      <c r="AI186" s="671"/>
      <c r="AJ186" s="671"/>
      <c r="AK186" s="695"/>
      <c r="AL186" s="670"/>
      <c r="AM186" s="670"/>
      <c r="AN186" s="840"/>
      <c r="AO186" s="979"/>
      <c r="AP186" s="771"/>
      <c r="AQ186" s="671"/>
      <c r="AR186" s="671"/>
      <c r="AS186" s="695"/>
      <c r="AT186" s="840"/>
      <c r="AU186" s="840"/>
      <c r="AV186" s="840"/>
      <c r="AW186" s="979"/>
      <c r="AX186" s="771"/>
      <c r="AY186" s="671"/>
      <c r="AZ186" s="671"/>
      <c r="BA186" s="695"/>
      <c r="BB186" s="840"/>
      <c r="BC186" s="840"/>
      <c r="BD186" s="840"/>
      <c r="BE186" s="979"/>
      <c r="BF186" s="771"/>
      <c r="BG186" s="671"/>
      <c r="BH186" s="671"/>
      <c r="BI186" s="695"/>
      <c r="BJ186" s="840"/>
      <c r="BK186" s="840"/>
      <c r="BL186" s="841"/>
      <c r="BM186" s="845"/>
      <c r="BN186" s="1282"/>
      <c r="BO186" s="1068" t="e">
        <f t="shared" si="298"/>
        <v>#DIV/0!</v>
      </c>
      <c r="BP186" s="563" t="s">
        <v>362</v>
      </c>
    </row>
    <row r="187" spans="1:68" ht="16.5" thickBot="1" x14ac:dyDescent="0.3">
      <c r="A187" s="1021"/>
      <c r="B187" s="1023"/>
      <c r="C187" s="1023"/>
      <c r="D187" s="1023"/>
      <c r="E187" s="1023"/>
      <c r="F187" s="1023"/>
      <c r="G187" s="1023"/>
      <c r="H187" s="1023"/>
      <c r="I187" s="1023"/>
      <c r="J187" s="1023"/>
      <c r="K187" s="1023" t="s">
        <v>542</v>
      </c>
      <c r="L187" s="1024">
        <f>L7+L45</f>
        <v>213</v>
      </c>
      <c r="M187" s="1025">
        <f t="shared" si="290"/>
        <v>7668</v>
      </c>
      <c r="N187" s="1039">
        <f>SUM(N9:N175)</f>
        <v>31</v>
      </c>
      <c r="O187" s="1039">
        <f>SUM(O9:O175)</f>
        <v>28</v>
      </c>
      <c r="P187" s="1039">
        <f>SUM(P9:P175)</f>
        <v>30</v>
      </c>
      <c r="Q187" s="1039">
        <f>SUM(Q9:Q175)</f>
        <v>26</v>
      </c>
      <c r="R187" s="1039">
        <f>SUM(R9:R116)</f>
        <v>34</v>
      </c>
      <c r="S187" s="1039">
        <f>SUM(S9:S93)+12+SUM(S113:S116)</f>
        <v>19</v>
      </c>
      <c r="T187" s="1039">
        <f>SUM(T9:T108)+SUM(T113:T116)+SUM(T142:T144)+SUM(T165:T167)</f>
        <v>27</v>
      </c>
      <c r="U187" s="1039">
        <f>SUM(U9:U108)+SUM(U113:U116)+SUM(U142:U144)+SUM(U165:U167)</f>
        <v>18</v>
      </c>
      <c r="V187" s="1026"/>
      <c r="W187" s="1027"/>
      <c r="X187" s="1027"/>
      <c r="Y187" s="1028"/>
      <c r="Z187" s="1029"/>
      <c r="AA187" s="908">
        <f>AB187+AB187*0.1</f>
        <v>3850</v>
      </c>
      <c r="AB187" s="1002">
        <f>SUM(AC187:AE187)</f>
        <v>3500</v>
      </c>
      <c r="AC187" s="1002">
        <f>SUM(AC9:AC175)-32-64-64-72-48-48-48-48-40</f>
        <v>1152</v>
      </c>
      <c r="AD187" s="1002">
        <f>SUM(AD9:AD175)-16-80-16-64-48-48-64-64-16</f>
        <v>904</v>
      </c>
      <c r="AE187" s="1002">
        <f>SUM(AE9:AE175)-328-8-32-16-48-48</f>
        <v>1444</v>
      </c>
      <c r="AF187" s="1002">
        <f>SUM(AF9:AF175)</f>
        <v>0</v>
      </c>
      <c r="AG187" s="872">
        <f>M187-AA187</f>
        <v>3818</v>
      </c>
      <c r="AH187" s="1040">
        <f>SUM(AH9:AH175)</f>
        <v>176</v>
      </c>
      <c r="AI187" s="1040">
        <f>SUM(AI9:AI175)</f>
        <v>96</v>
      </c>
      <c r="AJ187" s="1040">
        <f>SUM(AJ9:AJ175)-54</f>
        <v>208</v>
      </c>
      <c r="AK187" s="1040">
        <f>SUM(AK9:AK175)</f>
        <v>0</v>
      </c>
      <c r="AL187" s="1041">
        <f>SUM(AL9:AL175)</f>
        <v>168</v>
      </c>
      <c r="AM187" s="1041">
        <f>SUM(AM9:AM175)</f>
        <v>56</v>
      </c>
      <c r="AN187" s="1041">
        <f>SUM(AN9:AN175)-56</f>
        <v>276</v>
      </c>
      <c r="AO187" s="1041">
        <f>SUM(AO9:AO175)</f>
        <v>0</v>
      </c>
      <c r="AP187" s="1040">
        <f>SUM(AP9:AP175)</f>
        <v>176</v>
      </c>
      <c r="AQ187" s="1040">
        <f>SUM(AQ9:AQ175)</f>
        <v>104</v>
      </c>
      <c r="AR187" s="1040">
        <f>SUM(AR9:AR175)-54</f>
        <v>204</v>
      </c>
      <c r="AS187" s="1040">
        <f>SUM(AS9:AS175)</f>
        <v>0</v>
      </c>
      <c r="AT187" s="1041">
        <f>SUM(AT9:AT175)</f>
        <v>160</v>
      </c>
      <c r="AU187" s="1041">
        <f>SUM(AU9:AU175)</f>
        <v>80</v>
      </c>
      <c r="AV187" s="1041">
        <f>SUM(AV9:AV175)-56</f>
        <v>188</v>
      </c>
      <c r="AW187" s="1041">
        <f>SUM(AW9:AW175)</f>
        <v>0</v>
      </c>
      <c r="AX187" s="1040">
        <f>SUM(AX9:AX175)-48</f>
        <v>160</v>
      </c>
      <c r="AY187" s="1040">
        <f>SUM(AY9:AY175)-48</f>
        <v>128</v>
      </c>
      <c r="AZ187" s="1040">
        <f>SUM(AZ9:AZ175)-54-32</f>
        <v>220</v>
      </c>
      <c r="BA187" s="1040">
        <f>SUM(BA9:BA175)</f>
        <v>0</v>
      </c>
      <c r="BB187" s="1041">
        <f>SUM(BB9:BB175)-32-48</f>
        <v>96</v>
      </c>
      <c r="BC187" s="1041">
        <f>SUM(BC9:BC175)-16-32</f>
        <v>152</v>
      </c>
      <c r="BD187" s="1041">
        <f>SUM(BD9:BD175)-8-32</f>
        <v>202</v>
      </c>
      <c r="BE187" s="1041">
        <f>SUM(BE9:BE175)</f>
        <v>0</v>
      </c>
      <c r="BF187" s="1040">
        <f>SUM(BF9:BF175)-48-32-16-40</f>
        <v>152</v>
      </c>
      <c r="BG187" s="1040">
        <f>SUM(BG9:BG175)-32-48-32-32-16</f>
        <v>208</v>
      </c>
      <c r="BH187" s="1040">
        <f>SUM(BH9:BH175)</f>
        <v>120</v>
      </c>
      <c r="BI187" s="1040">
        <f>SUM(BI9:BI175)</f>
        <v>0</v>
      </c>
      <c r="BJ187" s="1041">
        <f>SUM(BJ9:BJ175)-40-48-32-32</f>
        <v>112</v>
      </c>
      <c r="BK187" s="1041">
        <f>SUM(BK9:BK175)-32-48-16</f>
        <v>144</v>
      </c>
      <c r="BL187" s="1041">
        <f>SUM(BL9:BL175)-32-32</f>
        <v>96</v>
      </c>
      <c r="BM187" s="1041">
        <f>SUM(BM9:BM175)</f>
        <v>0</v>
      </c>
      <c r="BN187" s="1291"/>
      <c r="BO187" s="1288"/>
      <c r="BP187" s="1022"/>
    </row>
    <row r="188" spans="1:68" ht="15.75" hidden="1" x14ac:dyDescent="0.25">
      <c r="A188" s="1021"/>
      <c r="B188" s="1023"/>
      <c r="C188" s="1023"/>
      <c r="D188" s="1023"/>
      <c r="E188" s="1023"/>
      <c r="F188" s="1023"/>
      <c r="G188" s="1023"/>
      <c r="H188" s="1023"/>
      <c r="I188" s="1023"/>
      <c r="J188" s="1023"/>
      <c r="K188" s="1023" t="s">
        <v>542</v>
      </c>
      <c r="L188" s="1024">
        <f>L7+L45</f>
        <v>213</v>
      </c>
      <c r="M188" s="1025">
        <f t="shared" si="290"/>
        <v>7668</v>
      </c>
      <c r="N188" s="1039" t="e">
        <f>SUM(N9:N175)+SUM(#REF!)</f>
        <v>#REF!</v>
      </c>
      <c r="O188" s="1039" t="e">
        <f>SUM(O9:O175)+SUM(#REF!)</f>
        <v>#REF!</v>
      </c>
      <c r="P188" s="1039" t="e">
        <f>SUM(P9:P175)+SUM(#REF!)</f>
        <v>#REF!</v>
      </c>
      <c r="Q188" s="1039" t="e">
        <f>SUM(Q9:Q175)+SUM(#REF!)</f>
        <v>#REF!</v>
      </c>
      <c r="R188" s="1039" t="e">
        <f>SUM(R9:R175)+SUM(#REF!)</f>
        <v>#REF!</v>
      </c>
      <c r="S188" s="1039" t="e">
        <f>SUM(S9:S175)+SUM(#REF!)</f>
        <v>#REF!</v>
      </c>
      <c r="T188" s="1039" t="e">
        <f>SUM(T9:T175)+SUM(#REF!)</f>
        <v>#REF!</v>
      </c>
      <c r="U188" s="1039" t="e">
        <f>SUM(U9:U175)+SUM(#REF!)</f>
        <v>#REF!</v>
      </c>
      <c r="V188" s="1026"/>
      <c r="W188" s="1027"/>
      <c r="X188" s="1027"/>
      <c r="Y188" s="1028"/>
      <c r="Z188" s="1029"/>
      <c r="AA188" s="908" t="e">
        <f>AB188+AB188*0.1</f>
        <v>#REF!</v>
      </c>
      <c r="AB188" s="1002" t="e">
        <f>SUM(AC188:AE188)</f>
        <v>#REF!</v>
      </c>
      <c r="AC188" s="1002" t="e">
        <f>SUM(AC9:AC175)+SUM(#REF!)</f>
        <v>#REF!</v>
      </c>
      <c r="AD188" s="1002" t="e">
        <f>SUM(AD9:AD175)+SUM(#REF!)</f>
        <v>#REF!</v>
      </c>
      <c r="AE188" s="1002" t="e">
        <f>SUM(AE9:AE175)+SUM(#REF!)</f>
        <v>#REF!</v>
      </c>
      <c r="AF188" s="1002" t="e">
        <f>SUM(AF9:AF175)+SUM(#REF!)</f>
        <v>#REF!</v>
      </c>
      <c r="AG188" s="872" t="e">
        <f>M188-AA188</f>
        <v>#REF!</v>
      </c>
      <c r="AH188" s="1040" t="e">
        <f>SUM(AH9:AH175)+SUM(#REF!)</f>
        <v>#REF!</v>
      </c>
      <c r="AI188" s="1040" t="e">
        <f>SUM(AI9:AI175)+SUM(#REF!)</f>
        <v>#REF!</v>
      </c>
      <c r="AJ188" s="1040" t="e">
        <f>SUM(AJ9:AJ175)+SUM(#REF!)</f>
        <v>#REF!</v>
      </c>
      <c r="AK188" s="1040" t="e">
        <f>SUM(AK9:AK175)+SUM(#REF!)</f>
        <v>#REF!</v>
      </c>
      <c r="AL188" s="1041" t="e">
        <f>SUM(AL9:AL175)+SUM(#REF!)</f>
        <v>#REF!</v>
      </c>
      <c r="AM188" s="1041" t="e">
        <f>SUM(AM9:AM175)+SUM(#REF!)</f>
        <v>#REF!</v>
      </c>
      <c r="AN188" s="1041" t="e">
        <f>SUM(AN9:AN175)+SUM(#REF!)</f>
        <v>#REF!</v>
      </c>
      <c r="AO188" s="1041" t="e">
        <f>SUM(AO9:AO175)+SUM(#REF!)</f>
        <v>#REF!</v>
      </c>
      <c r="AP188" s="1040" t="e">
        <f>SUM(AP9:AP175)+SUM(#REF!)</f>
        <v>#REF!</v>
      </c>
      <c r="AQ188" s="1040" t="e">
        <f>SUM(AQ9:AQ175)+SUM(#REF!)</f>
        <v>#REF!</v>
      </c>
      <c r="AR188" s="1040" t="e">
        <f>SUM(AR9:AR175)+SUM(#REF!)</f>
        <v>#REF!</v>
      </c>
      <c r="AS188" s="1040" t="e">
        <f>SUM(AS9:AS175)+SUM(#REF!)</f>
        <v>#REF!</v>
      </c>
      <c r="AT188" s="1041" t="e">
        <f>SUM(AT9:AT175)+SUM(#REF!)</f>
        <v>#REF!</v>
      </c>
      <c r="AU188" s="1041" t="e">
        <f>SUM(AU9:AU175)+SUM(#REF!)</f>
        <v>#REF!</v>
      </c>
      <c r="AV188" s="1041" t="e">
        <f>SUM(AV9:AV175)+SUM(#REF!)</f>
        <v>#REF!</v>
      </c>
      <c r="AW188" s="1041" t="e">
        <f>SUM(AW9:AW175)+SUM(#REF!)</f>
        <v>#REF!</v>
      </c>
      <c r="AX188" s="1040" t="e">
        <f>SUM(AX9:AX175)+SUM(#REF!)</f>
        <v>#REF!</v>
      </c>
      <c r="AY188" s="1040" t="e">
        <f>SUM(AY9:AY175)+SUM(#REF!)</f>
        <v>#REF!</v>
      </c>
      <c r="AZ188" s="1040" t="e">
        <f>SUM(AZ9:AZ175)+SUM(#REF!)</f>
        <v>#REF!</v>
      </c>
      <c r="BA188" s="1040" t="e">
        <f>SUM(BA9:BA175)+SUM(#REF!)</f>
        <v>#REF!</v>
      </c>
      <c r="BB188" s="1041" t="e">
        <f>SUM(BB9:BB175)+SUM(#REF!)</f>
        <v>#REF!</v>
      </c>
      <c r="BC188" s="1041" t="e">
        <f>SUM(BC9:BC175)+SUM(#REF!)</f>
        <v>#REF!</v>
      </c>
      <c r="BD188" s="1041" t="e">
        <f>SUM(BD9:BD175)+SUM(#REF!)</f>
        <v>#REF!</v>
      </c>
      <c r="BE188" s="1041" t="e">
        <f>SUM(BE9:BE175)+SUM(#REF!)</f>
        <v>#REF!</v>
      </c>
      <c r="BF188" s="1040" t="e">
        <f>SUM(BF9:BF175)+SUM(#REF!)</f>
        <v>#REF!</v>
      </c>
      <c r="BG188" s="1040" t="e">
        <f>SUM(BG9:BG175)+SUM(#REF!)</f>
        <v>#REF!</v>
      </c>
      <c r="BH188" s="1040" t="e">
        <f>SUM(BH9:BH175)+SUM(#REF!)</f>
        <v>#REF!</v>
      </c>
      <c r="BI188" s="1040" t="e">
        <f>SUM(BI9:BI175)+SUM(#REF!)</f>
        <v>#REF!</v>
      </c>
      <c r="BJ188" s="1041" t="e">
        <f>SUM(BJ9:BJ175)+SUM(#REF!)</f>
        <v>#REF!</v>
      </c>
      <c r="BK188" s="1041" t="e">
        <f>SUM(BK9:BK175)+SUM(#REF!)</f>
        <v>#REF!</v>
      </c>
      <c r="BL188" s="1041" t="e">
        <f>SUM(BL9:BL175)+SUM(#REF!)</f>
        <v>#REF!</v>
      </c>
      <c r="BM188" s="1041" t="e">
        <f>SUM(BM9:BM175)+SUM(#REF!)</f>
        <v>#REF!</v>
      </c>
      <c r="BN188" s="1291"/>
      <c r="BO188" s="1288"/>
      <c r="BP188" s="1022"/>
    </row>
    <row r="189" spans="1:68" ht="15.75" hidden="1" x14ac:dyDescent="0.25">
      <c r="A189" s="1021"/>
      <c r="B189" s="1023"/>
      <c r="C189" s="1023"/>
      <c r="D189" s="1023"/>
      <c r="E189" s="1023"/>
      <c r="F189" s="1023"/>
      <c r="G189" s="1023"/>
      <c r="H189" s="1023"/>
      <c r="I189" s="1023"/>
      <c r="J189" s="1023"/>
      <c r="K189" s="1023" t="s">
        <v>542</v>
      </c>
      <c r="L189" s="1024">
        <f>L7+L45</f>
        <v>213</v>
      </c>
      <c r="M189" s="1025">
        <f t="shared" si="290"/>
        <v>7668</v>
      </c>
      <c r="N189" s="1039" t="e">
        <f>SUM(N9:N175)+SUM(#REF!)</f>
        <v>#REF!</v>
      </c>
      <c r="O189" s="1039" t="e">
        <f>SUM(O9:O175)+SUM(#REF!)</f>
        <v>#REF!</v>
      </c>
      <c r="P189" s="1039" t="e">
        <f>SUM(P9:P175)+SUM(#REF!)</f>
        <v>#REF!</v>
      </c>
      <c r="Q189" s="1039" t="e">
        <f>SUM(Q9:Q175)+SUM(#REF!)</f>
        <v>#REF!</v>
      </c>
      <c r="R189" s="1039" t="e">
        <f>SUM(R9:R175)+SUM(#REF!)</f>
        <v>#REF!</v>
      </c>
      <c r="S189" s="1039" t="e">
        <f>SUM(S9:S175)+SUM(#REF!)</f>
        <v>#REF!</v>
      </c>
      <c r="T189" s="1039" t="e">
        <f>SUM(T9:T175)+SUM(#REF!)</f>
        <v>#REF!</v>
      </c>
      <c r="U189" s="1039" t="e">
        <f>SUM(U9:U175)+SUM(#REF!)</f>
        <v>#REF!</v>
      </c>
      <c r="V189" s="1026"/>
      <c r="W189" s="1027"/>
      <c r="X189" s="1027"/>
      <c r="Y189" s="1028"/>
      <c r="Z189" s="1029"/>
      <c r="AA189" s="908" t="e">
        <f>AB189+AB189*0.1</f>
        <v>#REF!</v>
      </c>
      <c r="AB189" s="1002" t="e">
        <f>SUM(AC189:AE189)</f>
        <v>#REF!</v>
      </c>
      <c r="AC189" s="1002" t="e">
        <f>SUM(AC9:AC175)+SUM(#REF!)</f>
        <v>#REF!</v>
      </c>
      <c r="AD189" s="1002" t="e">
        <f>SUM(AD9:AD175)+SUM(#REF!)</f>
        <v>#REF!</v>
      </c>
      <c r="AE189" s="1002" t="e">
        <f>SUM(AE9:AE175)+SUM(#REF!)</f>
        <v>#REF!</v>
      </c>
      <c r="AF189" s="1002" t="e">
        <f>SUM(AF9:AF175)+SUM(#REF!)</f>
        <v>#REF!</v>
      </c>
      <c r="AG189" s="872" t="e">
        <f>M189-AA189</f>
        <v>#REF!</v>
      </c>
      <c r="AH189" s="1040" t="e">
        <f>SUM(AH9:AH175)+SUM(#REF!)</f>
        <v>#REF!</v>
      </c>
      <c r="AI189" s="1040" t="e">
        <f>SUM(AI9:AI175)+SUM(#REF!)</f>
        <v>#REF!</v>
      </c>
      <c r="AJ189" s="1040" t="e">
        <f>SUM(AJ9:AJ175)+SUM(#REF!)</f>
        <v>#REF!</v>
      </c>
      <c r="AK189" s="1040" t="e">
        <f>SUM(AK9:AK175)+SUM(#REF!)</f>
        <v>#REF!</v>
      </c>
      <c r="AL189" s="1041" t="e">
        <f>SUM(AL9:AL175)+SUM(#REF!)</f>
        <v>#REF!</v>
      </c>
      <c r="AM189" s="1041" t="e">
        <f>SUM(AM9:AM175)+SUM(#REF!)</f>
        <v>#REF!</v>
      </c>
      <c r="AN189" s="1041" t="e">
        <f>SUM(AN9:AN175)+SUM(#REF!)</f>
        <v>#REF!</v>
      </c>
      <c r="AO189" s="1041" t="e">
        <f>SUM(AO9:AO175)+SUM(#REF!)</f>
        <v>#REF!</v>
      </c>
      <c r="AP189" s="1040" t="e">
        <f>SUM(AP9:AP175)+SUM(#REF!)</f>
        <v>#REF!</v>
      </c>
      <c r="AQ189" s="1040" t="e">
        <f>SUM(AQ9:AQ175)+SUM(#REF!)</f>
        <v>#REF!</v>
      </c>
      <c r="AR189" s="1040" t="e">
        <f>SUM(AR9:AR175)+SUM(#REF!)</f>
        <v>#REF!</v>
      </c>
      <c r="AS189" s="1040" t="e">
        <f>SUM(AS9:AS175)+SUM(#REF!)</f>
        <v>#REF!</v>
      </c>
      <c r="AT189" s="1041" t="e">
        <f>SUM(AT9:AT175)+SUM(#REF!)</f>
        <v>#REF!</v>
      </c>
      <c r="AU189" s="1041" t="e">
        <f>SUM(AU9:AU175)+SUM(#REF!)</f>
        <v>#REF!</v>
      </c>
      <c r="AV189" s="1041" t="e">
        <f>SUM(AV9:AV175)+SUM(#REF!)</f>
        <v>#REF!</v>
      </c>
      <c r="AW189" s="1041" t="e">
        <f>SUM(AW9:AW175)+SUM(#REF!)</f>
        <v>#REF!</v>
      </c>
      <c r="AX189" s="1040" t="e">
        <f>SUM(AX9:AX175)+SUM(#REF!)</f>
        <v>#REF!</v>
      </c>
      <c r="AY189" s="1040" t="e">
        <f>SUM(AY9:AY175)+SUM(#REF!)</f>
        <v>#REF!</v>
      </c>
      <c r="AZ189" s="1040" t="e">
        <f>SUM(AZ9:AZ175)+SUM(#REF!)</f>
        <v>#REF!</v>
      </c>
      <c r="BA189" s="1040" t="e">
        <f>SUM(BA9:BA175)+SUM(#REF!)</f>
        <v>#REF!</v>
      </c>
      <c r="BB189" s="1041" t="e">
        <f>SUM(BB9:BB175)+SUM(#REF!)</f>
        <v>#REF!</v>
      </c>
      <c r="BC189" s="1041" t="e">
        <f>SUM(BC9:BC175)+SUM(#REF!)</f>
        <v>#REF!</v>
      </c>
      <c r="BD189" s="1041" t="e">
        <f>SUM(BD9:BD175)+SUM(#REF!)</f>
        <v>#REF!</v>
      </c>
      <c r="BE189" s="1041" t="e">
        <f>SUM(BE9:BE175)+SUM(#REF!)</f>
        <v>#REF!</v>
      </c>
      <c r="BF189" s="1040" t="e">
        <f>SUM(BF9:BF175)+SUM(#REF!)</f>
        <v>#REF!</v>
      </c>
      <c r="BG189" s="1040" t="e">
        <f>SUM(BG9:BG175)+SUM(#REF!)</f>
        <v>#REF!</v>
      </c>
      <c r="BH189" s="1040" t="e">
        <f>SUM(BH9:BH175)+SUM(#REF!)</f>
        <v>#REF!</v>
      </c>
      <c r="BI189" s="1040" t="e">
        <f>SUM(BI9:BI175)+SUM(#REF!)</f>
        <v>#REF!</v>
      </c>
      <c r="BJ189" s="1041" t="e">
        <f>SUM(BJ9:BJ175)+SUM(#REF!)</f>
        <v>#REF!</v>
      </c>
      <c r="BK189" s="1041" t="e">
        <f>SUM(BK9:BK175)+SUM(#REF!)</f>
        <v>#REF!</v>
      </c>
      <c r="BL189" s="1041" t="e">
        <f>SUM(BL9:BL175)+SUM(#REF!)</f>
        <v>#REF!</v>
      </c>
      <c r="BM189" s="1041" t="e">
        <f>SUM(BM9:BM175)+SUM(#REF!)</f>
        <v>#REF!</v>
      </c>
      <c r="BN189" s="1291"/>
      <c r="BO189" s="1288"/>
      <c r="BP189" s="1022"/>
    </row>
    <row r="190" spans="1:68" ht="15.75" hidden="1" x14ac:dyDescent="0.25">
      <c r="A190" s="1021"/>
      <c r="B190" s="1023"/>
      <c r="C190" s="1023"/>
      <c r="D190" s="1023"/>
      <c r="E190" s="1023"/>
      <c r="F190" s="1023"/>
      <c r="G190" s="1023"/>
      <c r="H190" s="1023"/>
      <c r="I190" s="1023"/>
      <c r="J190" s="1023"/>
      <c r="K190" s="1023" t="s">
        <v>542</v>
      </c>
      <c r="L190" s="1024">
        <f>L7+L45</f>
        <v>213</v>
      </c>
      <c r="M190" s="1025">
        <f t="shared" si="290"/>
        <v>7668</v>
      </c>
      <c r="N190" s="1039" t="e">
        <f>SUM(N9:N175)+SUM(#REF!)</f>
        <v>#REF!</v>
      </c>
      <c r="O190" s="1039" t="e">
        <f>SUM(O9:O175)+SUM(#REF!)</f>
        <v>#REF!</v>
      </c>
      <c r="P190" s="1039" t="e">
        <f>SUM(P9:P175)+SUM(#REF!)</f>
        <v>#REF!</v>
      </c>
      <c r="Q190" s="1039" t="e">
        <f>SUM(Q9:Q175)+SUM(#REF!)</f>
        <v>#REF!</v>
      </c>
      <c r="R190" s="1039" t="e">
        <f>SUM(R9:R175)+SUM(#REF!)</f>
        <v>#REF!</v>
      </c>
      <c r="S190" s="1039" t="e">
        <f>SUM(S9:S175)+SUM(#REF!)</f>
        <v>#REF!</v>
      </c>
      <c r="T190" s="1039" t="e">
        <f>SUM(T9:T175)+SUM(#REF!)</f>
        <v>#REF!</v>
      </c>
      <c r="U190" s="1039" t="e">
        <f>SUM(U9:U175)+SUM(#REF!)</f>
        <v>#REF!</v>
      </c>
      <c r="V190" s="1026"/>
      <c r="W190" s="1027"/>
      <c r="X190" s="1027"/>
      <c r="Y190" s="1028"/>
      <c r="Z190" s="1029"/>
      <c r="AA190" s="908" t="e">
        <f>AB190+AB190*0.1</f>
        <v>#REF!</v>
      </c>
      <c r="AB190" s="1002" t="e">
        <f>SUM(AC190:AE190)</f>
        <v>#REF!</v>
      </c>
      <c r="AC190" s="1002" t="e">
        <f>SUM(AC9:AC175)+SUM(#REF!)</f>
        <v>#REF!</v>
      </c>
      <c r="AD190" s="1002" t="e">
        <f>SUM(AD9:AD175)+SUM(#REF!)</f>
        <v>#REF!</v>
      </c>
      <c r="AE190" s="1002" t="e">
        <f>SUM(AE9:AE175)+SUM(#REF!)</f>
        <v>#REF!</v>
      </c>
      <c r="AF190" s="1002" t="e">
        <f>SUM(AF9:AF175)+SUM(#REF!)</f>
        <v>#REF!</v>
      </c>
      <c r="AG190" s="872" t="e">
        <f>M190-AA190</f>
        <v>#REF!</v>
      </c>
      <c r="AH190" s="1040" t="e">
        <f>SUM(AH9:AH175)+SUM(#REF!)</f>
        <v>#REF!</v>
      </c>
      <c r="AI190" s="1040" t="e">
        <f>SUM(AI9:AI175)+SUM(#REF!)</f>
        <v>#REF!</v>
      </c>
      <c r="AJ190" s="1040" t="e">
        <f>SUM(AJ9:AJ175)+SUM(#REF!)</f>
        <v>#REF!</v>
      </c>
      <c r="AK190" s="1040" t="e">
        <f>SUM(AK9:AK175)+SUM(#REF!)</f>
        <v>#REF!</v>
      </c>
      <c r="AL190" s="1041" t="e">
        <f>SUM(AL9:AL175)+SUM(#REF!)</f>
        <v>#REF!</v>
      </c>
      <c r="AM190" s="1041" t="e">
        <f>SUM(AM9:AM175)+SUM(#REF!)</f>
        <v>#REF!</v>
      </c>
      <c r="AN190" s="1041" t="e">
        <f>SUM(AN9:AN175)+SUM(#REF!)</f>
        <v>#REF!</v>
      </c>
      <c r="AO190" s="1041" t="e">
        <f>SUM(AO9:AO175)+SUM(#REF!)</f>
        <v>#REF!</v>
      </c>
      <c r="AP190" s="1040" t="e">
        <f>SUM(AP9:AP175)+SUM(#REF!)</f>
        <v>#REF!</v>
      </c>
      <c r="AQ190" s="1040" t="e">
        <f>SUM(AQ9:AQ175)+SUM(#REF!)</f>
        <v>#REF!</v>
      </c>
      <c r="AR190" s="1040" t="e">
        <f>SUM(AR9:AR175)+SUM(#REF!)</f>
        <v>#REF!</v>
      </c>
      <c r="AS190" s="1040" t="e">
        <f>SUM(AS9:AS175)+SUM(#REF!)</f>
        <v>#REF!</v>
      </c>
      <c r="AT190" s="1041" t="e">
        <f>SUM(AT9:AT175)+SUM(#REF!)</f>
        <v>#REF!</v>
      </c>
      <c r="AU190" s="1041" t="e">
        <f>SUM(AU9:AU175)+SUM(#REF!)</f>
        <v>#REF!</v>
      </c>
      <c r="AV190" s="1041" t="e">
        <f>SUM(AV9:AV175)+SUM(#REF!)</f>
        <v>#REF!</v>
      </c>
      <c r="AW190" s="1041" t="e">
        <f>SUM(AW9:AW175)+SUM(#REF!)</f>
        <v>#REF!</v>
      </c>
      <c r="AX190" s="1040" t="e">
        <f>SUM(AX9:AX175)+SUM(#REF!)</f>
        <v>#REF!</v>
      </c>
      <c r="AY190" s="1040" t="e">
        <f>SUM(AY9:AY175)+SUM(#REF!)</f>
        <v>#REF!</v>
      </c>
      <c r="AZ190" s="1040" t="e">
        <f>SUM(AZ9:AZ175)+SUM(#REF!)</f>
        <v>#REF!</v>
      </c>
      <c r="BA190" s="1040" t="e">
        <f>SUM(BA9:BA175)+SUM(#REF!)</f>
        <v>#REF!</v>
      </c>
      <c r="BB190" s="1041" t="e">
        <f>SUM(BB9:BB175)+SUM(#REF!)</f>
        <v>#REF!</v>
      </c>
      <c r="BC190" s="1041" t="e">
        <f>SUM(BC9:BC175)+SUM(#REF!)</f>
        <v>#REF!</v>
      </c>
      <c r="BD190" s="1041" t="e">
        <f>SUM(BD9:BD175)+SUM(#REF!)</f>
        <v>#REF!</v>
      </c>
      <c r="BE190" s="1041" t="e">
        <f>SUM(BE9:BE175)+SUM(#REF!)</f>
        <v>#REF!</v>
      </c>
      <c r="BF190" s="1040" t="e">
        <f>SUM(BF9:BF175)+SUM(#REF!)</f>
        <v>#REF!</v>
      </c>
      <c r="BG190" s="1040" t="e">
        <f>SUM(BG9:BG175)+SUM(#REF!)</f>
        <v>#REF!</v>
      </c>
      <c r="BH190" s="1040" t="e">
        <f>SUM(BH9:BH175)+SUM(#REF!)</f>
        <v>#REF!</v>
      </c>
      <c r="BI190" s="1040" t="e">
        <f>SUM(BI9:BI175)+SUM(#REF!)</f>
        <v>#REF!</v>
      </c>
      <c r="BJ190" s="1041" t="e">
        <f>SUM(BJ9:BJ175)+SUM(#REF!)</f>
        <v>#REF!</v>
      </c>
      <c r="BK190" s="1041" t="e">
        <f>SUM(BK9:BK175)+SUM(#REF!)</f>
        <v>#REF!</v>
      </c>
      <c r="BL190" s="1041" t="e">
        <f>SUM(BL9:BL175)+SUM(#REF!)</f>
        <v>#REF!</v>
      </c>
      <c r="BM190" s="1041" t="e">
        <f>SUM(BM9:BM175)+SUM(#REF!)</f>
        <v>#REF!</v>
      </c>
      <c r="BN190" s="1291"/>
      <c r="BO190" s="1288"/>
      <c r="BP190" s="1022"/>
    </row>
    <row r="191" spans="1:68" ht="16.5" hidden="1" thickBot="1" x14ac:dyDescent="0.3">
      <c r="A191" s="1021"/>
      <c r="B191" s="1023"/>
      <c r="C191" s="1023"/>
      <c r="D191" s="1023"/>
      <c r="E191" s="1023"/>
      <c r="F191" s="1023"/>
      <c r="G191" s="1023"/>
      <c r="H191" s="1023"/>
      <c r="I191" s="1023"/>
      <c r="J191" s="1023"/>
      <c r="K191" s="1023" t="s">
        <v>542</v>
      </c>
      <c r="L191" s="1024">
        <f>L7+L45</f>
        <v>213</v>
      </c>
      <c r="M191" s="1025">
        <f t="shared" si="290"/>
        <v>7668</v>
      </c>
      <c r="N191" s="1039">
        <f t="shared" ref="N191:U191" si="299">SUM(N9:N175)+SUM(N177:N186)</f>
        <v>31</v>
      </c>
      <c r="O191" s="1039">
        <f t="shared" si="299"/>
        <v>28</v>
      </c>
      <c r="P191" s="1039">
        <f t="shared" si="299"/>
        <v>30</v>
      </c>
      <c r="Q191" s="1039">
        <f t="shared" si="299"/>
        <v>26</v>
      </c>
      <c r="R191" s="1039">
        <f t="shared" si="299"/>
        <v>43</v>
      </c>
      <c r="S191" s="1039">
        <f t="shared" si="299"/>
        <v>40</v>
      </c>
      <c r="T191" s="1039">
        <f t="shared" si="299"/>
        <v>57</v>
      </c>
      <c r="U191" s="1039">
        <f t="shared" si="299"/>
        <v>51</v>
      </c>
      <c r="V191" s="1026"/>
      <c r="W191" s="1027"/>
      <c r="X191" s="1027"/>
      <c r="Y191" s="1028"/>
      <c r="Z191" s="1029"/>
      <c r="AA191" s="908">
        <f>AB191+AB191*0.1</f>
        <v>5346</v>
      </c>
      <c r="AB191" s="1002">
        <f>SUM(AC191:AE191)</f>
        <v>4860</v>
      </c>
      <c r="AC191" s="1002">
        <f>SUM(AC9:AC175)+SUM(AC177:AC186)</f>
        <v>1616</v>
      </c>
      <c r="AD191" s="1002">
        <f>SUM(AD9:AD175)+SUM(AD177:AD186)</f>
        <v>1320</v>
      </c>
      <c r="AE191" s="1002">
        <f>SUM(AE9:AE175)+SUM(AE177:AE186)</f>
        <v>1924</v>
      </c>
      <c r="AF191" s="1002">
        <f>SUM(AF9:AF175)+SUM(AF177:AF186)</f>
        <v>0</v>
      </c>
      <c r="AG191" s="872">
        <f>M191-AA191</f>
        <v>2322</v>
      </c>
      <c r="AH191" s="1040">
        <f t="shared" ref="AH191:BM191" si="300">SUM(AH9:AH175)+SUM(AH177:AH186)</f>
        <v>176</v>
      </c>
      <c r="AI191" s="1040">
        <f t="shared" si="300"/>
        <v>96</v>
      </c>
      <c r="AJ191" s="1040">
        <f t="shared" si="300"/>
        <v>262</v>
      </c>
      <c r="AK191" s="1040">
        <f t="shared" si="300"/>
        <v>0</v>
      </c>
      <c r="AL191" s="1041">
        <f t="shared" si="300"/>
        <v>168</v>
      </c>
      <c r="AM191" s="1041">
        <f t="shared" si="300"/>
        <v>56</v>
      </c>
      <c r="AN191" s="1041">
        <f t="shared" si="300"/>
        <v>332</v>
      </c>
      <c r="AO191" s="1041">
        <f t="shared" si="300"/>
        <v>0</v>
      </c>
      <c r="AP191" s="1040">
        <f t="shared" si="300"/>
        <v>176</v>
      </c>
      <c r="AQ191" s="1040">
        <f t="shared" si="300"/>
        <v>104</v>
      </c>
      <c r="AR191" s="1040">
        <f t="shared" si="300"/>
        <v>258</v>
      </c>
      <c r="AS191" s="1040">
        <f t="shared" si="300"/>
        <v>0</v>
      </c>
      <c r="AT191" s="1041">
        <f t="shared" si="300"/>
        <v>160</v>
      </c>
      <c r="AU191" s="1041">
        <f t="shared" si="300"/>
        <v>80</v>
      </c>
      <c r="AV191" s="1041">
        <f t="shared" si="300"/>
        <v>244</v>
      </c>
      <c r="AW191" s="1041">
        <f t="shared" si="300"/>
        <v>0</v>
      </c>
      <c r="AX191" s="1040">
        <f t="shared" si="300"/>
        <v>208</v>
      </c>
      <c r="AY191" s="1040">
        <f t="shared" si="300"/>
        <v>176</v>
      </c>
      <c r="AZ191" s="1040">
        <f t="shared" si="300"/>
        <v>306</v>
      </c>
      <c r="BA191" s="1040">
        <f t="shared" si="300"/>
        <v>0</v>
      </c>
      <c r="BB191" s="1041">
        <f t="shared" si="300"/>
        <v>176</v>
      </c>
      <c r="BC191" s="1041">
        <f t="shared" si="300"/>
        <v>200</v>
      </c>
      <c r="BD191" s="1041">
        <f t="shared" si="300"/>
        <v>242</v>
      </c>
      <c r="BE191" s="1041">
        <f t="shared" si="300"/>
        <v>0</v>
      </c>
      <c r="BF191" s="1040">
        <f t="shared" si="300"/>
        <v>288</v>
      </c>
      <c r="BG191" s="1040">
        <f t="shared" si="300"/>
        <v>368</v>
      </c>
      <c r="BH191" s="1040">
        <f t="shared" si="300"/>
        <v>120</v>
      </c>
      <c r="BI191" s="1040">
        <f t="shared" si="300"/>
        <v>0</v>
      </c>
      <c r="BJ191" s="1041">
        <f t="shared" si="300"/>
        <v>264</v>
      </c>
      <c r="BK191" s="1041">
        <f t="shared" si="300"/>
        <v>240</v>
      </c>
      <c r="BL191" s="1041">
        <f t="shared" si="300"/>
        <v>160</v>
      </c>
      <c r="BM191" s="1041">
        <f t="shared" si="300"/>
        <v>0</v>
      </c>
      <c r="BN191" s="1291"/>
      <c r="BO191" s="1288"/>
      <c r="BP191" s="1022"/>
    </row>
    <row r="192" spans="1:68" ht="15.75" x14ac:dyDescent="0.25">
      <c r="A192" s="483"/>
      <c r="B192" s="832"/>
      <c r="C192" s="832"/>
      <c r="D192" s="832"/>
      <c r="E192" s="832"/>
      <c r="F192" s="485"/>
      <c r="G192" s="485"/>
      <c r="H192" s="485"/>
      <c r="I192" s="485" t="s">
        <v>51</v>
      </c>
      <c r="J192" s="813" t="s">
        <v>122</v>
      </c>
      <c r="K192" s="486" t="s">
        <v>195</v>
      </c>
      <c r="L192" s="487">
        <f>SUM(L193+L195+L197+L200)</f>
        <v>21</v>
      </c>
      <c r="M192" s="488">
        <f t="shared" ref="M192:M201" si="301">L192*36</f>
        <v>756</v>
      </c>
      <c r="N192" s="489"/>
      <c r="O192" s="485"/>
      <c r="P192" s="485"/>
      <c r="Q192" s="485"/>
      <c r="R192" s="490"/>
      <c r="S192" s="490"/>
      <c r="T192" s="490"/>
      <c r="U192" s="491"/>
      <c r="V192" s="492"/>
      <c r="W192" s="493"/>
      <c r="X192" s="493"/>
      <c r="Y192" s="494"/>
      <c r="Z192" s="494"/>
      <c r="AA192" s="882"/>
      <c r="AB192" s="497"/>
      <c r="AC192" s="497"/>
      <c r="AD192" s="497"/>
      <c r="AE192" s="785"/>
      <c r="AF192" s="785"/>
      <c r="AG192" s="883"/>
      <c r="AH192" s="776"/>
      <c r="AI192" s="497"/>
      <c r="AJ192" s="497"/>
      <c r="AK192" s="497"/>
      <c r="AL192" s="497"/>
      <c r="AM192" s="497"/>
      <c r="AN192" s="497"/>
      <c r="AO192" s="497"/>
      <c r="AP192" s="497"/>
      <c r="AQ192" s="497"/>
      <c r="AR192" s="497"/>
      <c r="AS192" s="497"/>
      <c r="AT192" s="497"/>
      <c r="AU192" s="497"/>
      <c r="AV192" s="497"/>
      <c r="AW192" s="497"/>
      <c r="AX192" s="497"/>
      <c r="AY192" s="497"/>
      <c r="AZ192" s="497"/>
      <c r="BA192" s="497"/>
      <c r="BB192" s="497"/>
      <c r="BC192" s="497"/>
      <c r="BD192" s="497"/>
      <c r="BE192" s="497"/>
      <c r="BF192" s="497"/>
      <c r="BG192" s="497"/>
      <c r="BH192" s="497"/>
      <c r="BI192" s="497"/>
      <c r="BJ192" s="497"/>
      <c r="BK192" s="497"/>
      <c r="BL192" s="785"/>
      <c r="BM192" s="785"/>
      <c r="BN192" s="1292"/>
      <c r="BO192" s="1289"/>
      <c r="BP192" s="500"/>
    </row>
    <row r="193" spans="1:68" ht="15.75" x14ac:dyDescent="0.25">
      <c r="A193" s="532"/>
      <c r="B193" s="833"/>
      <c r="C193" s="833"/>
      <c r="D193" s="833"/>
      <c r="E193" s="833"/>
      <c r="F193" s="534"/>
      <c r="G193" s="534"/>
      <c r="H193" s="534"/>
      <c r="I193" s="534"/>
      <c r="J193" s="814" t="s">
        <v>715</v>
      </c>
      <c r="K193" s="536" t="s">
        <v>324</v>
      </c>
      <c r="L193" s="537">
        <f>SUM(L194)</f>
        <v>3</v>
      </c>
      <c r="M193" s="538">
        <f t="shared" si="301"/>
        <v>108</v>
      </c>
      <c r="N193" s="539"/>
      <c r="O193" s="534"/>
      <c r="P193" s="534"/>
      <c r="Q193" s="534"/>
      <c r="R193" s="540"/>
      <c r="S193" s="540"/>
      <c r="T193" s="540"/>
      <c r="U193" s="541"/>
      <c r="V193" s="542"/>
      <c r="W193" s="543"/>
      <c r="X193" s="543"/>
      <c r="Y193" s="544"/>
      <c r="Z193" s="544"/>
      <c r="AA193" s="884"/>
      <c r="AB193" s="547"/>
      <c r="AC193" s="547"/>
      <c r="AD193" s="547"/>
      <c r="AE193" s="786"/>
      <c r="AF193" s="786"/>
      <c r="AG193" s="885"/>
      <c r="AH193" s="777"/>
      <c r="AI193" s="547"/>
      <c r="AJ193" s="547"/>
      <c r="AK193" s="547"/>
      <c r="AL193" s="547"/>
      <c r="AM193" s="547"/>
      <c r="AN193" s="547"/>
      <c r="AO193" s="547"/>
      <c r="AP193" s="547"/>
      <c r="AQ193" s="547"/>
      <c r="AR193" s="547"/>
      <c r="AS193" s="547"/>
      <c r="AT193" s="547"/>
      <c r="AU193" s="547"/>
      <c r="AV193" s="547"/>
      <c r="AW193" s="547"/>
      <c r="AX193" s="547"/>
      <c r="AY193" s="547"/>
      <c r="AZ193" s="547"/>
      <c r="BA193" s="547"/>
      <c r="BB193" s="547"/>
      <c r="BC193" s="547"/>
      <c r="BD193" s="547"/>
      <c r="BE193" s="547"/>
      <c r="BF193" s="547"/>
      <c r="BG193" s="547"/>
      <c r="BH193" s="547"/>
      <c r="BI193" s="547"/>
      <c r="BJ193" s="547"/>
      <c r="BK193" s="547"/>
      <c r="BL193" s="786"/>
      <c r="BM193" s="786"/>
      <c r="BN193" s="1293"/>
      <c r="BO193" s="1290"/>
      <c r="BP193" s="550"/>
    </row>
    <row r="194" spans="1:68" ht="15.75" x14ac:dyDescent="0.25">
      <c r="A194" s="376"/>
      <c r="B194" s="663"/>
      <c r="C194" s="1085"/>
      <c r="D194" s="1085"/>
      <c r="E194" s="828"/>
      <c r="F194" s="667"/>
      <c r="G194" s="667"/>
      <c r="H194" s="667"/>
      <c r="I194" s="667"/>
      <c r="J194" s="803" t="s">
        <v>325</v>
      </c>
      <c r="K194" s="405" t="s">
        <v>728</v>
      </c>
      <c r="L194" s="678">
        <f>N194+O194+P194+Q194+R194+S194+T194+U194</f>
        <v>3</v>
      </c>
      <c r="M194" s="664">
        <f t="shared" si="301"/>
        <v>108</v>
      </c>
      <c r="N194" s="1111"/>
      <c r="O194" s="1112"/>
      <c r="P194" s="1112"/>
      <c r="Q194" s="1112">
        <v>3</v>
      </c>
      <c r="R194" s="1112"/>
      <c r="S194" s="1112"/>
      <c r="T194" s="1112"/>
      <c r="U194" s="1116"/>
      <c r="V194" s="674"/>
      <c r="W194" s="679">
        <v>4</v>
      </c>
      <c r="X194" s="37"/>
      <c r="Y194" s="270"/>
      <c r="Z194" s="262"/>
      <c r="AA194" s="874">
        <f>AB194+AB194*0.1</f>
        <v>0</v>
      </c>
      <c r="AB194" s="666">
        <f>AC194+AD194+AE194</f>
        <v>0</v>
      </c>
      <c r="AC194" s="666">
        <f t="shared" ref="AC194:AC201" si="302">AH194+AL194+AP194+AT194+AX194+BB194+BF194+BJ194</f>
        <v>0</v>
      </c>
      <c r="AD194" s="666">
        <f t="shared" ref="AD194:AD201" si="303">AI194+AM194+AQ194+AU194+AY194+BC194+BG194+BK194</f>
        <v>0</v>
      </c>
      <c r="AE194" s="996">
        <f t="shared" ref="AE194:AE201" si="304">AJ194+AN194+AR194+AV194+AZ194+BD194+BH194+BL194</f>
        <v>0</v>
      </c>
      <c r="AF194" s="996"/>
      <c r="AG194" s="875">
        <f>M194-AA194</f>
        <v>108</v>
      </c>
      <c r="AH194" s="770"/>
      <c r="AI194" s="672"/>
      <c r="AJ194" s="672"/>
      <c r="AK194" s="686"/>
      <c r="AL194" s="673"/>
      <c r="AM194" s="673"/>
      <c r="AN194" s="279"/>
      <c r="AO194" s="978"/>
      <c r="AP194" s="770"/>
      <c r="AQ194" s="672"/>
      <c r="AR194" s="672"/>
      <c r="AS194" s="686"/>
      <c r="AT194" s="279"/>
      <c r="AU194" s="279"/>
      <c r="AV194" s="279"/>
      <c r="AW194" s="978"/>
      <c r="AX194" s="770"/>
      <c r="AY194" s="672"/>
      <c r="AZ194" s="672"/>
      <c r="BA194" s="686"/>
      <c r="BB194" s="279"/>
      <c r="BC194" s="279"/>
      <c r="BD194" s="279"/>
      <c r="BE194" s="978"/>
      <c r="BF194" s="770"/>
      <c r="BG194" s="672"/>
      <c r="BH194" s="672"/>
      <c r="BI194" s="686"/>
      <c r="BJ194" s="279"/>
      <c r="BK194" s="279"/>
      <c r="BL194" s="782"/>
      <c r="BM194" s="843"/>
      <c r="BN194" s="1298" t="s">
        <v>549</v>
      </c>
      <c r="BO194" s="1068">
        <f>AB194/M194*100</f>
        <v>0</v>
      </c>
      <c r="BP194" s="563" t="s">
        <v>362</v>
      </c>
    </row>
    <row r="195" spans="1:68" ht="15.75" x14ac:dyDescent="0.25">
      <c r="A195" s="565"/>
      <c r="B195" s="131"/>
      <c r="C195" s="834"/>
      <c r="D195" s="834"/>
      <c r="E195" s="834"/>
      <c r="F195" s="130"/>
      <c r="G195" s="130"/>
      <c r="H195" s="130"/>
      <c r="I195" s="130"/>
      <c r="J195" s="815" t="s">
        <v>716</v>
      </c>
      <c r="K195" s="536" t="s">
        <v>323</v>
      </c>
      <c r="L195" s="924">
        <f>SUM(L196:L196)</f>
        <v>3</v>
      </c>
      <c r="M195" s="538">
        <f t="shared" si="301"/>
        <v>108</v>
      </c>
      <c r="N195" s="1131"/>
      <c r="O195" s="130"/>
      <c r="P195" s="130"/>
      <c r="Q195" s="130"/>
      <c r="R195" s="130"/>
      <c r="S195" s="130"/>
      <c r="T195" s="130"/>
      <c r="U195" s="566"/>
      <c r="V195" s="925"/>
      <c r="W195" s="926"/>
      <c r="X195" s="927"/>
      <c r="Y195" s="928"/>
      <c r="Z195" s="929"/>
      <c r="AA195" s="930">
        <f t="shared" ref="AA195:AA204" si="305">AB195+AB195*0.1</f>
        <v>0</v>
      </c>
      <c r="AB195" s="134">
        <f t="shared" ref="AB195:AB201" si="306">AC195+AD195+AE195</f>
        <v>0</v>
      </c>
      <c r="AC195" s="134">
        <f t="shared" si="302"/>
        <v>0</v>
      </c>
      <c r="AD195" s="134">
        <f t="shared" si="303"/>
        <v>0</v>
      </c>
      <c r="AE195" s="933">
        <f t="shared" si="304"/>
        <v>0</v>
      </c>
      <c r="AF195" s="933"/>
      <c r="AG195" s="931">
        <f t="shared" ref="AG195:AG201" si="307">M195-AA195</f>
        <v>108</v>
      </c>
      <c r="AH195" s="932"/>
      <c r="AI195" s="134"/>
      <c r="AJ195" s="134"/>
      <c r="AK195" s="134"/>
      <c r="AL195" s="134"/>
      <c r="AM195" s="134"/>
      <c r="AN195" s="134"/>
      <c r="AO195" s="932"/>
      <c r="AP195" s="932"/>
      <c r="AQ195" s="134"/>
      <c r="AR195" s="134"/>
      <c r="AS195" s="134"/>
      <c r="AT195" s="134"/>
      <c r="AU195" s="134"/>
      <c r="AV195" s="134"/>
      <c r="AW195" s="932"/>
      <c r="AX195" s="932"/>
      <c r="AY195" s="134"/>
      <c r="AZ195" s="134"/>
      <c r="BA195" s="134"/>
      <c r="BB195" s="134"/>
      <c r="BC195" s="134"/>
      <c r="BD195" s="134"/>
      <c r="BE195" s="932"/>
      <c r="BF195" s="932"/>
      <c r="BG195" s="134"/>
      <c r="BH195" s="134"/>
      <c r="BI195" s="134"/>
      <c r="BJ195" s="134"/>
      <c r="BK195" s="134"/>
      <c r="BL195" s="933"/>
      <c r="BM195" s="933"/>
      <c r="BN195" s="1294"/>
      <c r="BO195" s="1283"/>
      <c r="BP195" s="934"/>
    </row>
    <row r="196" spans="1:68" ht="15.75" x14ac:dyDescent="0.25">
      <c r="A196" s="376"/>
      <c r="B196" s="663"/>
      <c r="C196" s="1085"/>
      <c r="D196" s="1085"/>
      <c r="E196" s="828"/>
      <c r="F196" s="667"/>
      <c r="G196" s="667"/>
      <c r="H196" s="667"/>
      <c r="I196" s="667"/>
      <c r="J196" s="803" t="s">
        <v>332</v>
      </c>
      <c r="K196" s="405" t="s">
        <v>323</v>
      </c>
      <c r="L196" s="691">
        <f>N196+O196+P196+Q196+R196+S196+T196+U196</f>
        <v>3</v>
      </c>
      <c r="M196" s="692">
        <f t="shared" si="301"/>
        <v>108</v>
      </c>
      <c r="N196" s="1111"/>
      <c r="O196" s="1112"/>
      <c r="P196" s="1112"/>
      <c r="Q196" s="1112"/>
      <c r="R196" s="1112"/>
      <c r="S196" s="1112"/>
      <c r="T196" s="1112">
        <v>3</v>
      </c>
      <c r="U196" s="1116"/>
      <c r="V196" s="674"/>
      <c r="W196" s="679">
        <v>7</v>
      </c>
      <c r="X196" s="37"/>
      <c r="Y196" s="270"/>
      <c r="Z196" s="262"/>
      <c r="AA196" s="874">
        <f t="shared" si="305"/>
        <v>35.200000000000003</v>
      </c>
      <c r="AB196" s="666">
        <f t="shared" si="306"/>
        <v>32</v>
      </c>
      <c r="AC196" s="666">
        <f t="shared" si="302"/>
        <v>0</v>
      </c>
      <c r="AD196" s="666">
        <f t="shared" si="303"/>
        <v>0</v>
      </c>
      <c r="AE196" s="996">
        <f t="shared" si="304"/>
        <v>32</v>
      </c>
      <c r="AF196" s="996"/>
      <c r="AG196" s="875">
        <f t="shared" si="307"/>
        <v>72.8</v>
      </c>
      <c r="AH196" s="770"/>
      <c r="AI196" s="672"/>
      <c r="AJ196" s="672"/>
      <c r="AK196" s="686"/>
      <c r="AL196" s="673"/>
      <c r="AM196" s="673"/>
      <c r="AN196" s="279"/>
      <c r="AO196" s="978"/>
      <c r="AP196" s="770"/>
      <c r="AQ196" s="672"/>
      <c r="AR196" s="672"/>
      <c r="AS196" s="686"/>
      <c r="AT196" s="279"/>
      <c r="AU196" s="279"/>
      <c r="AV196" s="279"/>
      <c r="AW196" s="978"/>
      <c r="AX196" s="770"/>
      <c r="AY196" s="672"/>
      <c r="AZ196" s="672"/>
      <c r="BA196" s="686"/>
      <c r="BB196" s="279"/>
      <c r="BC196" s="279"/>
      <c r="BD196" s="279"/>
      <c r="BE196" s="978"/>
      <c r="BF196" s="770"/>
      <c r="BG196" s="672"/>
      <c r="BH196" s="672">
        <v>32</v>
      </c>
      <c r="BI196" s="686"/>
      <c r="BJ196" s="279"/>
      <c r="BK196" s="279"/>
      <c r="BL196" s="1270"/>
      <c r="BM196" s="982"/>
      <c r="BN196" s="1298" t="s">
        <v>549</v>
      </c>
      <c r="BO196" s="1068">
        <f>AB196/M196*100</f>
        <v>29.629629629629626</v>
      </c>
      <c r="BP196" s="563" t="s">
        <v>362</v>
      </c>
    </row>
    <row r="197" spans="1:68" ht="15.75" x14ac:dyDescent="0.25">
      <c r="A197" s="565"/>
      <c r="B197" s="131"/>
      <c r="C197" s="834"/>
      <c r="D197" s="834"/>
      <c r="E197" s="834"/>
      <c r="F197" s="130">
        <v>1</v>
      </c>
      <c r="G197" s="130"/>
      <c r="H197" s="130"/>
      <c r="I197" s="130"/>
      <c r="J197" s="815" t="s">
        <v>717</v>
      </c>
      <c r="K197" s="536" t="s">
        <v>195</v>
      </c>
      <c r="L197" s="924">
        <f>SUM(L198)</f>
        <v>9</v>
      </c>
      <c r="M197" s="538">
        <f t="shared" si="301"/>
        <v>324</v>
      </c>
      <c r="N197" s="1131"/>
      <c r="O197" s="130"/>
      <c r="P197" s="130"/>
      <c r="Q197" s="130"/>
      <c r="R197" s="130"/>
      <c r="S197" s="130"/>
      <c r="T197" s="130"/>
      <c r="U197" s="566"/>
      <c r="V197" s="925"/>
      <c r="W197" s="926"/>
      <c r="X197" s="927"/>
      <c r="Y197" s="928"/>
      <c r="Z197" s="929"/>
      <c r="AA197" s="930">
        <f t="shared" si="305"/>
        <v>0</v>
      </c>
      <c r="AB197" s="134">
        <f t="shared" si="306"/>
        <v>0</v>
      </c>
      <c r="AC197" s="134">
        <f t="shared" si="302"/>
        <v>0</v>
      </c>
      <c r="AD197" s="134">
        <f t="shared" si="303"/>
        <v>0</v>
      </c>
      <c r="AE197" s="933">
        <f t="shared" si="304"/>
        <v>0</v>
      </c>
      <c r="AF197" s="933"/>
      <c r="AG197" s="931">
        <f t="shared" si="307"/>
        <v>324</v>
      </c>
      <c r="AH197" s="932"/>
      <c r="AI197" s="134"/>
      <c r="AJ197" s="134"/>
      <c r="AK197" s="134"/>
      <c r="AL197" s="134"/>
      <c r="AM197" s="134"/>
      <c r="AN197" s="134"/>
      <c r="AO197" s="932"/>
      <c r="AP197" s="932"/>
      <c r="AQ197" s="134"/>
      <c r="AR197" s="134"/>
      <c r="AS197" s="134"/>
      <c r="AT197" s="134"/>
      <c r="AU197" s="134"/>
      <c r="AV197" s="134"/>
      <c r="AW197" s="932"/>
      <c r="AX197" s="932"/>
      <c r="AY197" s="134"/>
      <c r="AZ197" s="134"/>
      <c r="BA197" s="134"/>
      <c r="BB197" s="134"/>
      <c r="BC197" s="134"/>
      <c r="BD197" s="134"/>
      <c r="BE197" s="932"/>
      <c r="BF197" s="932"/>
      <c r="BG197" s="134"/>
      <c r="BH197" s="134"/>
      <c r="BI197" s="134"/>
      <c r="BJ197" s="134"/>
      <c r="BK197" s="134"/>
      <c r="BL197" s="134"/>
      <c r="BM197" s="984"/>
      <c r="BN197" s="1294"/>
      <c r="BO197" s="1283"/>
      <c r="BP197" s="934"/>
    </row>
    <row r="198" spans="1:68" ht="31.5" x14ac:dyDescent="0.25">
      <c r="A198" s="376"/>
      <c r="B198" s="1231"/>
      <c r="C198" s="1085"/>
      <c r="D198" s="1085"/>
      <c r="E198" s="828"/>
      <c r="F198" s="1232"/>
      <c r="G198" s="1232"/>
      <c r="H198" s="1232"/>
      <c r="I198" s="1232"/>
      <c r="J198" s="803" t="s">
        <v>721</v>
      </c>
      <c r="K198" s="405" t="s">
        <v>759</v>
      </c>
      <c r="L198" s="1448">
        <f>N198+O198+P198+Q198+R198+S198+T198+U198</f>
        <v>9</v>
      </c>
      <c r="M198" s="1450">
        <f t="shared" ref="M198" si="308">L198*36</f>
        <v>324</v>
      </c>
      <c r="N198" s="1585"/>
      <c r="O198" s="1424"/>
      <c r="P198" s="1424"/>
      <c r="Q198" s="1424"/>
      <c r="R198" s="1424"/>
      <c r="S198" s="1424">
        <v>9</v>
      </c>
      <c r="T198" s="1424"/>
      <c r="U198" s="1454"/>
      <c r="V198" s="1456"/>
      <c r="W198" s="1458">
        <v>6</v>
      </c>
      <c r="X198" s="1587"/>
      <c r="Y198" s="1587"/>
      <c r="Z198" s="1460"/>
      <c r="AA198" s="1651">
        <f t="shared" ref="AA198" si="309">AB198+AB198*0.1</f>
        <v>0</v>
      </c>
      <c r="AB198" s="1432">
        <f t="shared" ref="AB198" si="310">AC198+AD198+AE198</f>
        <v>0</v>
      </c>
      <c r="AC198" s="1432">
        <f t="shared" ref="AC198" si="311">AH198+AL198+AP198+AT198+AX198+BB198+BF198+BJ198</f>
        <v>0</v>
      </c>
      <c r="AD198" s="1432">
        <f t="shared" ref="AD198" si="312">AI198+AM198+AQ198+AU198+AY198+BC198+BG198+BK198</f>
        <v>0</v>
      </c>
      <c r="AE198" s="1432">
        <f t="shared" ref="AE198" si="313">AJ198+AN198+AR198+AV198+AZ198+BD198+BH198+BL198</f>
        <v>0</v>
      </c>
      <c r="AF198" s="1591"/>
      <c r="AG198" s="1593">
        <f t="shared" ref="AG198" si="314">M198-AA198</f>
        <v>324</v>
      </c>
      <c r="AH198" s="1653"/>
      <c r="AI198" s="1436"/>
      <c r="AJ198" s="1436"/>
      <c r="AK198" s="1436"/>
      <c r="AL198" s="1438"/>
      <c r="AM198" s="1438"/>
      <c r="AN198" s="1428"/>
      <c r="AO198" s="1428"/>
      <c r="AP198" s="1436"/>
      <c r="AQ198" s="1436"/>
      <c r="AR198" s="1436"/>
      <c r="AS198" s="1436"/>
      <c r="AT198" s="1428"/>
      <c r="AU198" s="1428"/>
      <c r="AV198" s="1428"/>
      <c r="AW198" s="1428"/>
      <c r="AX198" s="1436"/>
      <c r="AY198" s="1436"/>
      <c r="AZ198" s="1436"/>
      <c r="BA198" s="1436"/>
      <c r="BB198" s="1428"/>
      <c r="BC198" s="1428"/>
      <c r="BD198" s="1428"/>
      <c r="BE198" s="1428"/>
      <c r="BF198" s="1436"/>
      <c r="BG198" s="1436"/>
      <c r="BH198" s="1436"/>
      <c r="BI198" s="1436"/>
      <c r="BJ198" s="1428"/>
      <c r="BK198" s="1428"/>
      <c r="BL198" s="1428"/>
      <c r="BM198" s="1655"/>
      <c r="BN198" s="1657" t="s">
        <v>549</v>
      </c>
      <c r="BO198" s="1649">
        <f>AB198/M198*100</f>
        <v>0</v>
      </c>
      <c r="BP198" s="563" t="s">
        <v>362</v>
      </c>
    </row>
    <row r="199" spans="1:68" ht="31.5" x14ac:dyDescent="0.25">
      <c r="A199" s="376"/>
      <c r="B199" s="663"/>
      <c r="C199" s="1085"/>
      <c r="D199" s="1085"/>
      <c r="E199" s="828"/>
      <c r="F199" s="667"/>
      <c r="G199" s="667"/>
      <c r="H199" s="667"/>
      <c r="I199" s="667"/>
      <c r="J199" s="803" t="s">
        <v>758</v>
      </c>
      <c r="K199" s="405" t="s">
        <v>729</v>
      </c>
      <c r="L199" s="1449"/>
      <c r="M199" s="1451"/>
      <c r="N199" s="1586"/>
      <c r="O199" s="1425"/>
      <c r="P199" s="1425"/>
      <c r="Q199" s="1425"/>
      <c r="R199" s="1425"/>
      <c r="S199" s="1425"/>
      <c r="T199" s="1425"/>
      <c r="U199" s="1455"/>
      <c r="V199" s="1457"/>
      <c r="W199" s="1459"/>
      <c r="X199" s="1588"/>
      <c r="Y199" s="1588"/>
      <c r="Z199" s="1461"/>
      <c r="AA199" s="1652"/>
      <c r="AB199" s="1433"/>
      <c r="AC199" s="1433"/>
      <c r="AD199" s="1433"/>
      <c r="AE199" s="1433"/>
      <c r="AF199" s="1592"/>
      <c r="AG199" s="1594"/>
      <c r="AH199" s="1654"/>
      <c r="AI199" s="1437"/>
      <c r="AJ199" s="1437"/>
      <c r="AK199" s="1437"/>
      <c r="AL199" s="1439"/>
      <c r="AM199" s="1439"/>
      <c r="AN199" s="1429"/>
      <c r="AO199" s="1429"/>
      <c r="AP199" s="1437"/>
      <c r="AQ199" s="1437"/>
      <c r="AR199" s="1437"/>
      <c r="AS199" s="1437"/>
      <c r="AT199" s="1429"/>
      <c r="AU199" s="1429"/>
      <c r="AV199" s="1429"/>
      <c r="AW199" s="1429"/>
      <c r="AX199" s="1437"/>
      <c r="AY199" s="1437"/>
      <c r="AZ199" s="1437"/>
      <c r="BA199" s="1437"/>
      <c r="BB199" s="1429"/>
      <c r="BC199" s="1429"/>
      <c r="BD199" s="1429"/>
      <c r="BE199" s="1429"/>
      <c r="BF199" s="1437"/>
      <c r="BG199" s="1437"/>
      <c r="BH199" s="1437"/>
      <c r="BI199" s="1437"/>
      <c r="BJ199" s="1429"/>
      <c r="BK199" s="1429"/>
      <c r="BL199" s="1429"/>
      <c r="BM199" s="1656"/>
      <c r="BN199" s="1658"/>
      <c r="BO199" s="1650"/>
      <c r="BP199" s="563" t="s">
        <v>362</v>
      </c>
    </row>
    <row r="200" spans="1:68" ht="15.75" x14ac:dyDescent="0.25">
      <c r="A200" s="567"/>
      <c r="B200" s="568"/>
      <c r="C200" s="835"/>
      <c r="D200" s="835"/>
      <c r="E200" s="835"/>
      <c r="F200" s="570"/>
      <c r="G200" s="570"/>
      <c r="H200" s="570"/>
      <c r="I200" s="570"/>
      <c r="J200" s="816" t="s">
        <v>718</v>
      </c>
      <c r="K200" s="536" t="s">
        <v>338</v>
      </c>
      <c r="L200" s="924">
        <f>SUM(L201)</f>
        <v>6</v>
      </c>
      <c r="M200" s="538">
        <f t="shared" si="301"/>
        <v>216</v>
      </c>
      <c r="N200" s="1132"/>
      <c r="O200" s="570"/>
      <c r="P200" s="570"/>
      <c r="Q200" s="570"/>
      <c r="R200" s="570"/>
      <c r="S200" s="570"/>
      <c r="T200" s="570"/>
      <c r="U200" s="571"/>
      <c r="V200" s="935"/>
      <c r="W200" s="936"/>
      <c r="X200" s="937"/>
      <c r="Y200" s="938"/>
      <c r="Z200" s="939"/>
      <c r="AA200" s="930">
        <f t="shared" si="305"/>
        <v>0</v>
      </c>
      <c r="AB200" s="134">
        <f t="shared" si="306"/>
        <v>0</v>
      </c>
      <c r="AC200" s="134">
        <f t="shared" si="302"/>
        <v>0</v>
      </c>
      <c r="AD200" s="134">
        <f t="shared" si="303"/>
        <v>0</v>
      </c>
      <c r="AE200" s="933">
        <f t="shared" si="304"/>
        <v>0</v>
      </c>
      <c r="AF200" s="933"/>
      <c r="AG200" s="931">
        <f t="shared" si="307"/>
        <v>216</v>
      </c>
      <c r="AH200" s="940"/>
      <c r="AI200" s="941"/>
      <c r="AJ200" s="941"/>
      <c r="AK200" s="941"/>
      <c r="AL200" s="941"/>
      <c r="AM200" s="941"/>
      <c r="AN200" s="941"/>
      <c r="AO200" s="940"/>
      <c r="AP200" s="940"/>
      <c r="AQ200" s="941"/>
      <c r="AR200" s="941"/>
      <c r="AS200" s="941"/>
      <c r="AT200" s="941"/>
      <c r="AU200" s="941"/>
      <c r="AV200" s="941"/>
      <c r="AW200" s="940"/>
      <c r="AX200" s="940"/>
      <c r="AY200" s="941"/>
      <c r="AZ200" s="941"/>
      <c r="BA200" s="941"/>
      <c r="BB200" s="941"/>
      <c r="BC200" s="941"/>
      <c r="BD200" s="941"/>
      <c r="BE200" s="940"/>
      <c r="BF200" s="940"/>
      <c r="BG200" s="941"/>
      <c r="BH200" s="941"/>
      <c r="BI200" s="941"/>
      <c r="BJ200" s="941"/>
      <c r="BK200" s="941"/>
      <c r="BL200" s="941"/>
      <c r="BM200" s="985"/>
      <c r="BN200" s="1285"/>
      <c r="BO200" s="1283"/>
      <c r="BP200" s="942"/>
    </row>
    <row r="201" spans="1:68" ht="16.5" thickBot="1" x14ac:dyDescent="0.3">
      <c r="A201" s="377"/>
      <c r="B201" s="384"/>
      <c r="C201" s="1087"/>
      <c r="D201" s="1087"/>
      <c r="E201" s="836"/>
      <c r="F201" s="386"/>
      <c r="G201" s="378"/>
      <c r="H201" s="378"/>
      <c r="I201" s="386"/>
      <c r="J201" s="817" t="s">
        <v>339</v>
      </c>
      <c r="K201" s="413" t="s">
        <v>31</v>
      </c>
      <c r="L201" s="691">
        <f>N201+O201+P201+Q201+R201+S201+T201+U201</f>
        <v>6</v>
      </c>
      <c r="M201" s="692">
        <f t="shared" si="301"/>
        <v>216</v>
      </c>
      <c r="N201" s="501"/>
      <c r="O201" s="502"/>
      <c r="P201" s="502"/>
      <c r="Q201" s="502"/>
      <c r="R201" s="502"/>
      <c r="S201" s="502"/>
      <c r="T201" s="502"/>
      <c r="U201" s="503">
        <v>6</v>
      </c>
      <c r="V201" s="38"/>
      <c r="W201" s="39">
        <v>8</v>
      </c>
      <c r="X201" s="39"/>
      <c r="Y201" s="271"/>
      <c r="Z201" s="271"/>
      <c r="AA201" s="874">
        <f t="shared" si="305"/>
        <v>0</v>
      </c>
      <c r="AB201" s="666">
        <f t="shared" si="306"/>
        <v>0</v>
      </c>
      <c r="AC201" s="666">
        <f t="shared" si="302"/>
        <v>0</v>
      </c>
      <c r="AD201" s="666">
        <f t="shared" si="303"/>
        <v>0</v>
      </c>
      <c r="AE201" s="996">
        <f t="shared" si="304"/>
        <v>0</v>
      </c>
      <c r="AF201" s="996"/>
      <c r="AG201" s="875">
        <f t="shared" si="307"/>
        <v>216</v>
      </c>
      <c r="AH201" s="778"/>
      <c r="AI201" s="505"/>
      <c r="AJ201" s="505"/>
      <c r="AK201" s="505"/>
      <c r="AL201" s="506"/>
      <c r="AM201" s="506"/>
      <c r="AN201" s="846"/>
      <c r="AO201" s="980"/>
      <c r="AP201" s="778"/>
      <c r="AQ201" s="505"/>
      <c r="AR201" s="505"/>
      <c r="AS201" s="505"/>
      <c r="AT201" s="846"/>
      <c r="AU201" s="846"/>
      <c r="AV201" s="846"/>
      <c r="AW201" s="980"/>
      <c r="AX201" s="778"/>
      <c r="AY201" s="505"/>
      <c r="AZ201" s="505"/>
      <c r="BA201" s="505"/>
      <c r="BB201" s="846"/>
      <c r="BC201" s="846"/>
      <c r="BD201" s="846"/>
      <c r="BE201" s="980"/>
      <c r="BF201" s="778"/>
      <c r="BG201" s="505"/>
      <c r="BH201" s="505"/>
      <c r="BI201" s="505"/>
      <c r="BJ201" s="846"/>
      <c r="BK201" s="846"/>
      <c r="BL201" s="846"/>
      <c r="BM201" s="986"/>
      <c r="BN201" s="1298" t="s">
        <v>549</v>
      </c>
      <c r="BO201" s="1068">
        <f>AB201/M201*100</f>
        <v>0</v>
      </c>
      <c r="BP201" s="594" t="s">
        <v>362</v>
      </c>
    </row>
    <row r="202" spans="1:68" ht="15.75" x14ac:dyDescent="0.25">
      <c r="A202" s="161"/>
      <c r="B202" s="837"/>
      <c r="C202" s="837"/>
      <c r="D202" s="837"/>
      <c r="E202" s="837"/>
      <c r="F202" s="619"/>
      <c r="G202" s="619"/>
      <c r="H202" s="619"/>
      <c r="I202" s="619"/>
      <c r="J202" s="818" t="s">
        <v>124</v>
      </c>
      <c r="K202" s="401" t="s">
        <v>359</v>
      </c>
      <c r="L202" s="621">
        <f>SUM(L203)</f>
        <v>6</v>
      </c>
      <c r="M202" s="415">
        <f>L202*36</f>
        <v>216</v>
      </c>
      <c r="N202" s="623"/>
      <c r="O202" s="619"/>
      <c r="P202" s="619"/>
      <c r="Q202" s="619"/>
      <c r="R202" s="624"/>
      <c r="S202" s="624"/>
      <c r="T202" s="624"/>
      <c r="U202" s="625"/>
      <c r="V202" s="626"/>
      <c r="W202" s="627"/>
      <c r="X202" s="627"/>
      <c r="Y202" s="628"/>
      <c r="Z202" s="628"/>
      <c r="AA202" s="887"/>
      <c r="AB202" s="631"/>
      <c r="AC202" s="631"/>
      <c r="AD202" s="631"/>
      <c r="AE202" s="787"/>
      <c r="AF202" s="787"/>
      <c r="AG202" s="888"/>
      <c r="AH202" s="779"/>
      <c r="AI202" s="631"/>
      <c r="AJ202" s="631"/>
      <c r="AK202" s="631"/>
      <c r="AL202" s="631"/>
      <c r="AM202" s="631"/>
      <c r="AN202" s="631"/>
      <c r="AO202" s="631"/>
      <c r="AP202" s="631"/>
      <c r="AQ202" s="631"/>
      <c r="AR202" s="631"/>
      <c r="AS202" s="631"/>
      <c r="AT202" s="631"/>
      <c r="AU202" s="631"/>
      <c r="AV202" s="631"/>
      <c r="AW202" s="631"/>
      <c r="AX202" s="631"/>
      <c r="AY202" s="631"/>
      <c r="AZ202" s="631"/>
      <c r="BA202" s="631"/>
      <c r="BB202" s="631"/>
      <c r="BC202" s="631"/>
      <c r="BD202" s="631"/>
      <c r="BE202" s="631"/>
      <c r="BF202" s="631"/>
      <c r="BG202" s="631"/>
      <c r="BH202" s="631"/>
      <c r="BI202" s="631"/>
      <c r="BJ202" s="631"/>
      <c r="BK202" s="631"/>
      <c r="BL202" s="631"/>
      <c r="BM202" s="987"/>
      <c r="BN202" s="1286"/>
      <c r="BO202" s="1284"/>
      <c r="BP202" s="634"/>
    </row>
    <row r="203" spans="1:68" ht="15.75" x14ac:dyDescent="0.25">
      <c r="A203" s="376"/>
      <c r="B203" s="663"/>
      <c r="C203" s="572" t="s">
        <v>76</v>
      </c>
      <c r="D203" s="572" t="s">
        <v>76</v>
      </c>
      <c r="E203" s="828"/>
      <c r="F203" s="669"/>
      <c r="G203" s="667"/>
      <c r="H203" s="667"/>
      <c r="I203" s="669"/>
      <c r="J203" s="803" t="s">
        <v>719</v>
      </c>
      <c r="K203" s="405" t="s">
        <v>34</v>
      </c>
      <c r="L203" s="427">
        <f>N203+O203+P203+Q203+R203+S203+T203+U203</f>
        <v>6</v>
      </c>
      <c r="M203" s="668">
        <f>L203*36</f>
        <v>216</v>
      </c>
      <c r="N203" s="1111"/>
      <c r="O203" s="1112"/>
      <c r="P203" s="1112"/>
      <c r="Q203" s="1112"/>
      <c r="R203" s="1112"/>
      <c r="S203" s="1112"/>
      <c r="T203" s="1112"/>
      <c r="U203" s="1116">
        <v>6</v>
      </c>
      <c r="V203" s="674">
        <v>8</v>
      </c>
      <c r="W203" s="679"/>
      <c r="X203" s="679"/>
      <c r="Y203" s="262"/>
      <c r="Z203" s="262"/>
      <c r="AA203" s="874">
        <f t="shared" si="305"/>
        <v>0</v>
      </c>
      <c r="AB203" s="666">
        <f>AC203+AD203+AE203</f>
        <v>0</v>
      </c>
      <c r="AC203" s="666">
        <f t="shared" ref="AC203:AE204" si="315">AH203+AL203+AP203+AT203+AX203+BB203+BF203+BJ203</f>
        <v>0</v>
      </c>
      <c r="AD203" s="666">
        <f t="shared" si="315"/>
        <v>0</v>
      </c>
      <c r="AE203" s="996">
        <f t="shared" si="315"/>
        <v>0</v>
      </c>
      <c r="AF203" s="996"/>
      <c r="AG203" s="875">
        <f>M203-AA203</f>
        <v>216</v>
      </c>
      <c r="AH203" s="770"/>
      <c r="AI203" s="672"/>
      <c r="AJ203" s="672"/>
      <c r="AK203" s="686"/>
      <c r="AL203" s="673"/>
      <c r="AM203" s="673"/>
      <c r="AN203" s="279"/>
      <c r="AO203" s="978"/>
      <c r="AP203" s="770"/>
      <c r="AQ203" s="672"/>
      <c r="AR203" s="672"/>
      <c r="AS203" s="686"/>
      <c r="AT203" s="279"/>
      <c r="AU203" s="279"/>
      <c r="AV203" s="279"/>
      <c r="AW203" s="978"/>
      <c r="AX203" s="770"/>
      <c r="AY203" s="672"/>
      <c r="AZ203" s="672"/>
      <c r="BA203" s="686"/>
      <c r="BB203" s="279"/>
      <c r="BC203" s="279"/>
      <c r="BD203" s="279"/>
      <c r="BE203" s="978"/>
      <c r="BF203" s="770"/>
      <c r="BG203" s="672"/>
      <c r="BH203" s="672"/>
      <c r="BI203" s="686"/>
      <c r="BJ203" s="279"/>
      <c r="BK203" s="279"/>
      <c r="BL203" s="1270"/>
      <c r="BM203" s="982"/>
      <c r="BN203" s="1298" t="s">
        <v>549</v>
      </c>
      <c r="BO203" s="1068">
        <f>AB203/M203*100</f>
        <v>0</v>
      </c>
      <c r="BP203" s="563" t="s">
        <v>362</v>
      </c>
    </row>
    <row r="204" spans="1:68" ht="16.5" hidden="1" thickBot="1" x14ac:dyDescent="0.3">
      <c r="A204" s="635"/>
      <c r="B204" s="659"/>
      <c r="C204" s="593" t="s">
        <v>76</v>
      </c>
      <c r="D204" s="593" t="s">
        <v>76</v>
      </c>
      <c r="E204" s="838"/>
      <c r="F204" s="637"/>
      <c r="G204" s="636"/>
      <c r="H204" s="636"/>
      <c r="I204" s="637"/>
      <c r="J204" s="819" t="s">
        <v>361</v>
      </c>
      <c r="K204" s="639" t="s">
        <v>34</v>
      </c>
      <c r="L204" s="640">
        <f>N204+O204+P204+Q204+R204+S204+T204+U204</f>
        <v>0</v>
      </c>
      <c r="M204" s="641">
        <f>L204*36</f>
        <v>0</v>
      </c>
      <c r="N204" s="642"/>
      <c r="O204" s="643"/>
      <c r="P204" s="643"/>
      <c r="Q204" s="643"/>
      <c r="R204" s="643"/>
      <c r="S204" s="643"/>
      <c r="T204" s="643"/>
      <c r="U204" s="644"/>
      <c r="V204" s="645"/>
      <c r="W204" s="646"/>
      <c r="X204" s="646"/>
      <c r="Y204" s="647"/>
      <c r="Z204" s="647"/>
      <c r="AA204" s="892">
        <f t="shared" si="305"/>
        <v>0</v>
      </c>
      <c r="AB204" s="470">
        <f>AC204+AD204+AE204</f>
        <v>0</v>
      </c>
      <c r="AC204" s="470">
        <f t="shared" si="315"/>
        <v>0</v>
      </c>
      <c r="AD204" s="470">
        <f t="shared" si="315"/>
        <v>0</v>
      </c>
      <c r="AE204" s="999">
        <f t="shared" si="315"/>
        <v>0</v>
      </c>
      <c r="AF204" s="999"/>
      <c r="AG204" s="886">
        <f>M204-AA204</f>
        <v>0</v>
      </c>
      <c r="AH204" s="780"/>
      <c r="AI204" s="652"/>
      <c r="AJ204" s="652"/>
      <c r="AK204" s="652"/>
      <c r="AL204" s="653"/>
      <c r="AM204" s="653"/>
      <c r="AN204" s="847"/>
      <c r="AO204" s="981"/>
      <c r="AP204" s="780"/>
      <c r="AQ204" s="652"/>
      <c r="AR204" s="652"/>
      <c r="AS204" s="652"/>
      <c r="AT204" s="847"/>
      <c r="AU204" s="847"/>
      <c r="AV204" s="847"/>
      <c r="AW204" s="981"/>
      <c r="AX204" s="780"/>
      <c r="AY204" s="652"/>
      <c r="AZ204" s="652"/>
      <c r="BA204" s="652"/>
      <c r="BB204" s="847"/>
      <c r="BC204" s="847"/>
      <c r="BD204" s="847"/>
      <c r="BE204" s="981"/>
      <c r="BF204" s="780"/>
      <c r="BG204" s="652"/>
      <c r="BH204" s="652"/>
      <c r="BI204" s="652"/>
      <c r="BJ204" s="847"/>
      <c r="BK204" s="847"/>
      <c r="BL204" s="848"/>
      <c r="BM204" s="988"/>
      <c r="BN204" s="792"/>
      <c r="BO204" s="508" t="e">
        <f>AB204/M204*100</f>
        <v>#DIV/0!</v>
      </c>
      <c r="BP204" s="901"/>
    </row>
    <row r="205" spans="1:68" ht="15.75" x14ac:dyDescent="0.25">
      <c r="A205" s="1003"/>
      <c r="B205" s="1004"/>
      <c r="C205" s="1005"/>
      <c r="D205" s="1005"/>
      <c r="E205" s="1006"/>
      <c r="F205" s="1008"/>
      <c r="G205" s="1007"/>
      <c r="H205" s="1007"/>
      <c r="I205" s="1008"/>
      <c r="J205" s="1009"/>
      <c r="K205" s="1010"/>
      <c r="L205" s="1011"/>
      <c r="M205" s="1012"/>
      <c r="N205" s="1012"/>
      <c r="O205" s="1012"/>
      <c r="P205" s="1012"/>
      <c r="Q205" s="1012"/>
      <c r="R205" s="1012"/>
      <c r="S205" s="1012"/>
      <c r="T205" s="1012"/>
      <c r="U205" s="1012"/>
      <c r="V205" s="1013"/>
      <c r="W205" s="1013"/>
      <c r="X205" s="1013"/>
      <c r="Y205" s="1013"/>
      <c r="Z205" s="1013"/>
      <c r="AA205" s="1014"/>
      <c r="AB205" s="990"/>
      <c r="AC205" s="990"/>
      <c r="AD205" s="990"/>
      <c r="AE205" s="990"/>
      <c r="AF205" s="990"/>
      <c r="AG205" s="1014"/>
      <c r="AH205" s="1015"/>
      <c r="AI205" s="1015"/>
      <c r="AJ205" s="1015"/>
      <c r="AK205" s="1015"/>
      <c r="AL205" s="1011"/>
      <c r="AM205" s="1011"/>
      <c r="AN205" s="983"/>
      <c r="AO205" s="983"/>
      <c r="AP205" s="1015"/>
      <c r="AQ205" s="1015"/>
      <c r="AR205" s="1015"/>
      <c r="AS205" s="1015"/>
      <c r="AT205" s="983"/>
      <c r="AU205" s="983"/>
      <c r="AV205" s="983"/>
      <c r="AW205" s="983"/>
      <c r="AX205" s="1015"/>
      <c r="AY205" s="1015"/>
      <c r="AZ205" s="1015"/>
      <c r="BA205" s="1015"/>
      <c r="BB205" s="983"/>
      <c r="BC205" s="983"/>
      <c r="BD205" s="983"/>
      <c r="BE205" s="983"/>
      <c r="BF205" s="1015"/>
      <c r="BG205" s="1015"/>
      <c r="BH205" s="1015"/>
      <c r="BI205" s="1015"/>
      <c r="BJ205" s="983"/>
      <c r="BK205" s="983"/>
      <c r="BL205" s="983"/>
      <c r="BM205" s="983"/>
      <c r="BN205" s="1016"/>
      <c r="BO205" s="1017"/>
      <c r="BP205" s="1018"/>
    </row>
    <row r="206" spans="1:68" ht="15.75" x14ac:dyDescent="0.25">
      <c r="A206" s="25"/>
      <c r="B206" s="1031"/>
      <c r="C206" s="1032"/>
      <c r="D206" s="1032"/>
      <c r="E206" s="1033"/>
      <c r="F206" s="1035"/>
      <c r="G206" s="1034"/>
      <c r="H206" s="1034"/>
      <c r="I206" s="1035"/>
      <c r="J206" s="1034" t="s">
        <v>457</v>
      </c>
      <c r="K206" s="1056" t="s">
        <v>541</v>
      </c>
      <c r="L206" s="1070">
        <f>SUM(N206:U206)</f>
        <v>240</v>
      </c>
      <c r="M206" s="1071">
        <f>L206*36</f>
        <v>8640</v>
      </c>
      <c r="N206" s="1072">
        <f t="shared" ref="N206:U206" si="316">N187+SUM(N192:N204)</f>
        <v>31</v>
      </c>
      <c r="O206" s="1036">
        <f t="shared" si="316"/>
        <v>28</v>
      </c>
      <c r="P206" s="1036">
        <f t="shared" si="316"/>
        <v>30</v>
      </c>
      <c r="Q206" s="1036">
        <f t="shared" si="316"/>
        <v>29</v>
      </c>
      <c r="R206" s="1036">
        <f t="shared" si="316"/>
        <v>34</v>
      </c>
      <c r="S206" s="1036">
        <f t="shared" si="316"/>
        <v>28</v>
      </c>
      <c r="T206" s="1036">
        <f t="shared" si="316"/>
        <v>30</v>
      </c>
      <c r="U206" s="1073">
        <f t="shared" si="316"/>
        <v>30</v>
      </c>
      <c r="V206" s="1074"/>
      <c r="W206" s="1037"/>
      <c r="X206" s="1037" t="s">
        <v>32</v>
      </c>
      <c r="Y206" s="1037"/>
      <c r="Z206" s="1052" t="s">
        <v>32</v>
      </c>
      <c r="AA206" s="1075">
        <f>AB206+AB206*0.1</f>
        <v>3885.2</v>
      </c>
      <c r="AB206" s="1053">
        <f>AC206+AD206+AE206+AF206</f>
        <v>3532</v>
      </c>
      <c r="AC206" s="1036">
        <f>AC187+SUM(AC194:AC204)</f>
        <v>1152</v>
      </c>
      <c r="AD206" s="1036">
        <f>AD187+SUM(AD194:AD204)</f>
        <v>904</v>
      </c>
      <c r="AE206" s="1036">
        <f>AE187+SUM(AE194:AE204)</f>
        <v>1476</v>
      </c>
      <c r="AF206" s="1055">
        <f>AF187+SUM(AF194:AF204)</f>
        <v>0</v>
      </c>
      <c r="AG206" s="1075">
        <f>M206-AA206</f>
        <v>4754.8</v>
      </c>
      <c r="AH206" s="1053">
        <f t="shared" ref="AH206:BM206" si="317">SUM(AH187)+SUM(AH194:AH204)</f>
        <v>176</v>
      </c>
      <c r="AI206" s="1036">
        <f t="shared" si="317"/>
        <v>96</v>
      </c>
      <c r="AJ206" s="1036">
        <f t="shared" si="317"/>
        <v>208</v>
      </c>
      <c r="AK206" s="1036">
        <f t="shared" si="317"/>
        <v>0</v>
      </c>
      <c r="AL206" s="1036">
        <f t="shared" si="317"/>
        <v>168</v>
      </c>
      <c r="AM206" s="1036">
        <f t="shared" si="317"/>
        <v>56</v>
      </c>
      <c r="AN206" s="1036">
        <f t="shared" si="317"/>
        <v>276</v>
      </c>
      <c r="AO206" s="1036">
        <f t="shared" si="317"/>
        <v>0</v>
      </c>
      <c r="AP206" s="1036">
        <f t="shared" si="317"/>
        <v>176</v>
      </c>
      <c r="AQ206" s="1036">
        <f t="shared" si="317"/>
        <v>104</v>
      </c>
      <c r="AR206" s="1036">
        <f t="shared" si="317"/>
        <v>204</v>
      </c>
      <c r="AS206" s="1036">
        <f t="shared" si="317"/>
        <v>0</v>
      </c>
      <c r="AT206" s="1036">
        <f t="shared" si="317"/>
        <v>160</v>
      </c>
      <c r="AU206" s="1036">
        <f t="shared" si="317"/>
        <v>80</v>
      </c>
      <c r="AV206" s="1036">
        <f t="shared" si="317"/>
        <v>188</v>
      </c>
      <c r="AW206" s="1036">
        <f t="shared" si="317"/>
        <v>0</v>
      </c>
      <c r="AX206" s="1036">
        <f t="shared" si="317"/>
        <v>160</v>
      </c>
      <c r="AY206" s="1036">
        <f t="shared" si="317"/>
        <v>128</v>
      </c>
      <c r="AZ206" s="1036">
        <f t="shared" si="317"/>
        <v>220</v>
      </c>
      <c r="BA206" s="1036">
        <f t="shared" si="317"/>
        <v>0</v>
      </c>
      <c r="BB206" s="1036">
        <f t="shared" si="317"/>
        <v>96</v>
      </c>
      <c r="BC206" s="1036">
        <f t="shared" si="317"/>
        <v>152</v>
      </c>
      <c r="BD206" s="1036">
        <f t="shared" si="317"/>
        <v>202</v>
      </c>
      <c r="BE206" s="1036">
        <f t="shared" si="317"/>
        <v>0</v>
      </c>
      <c r="BF206" s="1036">
        <f t="shared" si="317"/>
        <v>152</v>
      </c>
      <c r="BG206" s="1036">
        <f t="shared" si="317"/>
        <v>208</v>
      </c>
      <c r="BH206" s="1036">
        <f>SUM(BH187)+SUM(BH194:BH204)</f>
        <v>152</v>
      </c>
      <c r="BI206" s="1036">
        <f t="shared" si="317"/>
        <v>0</v>
      </c>
      <c r="BJ206" s="1036">
        <f t="shared" si="317"/>
        <v>112</v>
      </c>
      <c r="BK206" s="1036">
        <f t="shared" si="317"/>
        <v>144</v>
      </c>
      <c r="BL206" s="1036">
        <f t="shared" si="317"/>
        <v>96</v>
      </c>
      <c r="BM206" s="1055">
        <f t="shared" si="317"/>
        <v>0</v>
      </c>
      <c r="BN206" s="1281"/>
      <c r="BO206" s="1067"/>
      <c r="BP206" s="1038"/>
    </row>
    <row r="207" spans="1:68" ht="15.75" x14ac:dyDescent="0.25">
      <c r="A207" s="25"/>
      <c r="B207" s="697"/>
      <c r="C207" s="1020"/>
      <c r="D207" s="1020"/>
      <c r="E207" s="828"/>
      <c r="F207" s="699"/>
      <c r="G207" s="693"/>
      <c r="H207" s="693"/>
      <c r="I207" s="699"/>
      <c r="J207" s="1167" t="s">
        <v>457</v>
      </c>
      <c r="K207" s="1168" t="s">
        <v>526</v>
      </c>
      <c r="L207" s="1063"/>
      <c r="M207" s="1064"/>
      <c r="N207" s="1061"/>
      <c r="O207" s="1119"/>
      <c r="P207" s="1119"/>
      <c r="Q207" s="1119"/>
      <c r="R207" s="1119"/>
      <c r="S207" s="1119"/>
      <c r="T207" s="1119"/>
      <c r="U207" s="1062"/>
      <c r="V207" s="698"/>
      <c r="W207" s="690"/>
      <c r="X207" s="690" t="s">
        <v>32</v>
      </c>
      <c r="Y207" s="690"/>
      <c r="Z207" s="262" t="s">
        <v>32</v>
      </c>
      <c r="AA207" s="875"/>
      <c r="AB207" s="1066"/>
      <c r="AC207" s="687"/>
      <c r="AD207" s="687"/>
      <c r="AE207" s="687"/>
      <c r="AF207" s="996"/>
      <c r="AG207" s="875"/>
      <c r="AH207" s="1107">
        <f>AH187+AI187+AJ187+AK187</f>
        <v>480</v>
      </c>
      <c r="AI207" s="1108"/>
      <c r="AJ207" s="1108"/>
      <c r="AK207" s="1108"/>
      <c r="AL207" s="1109">
        <f>AL187+AM187+AN187+AO187</f>
        <v>500</v>
      </c>
      <c r="AM207" s="702"/>
      <c r="AN207" s="1109"/>
      <c r="AO207" s="1109"/>
      <c r="AP207" s="1108">
        <f>AP187+AQ187+AR187+AS187</f>
        <v>484</v>
      </c>
      <c r="AQ207" s="1108"/>
      <c r="AR207" s="1108"/>
      <c r="AS207" s="1108"/>
      <c r="AT207" s="1109">
        <f>AT187+AU187+AV187+AW187</f>
        <v>428</v>
      </c>
      <c r="AU207" s="1109"/>
      <c r="AV207" s="1109"/>
      <c r="AW207" s="1109"/>
      <c r="AX207" s="1108">
        <f>AX187+AY187+AZ187+BA187</f>
        <v>508</v>
      </c>
      <c r="AY207" s="1108"/>
      <c r="AZ207" s="1108"/>
      <c r="BA207" s="1108"/>
      <c r="BB207" s="1109">
        <f>BB187+BC187+BD187+BE187</f>
        <v>450</v>
      </c>
      <c r="BC207" s="1109"/>
      <c r="BD207" s="1109"/>
      <c r="BE207" s="1109"/>
      <c r="BF207" s="1108">
        <f>BF187+BG187+BH187+BI187</f>
        <v>480</v>
      </c>
      <c r="BG207" s="1108"/>
      <c r="BH207" s="1108"/>
      <c r="BI207" s="1108"/>
      <c r="BJ207" s="1109">
        <f>BJ187+BK187+BL187+BM187</f>
        <v>352</v>
      </c>
      <c r="BK207" s="842"/>
      <c r="BL207" s="842"/>
      <c r="BM207" s="843"/>
      <c r="BN207" s="1282"/>
      <c r="BO207" s="1068"/>
      <c r="BP207" s="1030"/>
    </row>
    <row r="208" spans="1:68" ht="15.75" x14ac:dyDescent="0.25">
      <c r="A208" s="25"/>
      <c r="B208" s="697"/>
      <c r="C208" s="1020"/>
      <c r="D208" s="1020"/>
      <c r="E208" s="828"/>
      <c r="F208" s="699"/>
      <c r="G208" s="693"/>
      <c r="H208" s="693"/>
      <c r="I208" s="699"/>
      <c r="J208" s="1167" t="s">
        <v>457</v>
      </c>
      <c r="K208" s="1168" t="s">
        <v>527</v>
      </c>
      <c r="L208" s="1063"/>
      <c r="M208" s="1064"/>
      <c r="N208" s="1061"/>
      <c r="O208" s="1119"/>
      <c r="P208" s="1119"/>
      <c r="Q208" s="1119"/>
      <c r="R208" s="1119"/>
      <c r="S208" s="1119"/>
      <c r="T208" s="1119"/>
      <c r="U208" s="1062"/>
      <c r="V208" s="698"/>
      <c r="W208" s="690"/>
      <c r="X208" s="690" t="s">
        <v>32</v>
      </c>
      <c r="Y208" s="690"/>
      <c r="Z208" s="262" t="s">
        <v>32</v>
      </c>
      <c r="AA208" s="875"/>
      <c r="AB208" s="1066"/>
      <c r="AC208" s="687"/>
      <c r="AD208" s="687"/>
      <c r="AE208" s="687"/>
      <c r="AF208" s="996"/>
      <c r="AG208" s="875"/>
      <c r="AH208" s="1107">
        <f>AH207/16</f>
        <v>30</v>
      </c>
      <c r="AI208" s="1108"/>
      <c r="AJ208" s="1108"/>
      <c r="AK208" s="1108"/>
      <c r="AL208" s="1109">
        <f>AL207/16</f>
        <v>31.25</v>
      </c>
      <c r="AM208" s="702"/>
      <c r="AN208" s="1109"/>
      <c r="AO208" s="1109"/>
      <c r="AP208" s="1108">
        <f>AP207/16</f>
        <v>30.25</v>
      </c>
      <c r="AQ208" s="1108"/>
      <c r="AR208" s="1108"/>
      <c r="AS208" s="1108"/>
      <c r="AT208" s="1109">
        <f>AT207/14</f>
        <v>30.571428571428573</v>
      </c>
      <c r="AU208" s="1109"/>
      <c r="AV208" s="1109"/>
      <c r="AW208" s="1109"/>
      <c r="AX208" s="1108">
        <f>AX207/16</f>
        <v>31.75</v>
      </c>
      <c r="AY208" s="1108"/>
      <c r="AZ208" s="1108"/>
      <c r="BA208" s="1108"/>
      <c r="BB208" s="1109">
        <f>BB207/16</f>
        <v>28.125</v>
      </c>
      <c r="BC208" s="1109"/>
      <c r="BD208" s="1109"/>
      <c r="BE208" s="1109"/>
      <c r="BF208" s="1108">
        <f>BF207/16</f>
        <v>30</v>
      </c>
      <c r="BG208" s="1108"/>
      <c r="BH208" s="1108"/>
      <c r="BI208" s="1108"/>
      <c r="BJ208" s="1109">
        <f>BJ207/16</f>
        <v>22</v>
      </c>
      <c r="BK208" s="842"/>
      <c r="BL208" s="842"/>
      <c r="BM208" s="843"/>
      <c r="BN208" s="1282"/>
      <c r="BO208" s="1068"/>
      <c r="BP208" s="1030"/>
    </row>
    <row r="209" spans="1:68" ht="15.75" x14ac:dyDescent="0.25">
      <c r="A209" s="25"/>
      <c r="B209" s="697"/>
      <c r="C209" s="1020"/>
      <c r="D209" s="1020"/>
      <c r="E209" s="828"/>
      <c r="F209" s="699"/>
      <c r="G209" s="693"/>
      <c r="H209" s="693"/>
      <c r="I209" s="699"/>
      <c r="J209" s="1167" t="s">
        <v>457</v>
      </c>
      <c r="K209" s="1168" t="s">
        <v>528</v>
      </c>
      <c r="L209" s="1063"/>
      <c r="M209" s="1064"/>
      <c r="N209" s="1061"/>
      <c r="O209" s="1119"/>
      <c r="P209" s="1119"/>
      <c r="Q209" s="1119"/>
      <c r="R209" s="1119"/>
      <c r="S209" s="1119"/>
      <c r="T209" s="1119"/>
      <c r="U209" s="1062"/>
      <c r="V209" s="698"/>
      <c r="W209" s="690"/>
      <c r="X209" s="690" t="s">
        <v>32</v>
      </c>
      <c r="Y209" s="690"/>
      <c r="Z209" s="262" t="s">
        <v>32</v>
      </c>
      <c r="AA209" s="875"/>
      <c r="AB209" s="1066"/>
      <c r="AC209" s="687"/>
      <c r="AD209" s="687"/>
      <c r="AE209" s="687"/>
      <c r="AF209" s="996"/>
      <c r="AG209" s="875"/>
      <c r="AH209" s="1054" t="s">
        <v>529</v>
      </c>
      <c r="AI209" s="686"/>
      <c r="AJ209" s="686"/>
      <c r="AK209" s="686"/>
      <c r="AL209" s="685"/>
      <c r="AM209" s="685"/>
      <c r="AN209" s="842"/>
      <c r="AO209" s="842"/>
      <c r="AP209" s="686"/>
      <c r="AQ209" s="686"/>
      <c r="AR209" s="686"/>
      <c r="AS209" s="686"/>
      <c r="AT209" s="842"/>
      <c r="AU209" s="842"/>
      <c r="AV209" s="842"/>
      <c r="AW209" s="842"/>
      <c r="AX209" s="686"/>
      <c r="AY209" s="686"/>
      <c r="AZ209" s="686"/>
      <c r="BA209" s="686"/>
      <c r="BB209" s="842"/>
      <c r="BC209" s="842"/>
      <c r="BD209" s="842"/>
      <c r="BE209" s="842"/>
      <c r="BF209" s="686"/>
      <c r="BG209" s="686"/>
      <c r="BH209" s="686"/>
      <c r="BI209" s="686"/>
      <c r="BJ209" s="842"/>
      <c r="BK209" s="842"/>
      <c r="BL209" s="842"/>
      <c r="BM209" s="843"/>
      <c r="BN209" s="1282"/>
      <c r="BO209" s="1068"/>
      <c r="BP209" s="1030"/>
    </row>
    <row r="210" spans="1:68" ht="15.75" hidden="1" x14ac:dyDescent="0.25">
      <c r="A210" s="25"/>
      <c r="B210" s="697"/>
      <c r="C210" s="1020"/>
      <c r="D210" s="1020"/>
      <c r="E210" s="828"/>
      <c r="F210" s="699"/>
      <c r="G210" s="693"/>
      <c r="H210" s="693"/>
      <c r="I210" s="699"/>
      <c r="J210" s="1167" t="s">
        <v>457</v>
      </c>
      <c r="K210" s="1169" t="s">
        <v>259</v>
      </c>
      <c r="L210" s="1063"/>
      <c r="M210" s="1065"/>
      <c r="N210" s="1061"/>
      <c r="O210" s="1119"/>
      <c r="P210" s="1119"/>
      <c r="Q210" s="1119"/>
      <c r="R210" s="1119"/>
      <c r="S210" s="1119"/>
      <c r="T210" s="1119"/>
      <c r="U210" s="1062"/>
      <c r="V210" s="698"/>
      <c r="W210" s="690"/>
      <c r="X210" s="690" t="s">
        <v>32</v>
      </c>
      <c r="Y210" s="690"/>
      <c r="Z210" s="262" t="s">
        <v>32</v>
      </c>
      <c r="AA210" s="875"/>
      <c r="AB210" s="1066"/>
      <c r="AC210" s="687"/>
      <c r="AD210" s="687"/>
      <c r="AE210" s="687"/>
      <c r="AF210" s="996"/>
      <c r="AG210" s="875"/>
      <c r="AH210" s="773"/>
      <c r="AI210" s="686"/>
      <c r="AJ210" s="686"/>
      <c r="AK210" s="686"/>
      <c r="AL210" s="685"/>
      <c r="AM210" s="685"/>
      <c r="AN210" s="842"/>
      <c r="AO210" s="842"/>
      <c r="AP210" s="686"/>
      <c r="AQ210" s="686"/>
      <c r="AR210" s="686"/>
      <c r="AS210" s="686"/>
      <c r="AT210" s="842"/>
      <c r="AU210" s="842"/>
      <c r="AV210" s="842"/>
      <c r="AW210" s="842"/>
      <c r="AX210" s="686"/>
      <c r="AY210" s="686"/>
      <c r="AZ210" s="686"/>
      <c r="BA210" s="686"/>
      <c r="BB210" s="842"/>
      <c r="BC210" s="842"/>
      <c r="BD210" s="842"/>
      <c r="BE210" s="842"/>
      <c r="BF210" s="686"/>
      <c r="BG210" s="686"/>
      <c r="BH210" s="686"/>
      <c r="BI210" s="686"/>
      <c r="BJ210" s="842"/>
      <c r="BK210" s="842"/>
      <c r="BL210" s="842"/>
      <c r="BM210" s="843"/>
      <c r="BN210" s="790"/>
      <c r="BO210" s="1068"/>
      <c r="BP210" s="1030"/>
    </row>
    <row r="211" spans="1:68" ht="15.75" hidden="1" x14ac:dyDescent="0.25">
      <c r="A211" s="1003"/>
      <c r="B211" s="697"/>
      <c r="C211" s="1020"/>
      <c r="D211" s="1020"/>
      <c r="E211" s="828"/>
      <c r="F211" s="699"/>
      <c r="G211" s="693"/>
      <c r="H211" s="693"/>
      <c r="I211" s="699"/>
      <c r="J211" s="1167" t="s">
        <v>457</v>
      </c>
      <c r="K211" s="1169" t="s">
        <v>258</v>
      </c>
      <c r="L211" s="1063"/>
      <c r="M211" s="1065"/>
      <c r="N211" s="1061"/>
      <c r="O211" s="1119"/>
      <c r="P211" s="1119"/>
      <c r="Q211" s="1119"/>
      <c r="R211" s="1119"/>
      <c r="S211" s="1119"/>
      <c r="T211" s="1119"/>
      <c r="U211" s="1062"/>
      <c r="V211" s="698"/>
      <c r="W211" s="690"/>
      <c r="X211" s="690" t="s">
        <v>32</v>
      </c>
      <c r="Y211" s="690"/>
      <c r="Z211" s="262" t="s">
        <v>32</v>
      </c>
      <c r="AA211" s="875"/>
      <c r="AB211" s="1066"/>
      <c r="AC211" s="687"/>
      <c r="AD211" s="687"/>
      <c r="AE211" s="687"/>
      <c r="AF211" s="996"/>
      <c r="AG211" s="875"/>
      <c r="AH211" s="773"/>
      <c r="AI211" s="686"/>
      <c r="AJ211" s="686"/>
      <c r="AK211" s="686"/>
      <c r="AL211" s="685"/>
      <c r="AM211" s="685"/>
      <c r="AN211" s="842"/>
      <c r="AO211" s="842"/>
      <c r="AP211" s="686"/>
      <c r="AQ211" s="686"/>
      <c r="AR211" s="686"/>
      <c r="AS211" s="686"/>
      <c r="AT211" s="842"/>
      <c r="AU211" s="842"/>
      <c r="AV211" s="842"/>
      <c r="AW211" s="842"/>
      <c r="AX211" s="686"/>
      <c r="AY211" s="686"/>
      <c r="AZ211" s="686"/>
      <c r="BA211" s="686"/>
      <c r="BB211" s="842"/>
      <c r="BC211" s="842"/>
      <c r="BD211" s="842"/>
      <c r="BE211" s="842"/>
      <c r="BF211" s="686"/>
      <c r="BG211" s="686"/>
      <c r="BH211" s="686"/>
      <c r="BI211" s="686"/>
      <c r="BJ211" s="842"/>
      <c r="BK211" s="842"/>
      <c r="BL211" s="842"/>
      <c r="BM211" s="843"/>
      <c r="BN211" s="790"/>
      <c r="BO211" s="1068"/>
      <c r="BP211" s="1030"/>
    </row>
    <row r="212" spans="1:68" ht="15.75" hidden="1" x14ac:dyDescent="0.25">
      <c r="A212" s="481"/>
      <c r="B212" s="826"/>
      <c r="C212" s="826"/>
      <c r="D212" s="826"/>
      <c r="E212" s="826"/>
      <c r="F212" s="826"/>
      <c r="G212" s="826"/>
      <c r="H212" s="826"/>
      <c r="I212" s="826"/>
      <c r="J212" s="820"/>
      <c r="K212" s="481"/>
      <c r="L212" s="482"/>
      <c r="M212" s="482"/>
      <c r="N212" s="1133"/>
      <c r="O212" s="1133"/>
      <c r="P212" s="1133"/>
      <c r="Q212" s="1133"/>
      <c r="R212" s="1133"/>
      <c r="S212" s="1133"/>
      <c r="T212" s="1133"/>
      <c r="U212" s="1133"/>
      <c r="V212" s="481"/>
      <c r="W212" s="481"/>
      <c r="X212" s="481"/>
      <c r="Y212" s="481"/>
      <c r="Z212" s="481"/>
      <c r="AA212" s="889"/>
      <c r="AB212" s="868"/>
      <c r="AC212" s="868"/>
      <c r="AD212" s="868"/>
      <c r="AE212" s="868"/>
      <c r="AF212" s="868"/>
      <c r="AG212" s="889"/>
      <c r="AH212" s="868"/>
      <c r="AI212" s="868"/>
      <c r="AJ212" s="868"/>
      <c r="AK212" s="868"/>
      <c r="AL212" s="868"/>
      <c r="AM212" s="868"/>
      <c r="AN212" s="868"/>
      <c r="AO212" s="868"/>
      <c r="AP212" s="868"/>
      <c r="AQ212" s="868"/>
      <c r="AR212" s="868"/>
      <c r="AS212" s="868"/>
      <c r="AT212" s="868"/>
      <c r="AU212" s="868"/>
      <c r="AV212" s="868"/>
      <c r="AW212" s="868"/>
      <c r="AX212" s="868"/>
      <c r="AY212" s="868"/>
      <c r="AZ212" s="868"/>
      <c r="BA212" s="868"/>
      <c r="BB212" s="868"/>
      <c r="BC212" s="868"/>
      <c r="BD212" s="868"/>
      <c r="BE212" s="868"/>
      <c r="BF212" s="868"/>
      <c r="BG212" s="868"/>
      <c r="BH212" s="868"/>
      <c r="BI212" s="868"/>
      <c r="BJ212" s="868"/>
      <c r="BK212" s="868"/>
      <c r="BL212" s="868"/>
      <c r="BM212" s="868"/>
      <c r="BN212" s="481"/>
      <c r="BO212" s="481"/>
      <c r="BP212" s="902"/>
    </row>
    <row r="213" spans="1:68" ht="15.75" hidden="1" x14ac:dyDescent="0.25">
      <c r="A213" s="25"/>
      <c r="B213" s="1031"/>
      <c r="C213" s="1032"/>
      <c r="D213" s="1032"/>
      <c r="E213" s="1033"/>
      <c r="F213" s="1035"/>
      <c r="G213" s="1034"/>
      <c r="H213" s="1034"/>
      <c r="I213" s="1035"/>
      <c r="J213" s="1034" t="s">
        <v>457</v>
      </c>
      <c r="K213" s="1056" t="s">
        <v>541</v>
      </c>
      <c r="L213" s="1070" t="e">
        <f>SUM(N213:U213)</f>
        <v>#REF!</v>
      </c>
      <c r="M213" s="1071" t="e">
        <f>L213*36</f>
        <v>#REF!</v>
      </c>
      <c r="N213" s="1072" t="e">
        <f t="shared" ref="N213:U213" si="318">N188+SUM(N192:N204)</f>
        <v>#REF!</v>
      </c>
      <c r="O213" s="1036" t="e">
        <f t="shared" si="318"/>
        <v>#REF!</v>
      </c>
      <c r="P213" s="1036" t="e">
        <f t="shared" si="318"/>
        <v>#REF!</v>
      </c>
      <c r="Q213" s="1036" t="e">
        <f t="shared" si="318"/>
        <v>#REF!</v>
      </c>
      <c r="R213" s="1036" t="e">
        <f t="shared" si="318"/>
        <v>#REF!</v>
      </c>
      <c r="S213" s="1036" t="e">
        <f t="shared" si="318"/>
        <v>#REF!</v>
      </c>
      <c r="T213" s="1036" t="e">
        <f t="shared" si="318"/>
        <v>#REF!</v>
      </c>
      <c r="U213" s="1073" t="e">
        <f t="shared" si="318"/>
        <v>#REF!</v>
      </c>
      <c r="V213" s="1074"/>
      <c r="W213" s="1037"/>
      <c r="X213" s="1037" t="s">
        <v>32</v>
      </c>
      <c r="Y213" s="1037"/>
      <c r="Z213" s="1076" t="s">
        <v>32</v>
      </c>
      <c r="AA213" s="1075">
        <f>AB213+AB213*0.1</f>
        <v>3885.2</v>
      </c>
      <c r="AB213" s="1053">
        <f>AC213+AD213+AE213+AF213</f>
        <v>3532</v>
      </c>
      <c r="AC213" s="1036">
        <f>AC194+SUM(AC197:AC211)</f>
        <v>1152</v>
      </c>
      <c r="AD213" s="1036">
        <f>AD194+SUM(AD197:AD211)</f>
        <v>904</v>
      </c>
      <c r="AE213" s="1036">
        <f>AE194+SUM(AE197:AE211)</f>
        <v>1476</v>
      </c>
      <c r="AF213" s="1055">
        <f>AF194+SUM(AF197:AF211)</f>
        <v>0</v>
      </c>
      <c r="AG213" s="1075" t="e">
        <f>M213-AA213</f>
        <v>#REF!</v>
      </c>
      <c r="AH213" s="1053" t="e">
        <f t="shared" ref="AH213:BM213" si="319">SUM(AH188)+SUM(AH194:AH204)</f>
        <v>#REF!</v>
      </c>
      <c r="AI213" s="1036" t="e">
        <f t="shared" si="319"/>
        <v>#REF!</v>
      </c>
      <c r="AJ213" s="1036" t="e">
        <f t="shared" si="319"/>
        <v>#REF!</v>
      </c>
      <c r="AK213" s="1036" t="e">
        <f t="shared" si="319"/>
        <v>#REF!</v>
      </c>
      <c r="AL213" s="1036" t="e">
        <f t="shared" si="319"/>
        <v>#REF!</v>
      </c>
      <c r="AM213" s="1036" t="e">
        <f t="shared" si="319"/>
        <v>#REF!</v>
      </c>
      <c r="AN213" s="1036" t="e">
        <f t="shared" si="319"/>
        <v>#REF!</v>
      </c>
      <c r="AO213" s="1036" t="e">
        <f t="shared" si="319"/>
        <v>#REF!</v>
      </c>
      <c r="AP213" s="1036" t="e">
        <f t="shared" si="319"/>
        <v>#REF!</v>
      </c>
      <c r="AQ213" s="1036" t="e">
        <f t="shared" si="319"/>
        <v>#REF!</v>
      </c>
      <c r="AR213" s="1036" t="e">
        <f t="shared" si="319"/>
        <v>#REF!</v>
      </c>
      <c r="AS213" s="1036" t="e">
        <f t="shared" si="319"/>
        <v>#REF!</v>
      </c>
      <c r="AT213" s="1036" t="e">
        <f t="shared" si="319"/>
        <v>#REF!</v>
      </c>
      <c r="AU213" s="1036" t="e">
        <f t="shared" si="319"/>
        <v>#REF!</v>
      </c>
      <c r="AV213" s="1036" t="e">
        <f t="shared" si="319"/>
        <v>#REF!</v>
      </c>
      <c r="AW213" s="1036" t="e">
        <f t="shared" si="319"/>
        <v>#REF!</v>
      </c>
      <c r="AX213" s="1036" t="e">
        <f t="shared" si="319"/>
        <v>#REF!</v>
      </c>
      <c r="AY213" s="1036" t="e">
        <f t="shared" si="319"/>
        <v>#REF!</v>
      </c>
      <c r="AZ213" s="1036" t="e">
        <f t="shared" si="319"/>
        <v>#REF!</v>
      </c>
      <c r="BA213" s="1036" t="e">
        <f t="shared" si="319"/>
        <v>#REF!</v>
      </c>
      <c r="BB213" s="1036" t="e">
        <f t="shared" si="319"/>
        <v>#REF!</v>
      </c>
      <c r="BC213" s="1036" t="e">
        <f t="shared" si="319"/>
        <v>#REF!</v>
      </c>
      <c r="BD213" s="1036" t="e">
        <f t="shared" si="319"/>
        <v>#REF!</v>
      </c>
      <c r="BE213" s="1036" t="e">
        <f t="shared" si="319"/>
        <v>#REF!</v>
      </c>
      <c r="BF213" s="1036" t="e">
        <f t="shared" si="319"/>
        <v>#REF!</v>
      </c>
      <c r="BG213" s="1036" t="e">
        <f t="shared" si="319"/>
        <v>#REF!</v>
      </c>
      <c r="BH213" s="1036" t="e">
        <f t="shared" si="319"/>
        <v>#REF!</v>
      </c>
      <c r="BI213" s="1036" t="e">
        <f t="shared" si="319"/>
        <v>#REF!</v>
      </c>
      <c r="BJ213" s="1036" t="e">
        <f t="shared" si="319"/>
        <v>#REF!</v>
      </c>
      <c r="BK213" s="1036" t="e">
        <f t="shared" si="319"/>
        <v>#REF!</v>
      </c>
      <c r="BL213" s="1036" t="e">
        <f t="shared" si="319"/>
        <v>#REF!</v>
      </c>
      <c r="BM213" s="1055" t="e">
        <f t="shared" si="319"/>
        <v>#REF!</v>
      </c>
      <c r="BN213" s="1069"/>
      <c r="BO213" s="1067"/>
      <c r="BP213" s="1038"/>
    </row>
    <row r="214" spans="1:68" ht="15.75" hidden="1" x14ac:dyDescent="0.25">
      <c r="A214" s="25"/>
      <c r="B214" s="697"/>
      <c r="C214" s="1020"/>
      <c r="D214" s="1020"/>
      <c r="E214" s="828"/>
      <c r="F214" s="699"/>
      <c r="G214" s="693"/>
      <c r="H214" s="693"/>
      <c r="I214" s="699"/>
      <c r="J214" s="701" t="s">
        <v>457</v>
      </c>
      <c r="K214" s="1057" t="s">
        <v>526</v>
      </c>
      <c r="L214" s="1063"/>
      <c r="M214" s="1064"/>
      <c r="N214" s="1061"/>
      <c r="O214" s="1119"/>
      <c r="P214" s="1119"/>
      <c r="Q214" s="1119"/>
      <c r="R214" s="1119"/>
      <c r="S214" s="1119"/>
      <c r="T214" s="1119"/>
      <c r="U214" s="1062"/>
      <c r="V214" s="698"/>
      <c r="W214" s="690"/>
      <c r="X214" s="690" t="s">
        <v>32</v>
      </c>
      <c r="Y214" s="690"/>
      <c r="Z214" s="700" t="s">
        <v>32</v>
      </c>
      <c r="AA214" s="875"/>
      <c r="AB214" s="1066"/>
      <c r="AC214" s="687"/>
      <c r="AD214" s="687"/>
      <c r="AE214" s="687"/>
      <c r="AF214" s="996"/>
      <c r="AG214" s="875"/>
      <c r="AH214" s="1107" t="e">
        <f>AH188+AI188+AJ188+AK188</f>
        <v>#REF!</v>
      </c>
      <c r="AI214" s="1108"/>
      <c r="AJ214" s="1108"/>
      <c r="AK214" s="1108"/>
      <c r="AL214" s="1109" t="e">
        <f>AL188+AM188+AN188+AO188</f>
        <v>#REF!</v>
      </c>
      <c r="AM214" s="702"/>
      <c r="AN214" s="1109"/>
      <c r="AO214" s="1109"/>
      <c r="AP214" s="1108" t="e">
        <f>AP188+AQ188+AR188+AS188</f>
        <v>#REF!</v>
      </c>
      <c r="AQ214" s="1108"/>
      <c r="AR214" s="1108"/>
      <c r="AS214" s="1108"/>
      <c r="AT214" s="1109" t="e">
        <f>AT188+AU188+AV188+AW188</f>
        <v>#REF!</v>
      </c>
      <c r="AU214" s="1109"/>
      <c r="AV214" s="1109"/>
      <c r="AW214" s="1109"/>
      <c r="AX214" s="1108" t="e">
        <f>AX188+AY188+AZ188+BA188</f>
        <v>#REF!</v>
      </c>
      <c r="AY214" s="1108"/>
      <c r="AZ214" s="1108"/>
      <c r="BA214" s="1108"/>
      <c r="BB214" s="1109" t="e">
        <f>BB188+BC188+BD188+BE188</f>
        <v>#REF!</v>
      </c>
      <c r="BC214" s="1109"/>
      <c r="BD214" s="1109"/>
      <c r="BE214" s="1109"/>
      <c r="BF214" s="1108" t="e">
        <f>BF188+BG188+BH188+BI188</f>
        <v>#REF!</v>
      </c>
      <c r="BG214" s="1108"/>
      <c r="BH214" s="1108"/>
      <c r="BI214" s="1108"/>
      <c r="BJ214" s="1109" t="e">
        <f>BJ188+BK188+BL188+BM188</f>
        <v>#REF!</v>
      </c>
      <c r="BK214" s="842"/>
      <c r="BL214" s="842"/>
      <c r="BM214" s="843"/>
      <c r="BN214" s="790"/>
      <c r="BO214" s="1068"/>
      <c r="BP214" s="1030"/>
    </row>
    <row r="215" spans="1:68" ht="15.75" hidden="1" x14ac:dyDescent="0.25">
      <c r="A215" s="25"/>
      <c r="B215" s="697"/>
      <c r="C215" s="1020"/>
      <c r="D215" s="1020"/>
      <c r="E215" s="828"/>
      <c r="F215" s="699"/>
      <c r="G215" s="693"/>
      <c r="H215" s="693"/>
      <c r="I215" s="699"/>
      <c r="J215" s="701" t="s">
        <v>457</v>
      </c>
      <c r="K215" s="1057" t="s">
        <v>527</v>
      </c>
      <c r="L215" s="1063"/>
      <c r="M215" s="1064"/>
      <c r="N215" s="1061"/>
      <c r="O215" s="1119"/>
      <c r="P215" s="1119"/>
      <c r="Q215" s="1119"/>
      <c r="R215" s="1119"/>
      <c r="S215" s="1119"/>
      <c r="T215" s="1119"/>
      <c r="U215" s="1062"/>
      <c r="V215" s="698"/>
      <c r="W215" s="690"/>
      <c r="X215" s="690" t="s">
        <v>32</v>
      </c>
      <c r="Y215" s="690"/>
      <c r="Z215" s="700" t="s">
        <v>32</v>
      </c>
      <c r="AA215" s="875"/>
      <c r="AB215" s="1066"/>
      <c r="AC215" s="687"/>
      <c r="AD215" s="687"/>
      <c r="AE215" s="687"/>
      <c r="AF215" s="996"/>
      <c r="AG215" s="875"/>
      <c r="AH215" s="1107" t="e">
        <f>AH214/16</f>
        <v>#REF!</v>
      </c>
      <c r="AI215" s="1108"/>
      <c r="AJ215" s="1108"/>
      <c r="AK215" s="1108"/>
      <c r="AL215" s="1109" t="e">
        <f>AL214/16</f>
        <v>#REF!</v>
      </c>
      <c r="AM215" s="702"/>
      <c r="AN215" s="1109"/>
      <c r="AO215" s="1109"/>
      <c r="AP215" s="1108" t="e">
        <f>AP214/16</f>
        <v>#REF!</v>
      </c>
      <c r="AQ215" s="1108"/>
      <c r="AR215" s="1108"/>
      <c r="AS215" s="1108"/>
      <c r="AT215" s="1109" t="e">
        <f>AT214/16</f>
        <v>#REF!</v>
      </c>
      <c r="AU215" s="1109"/>
      <c r="AV215" s="1109"/>
      <c r="AW215" s="1109"/>
      <c r="AX215" s="1108" t="e">
        <f>AX214/16</f>
        <v>#REF!</v>
      </c>
      <c r="AY215" s="1108"/>
      <c r="AZ215" s="1108"/>
      <c r="BA215" s="1108"/>
      <c r="BB215" s="1109" t="e">
        <f>BB214/16</f>
        <v>#REF!</v>
      </c>
      <c r="BC215" s="1109"/>
      <c r="BD215" s="1109"/>
      <c r="BE215" s="1109"/>
      <c r="BF215" s="1108" t="e">
        <f>BF214/16</f>
        <v>#REF!</v>
      </c>
      <c r="BG215" s="1108"/>
      <c r="BH215" s="1108"/>
      <c r="BI215" s="1108"/>
      <c r="BJ215" s="1109" t="e">
        <f>BJ214/16</f>
        <v>#REF!</v>
      </c>
      <c r="BK215" s="842"/>
      <c r="BL215" s="842"/>
      <c r="BM215" s="843"/>
      <c r="BN215" s="790"/>
      <c r="BO215" s="1068"/>
      <c r="BP215" s="1030"/>
    </row>
    <row r="216" spans="1:68" ht="15.75" hidden="1" x14ac:dyDescent="0.25">
      <c r="A216" s="25"/>
      <c r="B216" s="697"/>
      <c r="C216" s="1020"/>
      <c r="D216" s="1020"/>
      <c r="E216" s="828"/>
      <c r="F216" s="699"/>
      <c r="G216" s="693"/>
      <c r="H216" s="693"/>
      <c r="I216" s="699"/>
      <c r="J216" s="701" t="s">
        <v>457</v>
      </c>
      <c r="K216" s="1057" t="s">
        <v>528</v>
      </c>
      <c r="L216" s="1063"/>
      <c r="M216" s="1064"/>
      <c r="N216" s="1061"/>
      <c r="O216" s="1119"/>
      <c r="P216" s="1119"/>
      <c r="Q216" s="1119"/>
      <c r="R216" s="1119"/>
      <c r="S216" s="1119"/>
      <c r="T216" s="1119"/>
      <c r="U216" s="1062"/>
      <c r="V216" s="698"/>
      <c r="W216" s="690"/>
      <c r="X216" s="690" t="s">
        <v>32</v>
      </c>
      <c r="Y216" s="690"/>
      <c r="Z216" s="700" t="s">
        <v>32</v>
      </c>
      <c r="AA216" s="875"/>
      <c r="AB216" s="1066"/>
      <c r="AC216" s="687"/>
      <c r="AD216" s="687"/>
      <c r="AE216" s="687"/>
      <c r="AF216" s="996"/>
      <c r="AG216" s="875"/>
      <c r="AH216" s="1054" t="s">
        <v>529</v>
      </c>
      <c r="AI216" s="686"/>
      <c r="AJ216" s="686"/>
      <c r="AK216" s="686"/>
      <c r="AL216" s="685"/>
      <c r="AM216" s="685"/>
      <c r="AN216" s="842"/>
      <c r="AO216" s="842"/>
      <c r="AP216" s="686"/>
      <c r="AQ216" s="686"/>
      <c r="AR216" s="686"/>
      <c r="AS216" s="686"/>
      <c r="AT216" s="842"/>
      <c r="AU216" s="842"/>
      <c r="AV216" s="842"/>
      <c r="AW216" s="842"/>
      <c r="AX216" s="686"/>
      <c r="AY216" s="686"/>
      <c r="AZ216" s="686"/>
      <c r="BA216" s="686"/>
      <c r="BB216" s="842"/>
      <c r="BC216" s="842"/>
      <c r="BD216" s="842"/>
      <c r="BE216" s="842"/>
      <c r="BF216" s="686"/>
      <c r="BG216" s="686"/>
      <c r="BH216" s="686"/>
      <c r="BI216" s="686"/>
      <c r="BJ216" s="842"/>
      <c r="BK216" s="842"/>
      <c r="BL216" s="842"/>
      <c r="BM216" s="843"/>
      <c r="BN216" s="790"/>
      <c r="BO216" s="1068"/>
      <c r="BP216" s="1030"/>
    </row>
    <row r="217" spans="1:68" ht="15.75" hidden="1" x14ac:dyDescent="0.25">
      <c r="A217" s="25"/>
      <c r="B217" s="697"/>
      <c r="C217" s="1020"/>
      <c r="D217" s="1020"/>
      <c r="E217" s="828"/>
      <c r="F217" s="699"/>
      <c r="G217" s="693"/>
      <c r="H217" s="693"/>
      <c r="I217" s="699"/>
      <c r="J217" s="701" t="s">
        <v>457</v>
      </c>
      <c r="K217" s="1058" t="s">
        <v>259</v>
      </c>
      <c r="L217" s="1063"/>
      <c r="M217" s="1065"/>
      <c r="N217" s="1061"/>
      <c r="O217" s="1119"/>
      <c r="P217" s="1119"/>
      <c r="Q217" s="1119"/>
      <c r="R217" s="1119"/>
      <c r="S217" s="1119"/>
      <c r="T217" s="1119"/>
      <c r="U217" s="1062"/>
      <c r="V217" s="698"/>
      <c r="W217" s="690"/>
      <c r="X217" s="690" t="s">
        <v>32</v>
      </c>
      <c r="Y217" s="690"/>
      <c r="Z217" s="700" t="s">
        <v>32</v>
      </c>
      <c r="AA217" s="875"/>
      <c r="AB217" s="1066"/>
      <c r="AC217" s="687"/>
      <c r="AD217" s="687"/>
      <c r="AE217" s="687"/>
      <c r="AF217" s="996"/>
      <c r="AG217" s="875"/>
      <c r="AH217" s="773"/>
      <c r="AI217" s="686"/>
      <c r="AJ217" s="686"/>
      <c r="AK217" s="686"/>
      <c r="AL217" s="685"/>
      <c r="AM217" s="685"/>
      <c r="AN217" s="842"/>
      <c r="AO217" s="842"/>
      <c r="AP217" s="686"/>
      <c r="AQ217" s="686"/>
      <c r="AR217" s="686"/>
      <c r="AS217" s="686"/>
      <c r="AT217" s="842"/>
      <c r="AU217" s="842"/>
      <c r="AV217" s="842"/>
      <c r="AW217" s="842"/>
      <c r="AX217" s="686"/>
      <c r="AY217" s="686"/>
      <c r="AZ217" s="686"/>
      <c r="BA217" s="686"/>
      <c r="BB217" s="842"/>
      <c r="BC217" s="842"/>
      <c r="BD217" s="842"/>
      <c r="BE217" s="842"/>
      <c r="BF217" s="686"/>
      <c r="BG217" s="686"/>
      <c r="BH217" s="686"/>
      <c r="BI217" s="686"/>
      <c r="BJ217" s="842"/>
      <c r="BK217" s="842"/>
      <c r="BL217" s="842"/>
      <c r="BM217" s="843"/>
      <c r="BN217" s="790"/>
      <c r="BO217" s="1068"/>
      <c r="BP217" s="1030"/>
    </row>
    <row r="218" spans="1:68" ht="15.75" hidden="1" x14ac:dyDescent="0.25">
      <c r="A218" s="1003"/>
      <c r="B218" s="697"/>
      <c r="C218" s="1020"/>
      <c r="D218" s="1020"/>
      <c r="E218" s="828"/>
      <c r="F218" s="699"/>
      <c r="G218" s="693"/>
      <c r="H218" s="693"/>
      <c r="I218" s="699"/>
      <c r="J218" s="701" t="s">
        <v>457</v>
      </c>
      <c r="K218" s="1058" t="s">
        <v>258</v>
      </c>
      <c r="L218" s="1063"/>
      <c r="M218" s="1065"/>
      <c r="N218" s="1061"/>
      <c r="O218" s="1119"/>
      <c r="P218" s="1119"/>
      <c r="Q218" s="1119"/>
      <c r="R218" s="1119"/>
      <c r="S218" s="1119"/>
      <c r="T218" s="1119"/>
      <c r="U218" s="1062"/>
      <c r="V218" s="698"/>
      <c r="W218" s="690"/>
      <c r="X218" s="690" t="s">
        <v>32</v>
      </c>
      <c r="Y218" s="690"/>
      <c r="Z218" s="700" t="s">
        <v>32</v>
      </c>
      <c r="AA218" s="875"/>
      <c r="AB218" s="1066"/>
      <c r="AC218" s="687"/>
      <c r="AD218" s="687"/>
      <c r="AE218" s="687"/>
      <c r="AF218" s="996"/>
      <c r="AG218" s="875"/>
      <c r="AH218" s="773"/>
      <c r="AI218" s="686"/>
      <c r="AJ218" s="686"/>
      <c r="AK218" s="686"/>
      <c r="AL218" s="685"/>
      <c r="AM218" s="685"/>
      <c r="AN218" s="842"/>
      <c r="AO218" s="842"/>
      <c r="AP218" s="686"/>
      <c r="AQ218" s="686"/>
      <c r="AR218" s="686"/>
      <c r="AS218" s="686"/>
      <c r="AT218" s="842"/>
      <c r="AU218" s="842"/>
      <c r="AV218" s="842"/>
      <c r="AW218" s="842"/>
      <c r="AX218" s="686"/>
      <c r="AY218" s="686"/>
      <c r="AZ218" s="686"/>
      <c r="BA218" s="686"/>
      <c r="BB218" s="842"/>
      <c r="BC218" s="842"/>
      <c r="BD218" s="842"/>
      <c r="BE218" s="842"/>
      <c r="BF218" s="686"/>
      <c r="BG218" s="686"/>
      <c r="BH218" s="686"/>
      <c r="BI218" s="686"/>
      <c r="BJ218" s="842"/>
      <c r="BK218" s="842"/>
      <c r="BL218" s="842"/>
      <c r="BM218" s="843"/>
      <c r="BN218" s="790"/>
      <c r="BO218" s="1068"/>
      <c r="BP218" s="1030"/>
    </row>
    <row r="219" spans="1:68" hidden="1" x14ac:dyDescent="0.25">
      <c r="A219" s="481"/>
      <c r="B219" s="826"/>
      <c r="C219" s="826"/>
      <c r="D219" s="826"/>
      <c r="E219" s="826"/>
      <c r="F219" s="826"/>
      <c r="G219" s="826"/>
      <c r="H219" s="826"/>
      <c r="I219" s="826"/>
      <c r="J219" s="820"/>
      <c r="K219" s="481"/>
      <c r="L219" s="481"/>
      <c r="M219" s="481"/>
      <c r="N219" s="1133"/>
      <c r="O219" s="1133"/>
      <c r="P219" s="1133"/>
      <c r="Q219" s="1133"/>
      <c r="R219" s="1133"/>
      <c r="S219" s="1133"/>
      <c r="T219" s="1133"/>
      <c r="U219" s="1133"/>
      <c r="V219" s="481"/>
      <c r="W219" s="481"/>
      <c r="X219" s="481"/>
      <c r="Y219" s="481"/>
      <c r="Z219" s="481"/>
      <c r="AA219" s="889"/>
      <c r="AB219" s="868"/>
      <c r="AC219" s="868"/>
      <c r="AD219" s="868"/>
      <c r="AE219" s="868"/>
      <c r="AF219" s="868"/>
      <c r="AG219" s="889"/>
      <c r="AH219" s="868"/>
      <c r="AI219" s="868"/>
      <c r="AJ219" s="868"/>
      <c r="AK219" s="868"/>
      <c r="AL219" s="868"/>
      <c r="AM219" s="868"/>
      <c r="AN219" s="868"/>
      <c r="AO219" s="868"/>
      <c r="AP219" s="868"/>
      <c r="AQ219" s="868"/>
      <c r="AR219" s="868"/>
      <c r="AS219" s="868"/>
      <c r="AT219" s="868"/>
      <c r="AU219" s="868"/>
      <c r="AV219" s="868"/>
      <c r="AW219" s="868"/>
      <c r="AX219" s="868"/>
      <c r="AY219" s="868"/>
      <c r="AZ219" s="868"/>
      <c r="BA219" s="868"/>
      <c r="BB219" s="868"/>
      <c r="BC219" s="868"/>
      <c r="BD219" s="868"/>
      <c r="BE219" s="868"/>
      <c r="BF219" s="868"/>
      <c r="BG219" s="868"/>
      <c r="BH219" s="868"/>
      <c r="BI219" s="868"/>
      <c r="BJ219" s="868"/>
      <c r="BK219" s="868"/>
      <c r="BL219" s="868"/>
      <c r="BM219" s="868"/>
      <c r="BN219" s="481"/>
      <c r="BO219" s="481"/>
      <c r="BP219" s="902"/>
    </row>
    <row r="220" spans="1:68" ht="15.75" hidden="1" x14ac:dyDescent="0.25">
      <c r="A220" s="25"/>
      <c r="B220" s="1031"/>
      <c r="C220" s="1032"/>
      <c r="D220" s="1032"/>
      <c r="E220" s="1033"/>
      <c r="F220" s="1035"/>
      <c r="G220" s="1034"/>
      <c r="H220" s="1034"/>
      <c r="I220" s="1035"/>
      <c r="J220" s="1034" t="s">
        <v>457</v>
      </c>
      <c r="K220" s="1056" t="s">
        <v>541</v>
      </c>
      <c r="L220" s="1070" t="e">
        <f>SUM(N220:U220)</f>
        <v>#REF!</v>
      </c>
      <c r="M220" s="1071" t="e">
        <f>L220*36</f>
        <v>#REF!</v>
      </c>
      <c r="N220" s="1072" t="e">
        <f t="shared" ref="N220:U220" si="320">N189+SUM(N192:N204)</f>
        <v>#REF!</v>
      </c>
      <c r="O220" s="1036" t="e">
        <f t="shared" si="320"/>
        <v>#REF!</v>
      </c>
      <c r="P220" s="1036" t="e">
        <f t="shared" si="320"/>
        <v>#REF!</v>
      </c>
      <c r="Q220" s="1036" t="e">
        <f t="shared" si="320"/>
        <v>#REF!</v>
      </c>
      <c r="R220" s="1036" t="e">
        <f t="shared" si="320"/>
        <v>#REF!</v>
      </c>
      <c r="S220" s="1036" t="e">
        <f t="shared" si="320"/>
        <v>#REF!</v>
      </c>
      <c r="T220" s="1055" t="e">
        <f t="shared" si="320"/>
        <v>#REF!</v>
      </c>
      <c r="U220" s="1073" t="e">
        <f t="shared" si="320"/>
        <v>#REF!</v>
      </c>
      <c r="V220" s="1059"/>
      <c r="W220" s="1037"/>
      <c r="X220" s="1037" t="s">
        <v>32</v>
      </c>
      <c r="Y220" s="1037"/>
      <c r="Z220" s="1076" t="s">
        <v>32</v>
      </c>
      <c r="AA220" s="1075" t="e">
        <f>AB220+AB220*0.1</f>
        <v>#REF!</v>
      </c>
      <c r="AB220" s="1053" t="e">
        <f>AC220+AD220+AE220+AF220</f>
        <v>#REF!</v>
      </c>
      <c r="AC220" s="1036" t="e">
        <f>AC189+SUM(AC194:AC204)</f>
        <v>#REF!</v>
      </c>
      <c r="AD220" s="1036" t="e">
        <f>AD189+SUM(AD194:AD204)</f>
        <v>#REF!</v>
      </c>
      <c r="AE220" s="1036" t="e">
        <f>AE189+SUM(AE194:AE204)</f>
        <v>#REF!</v>
      </c>
      <c r="AF220" s="1055">
        <f>AF197+SUM(AF205:AF218)</f>
        <v>0</v>
      </c>
      <c r="AG220" s="1075" t="e">
        <f>M220-AA220</f>
        <v>#REF!</v>
      </c>
      <c r="AH220" s="1053" t="e">
        <f t="shared" ref="AH220:BM220" si="321">SUM(AH189)+SUM(AH194:AH204)</f>
        <v>#REF!</v>
      </c>
      <c r="AI220" s="1036" t="e">
        <f t="shared" si="321"/>
        <v>#REF!</v>
      </c>
      <c r="AJ220" s="1036" t="e">
        <f t="shared" si="321"/>
        <v>#REF!</v>
      </c>
      <c r="AK220" s="1036" t="e">
        <f t="shared" si="321"/>
        <v>#REF!</v>
      </c>
      <c r="AL220" s="1036" t="e">
        <f t="shared" si="321"/>
        <v>#REF!</v>
      </c>
      <c r="AM220" s="1036" t="e">
        <f t="shared" si="321"/>
        <v>#REF!</v>
      </c>
      <c r="AN220" s="1036" t="e">
        <f t="shared" si="321"/>
        <v>#REF!</v>
      </c>
      <c r="AO220" s="1036" t="e">
        <f t="shared" si="321"/>
        <v>#REF!</v>
      </c>
      <c r="AP220" s="1036" t="e">
        <f t="shared" si="321"/>
        <v>#REF!</v>
      </c>
      <c r="AQ220" s="1036" t="e">
        <f t="shared" si="321"/>
        <v>#REF!</v>
      </c>
      <c r="AR220" s="1036" t="e">
        <f t="shared" si="321"/>
        <v>#REF!</v>
      </c>
      <c r="AS220" s="1036" t="e">
        <f t="shared" si="321"/>
        <v>#REF!</v>
      </c>
      <c r="AT220" s="1036" t="e">
        <f t="shared" si="321"/>
        <v>#REF!</v>
      </c>
      <c r="AU220" s="1036" t="e">
        <f t="shared" si="321"/>
        <v>#REF!</v>
      </c>
      <c r="AV220" s="1036" t="e">
        <f t="shared" si="321"/>
        <v>#REF!</v>
      </c>
      <c r="AW220" s="1036" t="e">
        <f t="shared" si="321"/>
        <v>#REF!</v>
      </c>
      <c r="AX220" s="1036" t="e">
        <f t="shared" si="321"/>
        <v>#REF!</v>
      </c>
      <c r="AY220" s="1036" t="e">
        <f t="shared" si="321"/>
        <v>#REF!</v>
      </c>
      <c r="AZ220" s="1036" t="e">
        <f t="shared" si="321"/>
        <v>#REF!</v>
      </c>
      <c r="BA220" s="1036" t="e">
        <f t="shared" si="321"/>
        <v>#REF!</v>
      </c>
      <c r="BB220" s="1036" t="e">
        <f t="shared" si="321"/>
        <v>#REF!</v>
      </c>
      <c r="BC220" s="1036" t="e">
        <f t="shared" si="321"/>
        <v>#REF!</v>
      </c>
      <c r="BD220" s="1036" t="e">
        <f t="shared" si="321"/>
        <v>#REF!</v>
      </c>
      <c r="BE220" s="1036" t="e">
        <f t="shared" si="321"/>
        <v>#REF!</v>
      </c>
      <c r="BF220" s="1036" t="e">
        <f t="shared" si="321"/>
        <v>#REF!</v>
      </c>
      <c r="BG220" s="1036" t="e">
        <f t="shared" si="321"/>
        <v>#REF!</v>
      </c>
      <c r="BH220" s="1036" t="e">
        <f t="shared" si="321"/>
        <v>#REF!</v>
      </c>
      <c r="BI220" s="1036" t="e">
        <f t="shared" si="321"/>
        <v>#REF!</v>
      </c>
      <c r="BJ220" s="1036" t="e">
        <f t="shared" si="321"/>
        <v>#REF!</v>
      </c>
      <c r="BK220" s="1036" t="e">
        <f t="shared" si="321"/>
        <v>#REF!</v>
      </c>
      <c r="BL220" s="1036" t="e">
        <f t="shared" si="321"/>
        <v>#REF!</v>
      </c>
      <c r="BM220" s="1055" t="e">
        <f t="shared" si="321"/>
        <v>#REF!</v>
      </c>
      <c r="BN220" s="1069"/>
      <c r="BO220" s="1067"/>
      <c r="BP220" s="1038"/>
    </row>
    <row r="221" spans="1:68" ht="15.75" hidden="1" x14ac:dyDescent="0.25">
      <c r="A221" s="25"/>
      <c r="B221" s="697"/>
      <c r="C221" s="1020"/>
      <c r="D221" s="1020"/>
      <c r="E221" s="828"/>
      <c r="F221" s="699"/>
      <c r="G221" s="693"/>
      <c r="H221" s="693"/>
      <c r="I221" s="699"/>
      <c r="J221" s="701" t="s">
        <v>457</v>
      </c>
      <c r="K221" s="1057" t="s">
        <v>526</v>
      </c>
      <c r="L221" s="1063"/>
      <c r="M221" s="1064"/>
      <c r="N221" s="1061"/>
      <c r="O221" s="1119"/>
      <c r="P221" s="1119"/>
      <c r="Q221" s="1119"/>
      <c r="R221" s="1119"/>
      <c r="S221" s="1119"/>
      <c r="T221" s="1019"/>
      <c r="U221" s="1062"/>
      <c r="V221" s="1060"/>
      <c r="W221" s="690"/>
      <c r="X221" s="690" t="s">
        <v>32</v>
      </c>
      <c r="Y221" s="690"/>
      <c r="Z221" s="700" t="s">
        <v>32</v>
      </c>
      <c r="AA221" s="875"/>
      <c r="AB221" s="1066"/>
      <c r="AC221" s="687"/>
      <c r="AD221" s="687"/>
      <c r="AE221" s="687"/>
      <c r="AF221" s="996"/>
      <c r="AG221" s="875"/>
      <c r="AH221" s="1107" t="e">
        <f>AH189+AI189+AJ189+AK189</f>
        <v>#REF!</v>
      </c>
      <c r="AI221" s="1108"/>
      <c r="AJ221" s="1108"/>
      <c r="AK221" s="1108"/>
      <c r="AL221" s="1109" t="e">
        <f>AL189+AM189+AN189+AO189</f>
        <v>#REF!</v>
      </c>
      <c r="AM221" s="702"/>
      <c r="AN221" s="1109"/>
      <c r="AO221" s="1109"/>
      <c r="AP221" s="1108" t="e">
        <f>AP189+AQ189+AR189+AS189</f>
        <v>#REF!</v>
      </c>
      <c r="AQ221" s="1108"/>
      <c r="AR221" s="1108"/>
      <c r="AS221" s="1108"/>
      <c r="AT221" s="1109" t="e">
        <f>AT189+AU189+AV189+AW189</f>
        <v>#REF!</v>
      </c>
      <c r="AU221" s="1109"/>
      <c r="AV221" s="1109"/>
      <c r="AW221" s="1109"/>
      <c r="AX221" s="1108" t="e">
        <f>AX189+AY189+AZ189+BA189</f>
        <v>#REF!</v>
      </c>
      <c r="AY221" s="1108"/>
      <c r="AZ221" s="1108"/>
      <c r="BA221" s="1108"/>
      <c r="BB221" s="1109" t="e">
        <f>BB189+BC189+BD189+BE189</f>
        <v>#REF!</v>
      </c>
      <c r="BC221" s="1109"/>
      <c r="BD221" s="1109"/>
      <c r="BE221" s="1109"/>
      <c r="BF221" s="1108" t="e">
        <f>BF189+BG189+BH189+BI189</f>
        <v>#REF!</v>
      </c>
      <c r="BG221" s="1108"/>
      <c r="BH221" s="1108"/>
      <c r="BI221" s="1108"/>
      <c r="BJ221" s="1109" t="e">
        <f>BJ189+BK189+BL189+BM189</f>
        <v>#REF!</v>
      </c>
      <c r="BK221" s="842"/>
      <c r="BL221" s="842"/>
      <c r="BM221" s="843"/>
      <c r="BN221" s="790"/>
      <c r="BO221" s="1068"/>
      <c r="BP221" s="1030"/>
    </row>
    <row r="222" spans="1:68" ht="15.75" hidden="1" x14ac:dyDescent="0.25">
      <c r="A222" s="25"/>
      <c r="B222" s="697"/>
      <c r="C222" s="1020"/>
      <c r="D222" s="1020"/>
      <c r="E222" s="828"/>
      <c r="F222" s="699"/>
      <c r="G222" s="693"/>
      <c r="H222" s="693"/>
      <c r="I222" s="699"/>
      <c r="J222" s="701" t="s">
        <v>457</v>
      </c>
      <c r="K222" s="1057" t="s">
        <v>527</v>
      </c>
      <c r="L222" s="1063"/>
      <c r="M222" s="1064"/>
      <c r="N222" s="1061"/>
      <c r="O222" s="1119"/>
      <c r="P222" s="1119"/>
      <c r="Q222" s="1119"/>
      <c r="R222" s="1119"/>
      <c r="S222" s="1119"/>
      <c r="T222" s="1019"/>
      <c r="U222" s="1062"/>
      <c r="V222" s="1060"/>
      <c r="W222" s="690"/>
      <c r="X222" s="690" t="s">
        <v>32</v>
      </c>
      <c r="Y222" s="690"/>
      <c r="Z222" s="700" t="s">
        <v>32</v>
      </c>
      <c r="AA222" s="875"/>
      <c r="AB222" s="1066"/>
      <c r="AC222" s="687"/>
      <c r="AD222" s="687"/>
      <c r="AE222" s="687"/>
      <c r="AF222" s="996"/>
      <c r="AG222" s="875"/>
      <c r="AH222" s="1107" t="e">
        <f>AH221/16</f>
        <v>#REF!</v>
      </c>
      <c r="AI222" s="1108"/>
      <c r="AJ222" s="1108"/>
      <c r="AK222" s="1108"/>
      <c r="AL222" s="1109" t="e">
        <f>AL221/16</f>
        <v>#REF!</v>
      </c>
      <c r="AM222" s="702"/>
      <c r="AN222" s="1109"/>
      <c r="AO222" s="1109"/>
      <c r="AP222" s="1108" t="e">
        <f>AP221/16</f>
        <v>#REF!</v>
      </c>
      <c r="AQ222" s="1108"/>
      <c r="AR222" s="1108"/>
      <c r="AS222" s="1108"/>
      <c r="AT222" s="1109" t="e">
        <f>AT221/16</f>
        <v>#REF!</v>
      </c>
      <c r="AU222" s="1109"/>
      <c r="AV222" s="1109"/>
      <c r="AW222" s="1109"/>
      <c r="AX222" s="1108" t="e">
        <f>AX221/16</f>
        <v>#REF!</v>
      </c>
      <c r="AY222" s="1108"/>
      <c r="AZ222" s="1108"/>
      <c r="BA222" s="1108"/>
      <c r="BB222" s="1109" t="e">
        <f>BB221/16</f>
        <v>#REF!</v>
      </c>
      <c r="BC222" s="1109"/>
      <c r="BD222" s="1109"/>
      <c r="BE222" s="1109"/>
      <c r="BF222" s="1108" t="e">
        <f>BF221/16</f>
        <v>#REF!</v>
      </c>
      <c r="BG222" s="1108"/>
      <c r="BH222" s="1108"/>
      <c r="BI222" s="1108"/>
      <c r="BJ222" s="1109" t="e">
        <f>BJ221/16</f>
        <v>#REF!</v>
      </c>
      <c r="BK222" s="842"/>
      <c r="BL222" s="842"/>
      <c r="BM222" s="843"/>
      <c r="BN222" s="790"/>
      <c r="BO222" s="1068"/>
      <c r="BP222" s="1030"/>
    </row>
    <row r="223" spans="1:68" ht="15.75" hidden="1" x14ac:dyDescent="0.25">
      <c r="A223" s="25"/>
      <c r="B223" s="697"/>
      <c r="C223" s="1020"/>
      <c r="D223" s="1020"/>
      <c r="E223" s="828"/>
      <c r="F223" s="699"/>
      <c r="G223" s="693"/>
      <c r="H223" s="693"/>
      <c r="I223" s="699"/>
      <c r="J223" s="701" t="s">
        <v>457</v>
      </c>
      <c r="K223" s="1057" t="s">
        <v>528</v>
      </c>
      <c r="L223" s="1063"/>
      <c r="M223" s="1064"/>
      <c r="N223" s="1061"/>
      <c r="O223" s="1119"/>
      <c r="P223" s="1119"/>
      <c r="Q223" s="1119"/>
      <c r="R223" s="1119"/>
      <c r="S223" s="1119"/>
      <c r="T223" s="1019"/>
      <c r="U223" s="1062"/>
      <c r="V223" s="1060"/>
      <c r="W223" s="690"/>
      <c r="X223" s="690" t="s">
        <v>32</v>
      </c>
      <c r="Y223" s="690"/>
      <c r="Z223" s="700" t="s">
        <v>32</v>
      </c>
      <c r="AA223" s="875"/>
      <c r="AB223" s="1066"/>
      <c r="AC223" s="687"/>
      <c r="AD223" s="687"/>
      <c r="AE223" s="687"/>
      <c r="AF223" s="996"/>
      <c r="AG223" s="875"/>
      <c r="AH223" s="1054" t="s">
        <v>529</v>
      </c>
      <c r="AI223" s="686"/>
      <c r="AJ223" s="686"/>
      <c r="AK223" s="686"/>
      <c r="AL223" s="685"/>
      <c r="AM223" s="685"/>
      <c r="AN223" s="842"/>
      <c r="AO223" s="842"/>
      <c r="AP223" s="686"/>
      <c r="AQ223" s="686"/>
      <c r="AR223" s="686"/>
      <c r="AS223" s="686"/>
      <c r="AT223" s="842"/>
      <c r="AU223" s="842"/>
      <c r="AV223" s="842"/>
      <c r="AW223" s="842"/>
      <c r="AX223" s="686"/>
      <c r="AY223" s="686"/>
      <c r="AZ223" s="686"/>
      <c r="BA223" s="686"/>
      <c r="BB223" s="842"/>
      <c r="BC223" s="842"/>
      <c r="BD223" s="842"/>
      <c r="BE223" s="842"/>
      <c r="BF223" s="686"/>
      <c r="BG223" s="686"/>
      <c r="BH223" s="686"/>
      <c r="BI223" s="686"/>
      <c r="BJ223" s="842"/>
      <c r="BK223" s="842"/>
      <c r="BL223" s="842"/>
      <c r="BM223" s="843"/>
      <c r="BN223" s="790"/>
      <c r="BO223" s="1068"/>
      <c r="BP223" s="1030"/>
    </row>
    <row r="224" spans="1:68" ht="15.75" hidden="1" x14ac:dyDescent="0.25">
      <c r="A224" s="25"/>
      <c r="B224" s="697"/>
      <c r="C224" s="1020"/>
      <c r="D224" s="1020"/>
      <c r="E224" s="828"/>
      <c r="F224" s="699"/>
      <c r="G224" s="693"/>
      <c r="H224" s="693"/>
      <c r="I224" s="699"/>
      <c r="J224" s="701" t="s">
        <v>457</v>
      </c>
      <c r="K224" s="1058" t="s">
        <v>259</v>
      </c>
      <c r="L224" s="1063"/>
      <c r="M224" s="1065"/>
      <c r="N224" s="1061"/>
      <c r="O224" s="1119"/>
      <c r="P224" s="1119"/>
      <c r="Q224" s="1119"/>
      <c r="R224" s="1119"/>
      <c r="S224" s="1119"/>
      <c r="T224" s="1019"/>
      <c r="U224" s="1062"/>
      <c r="V224" s="1060"/>
      <c r="W224" s="690"/>
      <c r="X224" s="690" t="s">
        <v>32</v>
      </c>
      <c r="Y224" s="690"/>
      <c r="Z224" s="700" t="s">
        <v>32</v>
      </c>
      <c r="AA224" s="875"/>
      <c r="AB224" s="1066"/>
      <c r="AC224" s="687"/>
      <c r="AD224" s="687"/>
      <c r="AE224" s="687"/>
      <c r="AF224" s="996"/>
      <c r="AG224" s="875"/>
      <c r="AH224" s="773"/>
      <c r="AI224" s="686"/>
      <c r="AJ224" s="686"/>
      <c r="AK224" s="686"/>
      <c r="AL224" s="685"/>
      <c r="AM224" s="685"/>
      <c r="AN224" s="842"/>
      <c r="AO224" s="842"/>
      <c r="AP224" s="686"/>
      <c r="AQ224" s="686"/>
      <c r="AR224" s="686"/>
      <c r="AS224" s="686"/>
      <c r="AT224" s="842"/>
      <c r="AU224" s="842"/>
      <c r="AV224" s="842"/>
      <c r="AW224" s="842"/>
      <c r="AX224" s="686"/>
      <c r="AY224" s="686"/>
      <c r="AZ224" s="686"/>
      <c r="BA224" s="686"/>
      <c r="BB224" s="842"/>
      <c r="BC224" s="842"/>
      <c r="BD224" s="842"/>
      <c r="BE224" s="842"/>
      <c r="BF224" s="686"/>
      <c r="BG224" s="686"/>
      <c r="BH224" s="686"/>
      <c r="BI224" s="686"/>
      <c r="BJ224" s="842"/>
      <c r="BK224" s="842"/>
      <c r="BL224" s="842"/>
      <c r="BM224" s="843"/>
      <c r="BN224" s="790"/>
      <c r="BO224" s="1068"/>
      <c r="BP224" s="1030"/>
    </row>
    <row r="225" spans="1:68" ht="15.75" hidden="1" x14ac:dyDescent="0.25">
      <c r="A225" s="1003"/>
      <c r="B225" s="697"/>
      <c r="C225" s="1020"/>
      <c r="D225" s="1020"/>
      <c r="E225" s="828"/>
      <c r="F225" s="699"/>
      <c r="G225" s="693"/>
      <c r="H225" s="693"/>
      <c r="I225" s="699"/>
      <c r="J225" s="701" t="s">
        <v>457</v>
      </c>
      <c r="K225" s="1058" t="s">
        <v>258</v>
      </c>
      <c r="L225" s="1063"/>
      <c r="M225" s="1065"/>
      <c r="N225" s="1061"/>
      <c r="O225" s="1119"/>
      <c r="P225" s="1119"/>
      <c r="Q225" s="1119"/>
      <c r="R225" s="1119"/>
      <c r="S225" s="1119"/>
      <c r="T225" s="1019"/>
      <c r="U225" s="1062"/>
      <c r="V225" s="690"/>
      <c r="W225" s="690"/>
      <c r="X225" s="690" t="s">
        <v>32</v>
      </c>
      <c r="Y225" s="690"/>
      <c r="Z225" s="700" t="s">
        <v>32</v>
      </c>
      <c r="AA225" s="875"/>
      <c r="AB225" s="1066"/>
      <c r="AC225" s="687"/>
      <c r="AD225" s="687"/>
      <c r="AE225" s="687"/>
      <c r="AF225" s="996"/>
      <c r="AG225" s="875"/>
      <c r="AH225" s="773"/>
      <c r="AI225" s="686"/>
      <c r="AJ225" s="686"/>
      <c r="AK225" s="686"/>
      <c r="AL225" s="685"/>
      <c r="AM225" s="685"/>
      <c r="AN225" s="842"/>
      <c r="AO225" s="842"/>
      <c r="AP225" s="686"/>
      <c r="AQ225" s="686"/>
      <c r="AR225" s="686"/>
      <c r="AS225" s="686"/>
      <c r="AT225" s="842"/>
      <c r="AU225" s="842"/>
      <c r="AV225" s="842"/>
      <c r="AW225" s="842"/>
      <c r="AX225" s="686"/>
      <c r="AY225" s="686"/>
      <c r="AZ225" s="686"/>
      <c r="BA225" s="686"/>
      <c r="BB225" s="842"/>
      <c r="BC225" s="842"/>
      <c r="BD225" s="842"/>
      <c r="BE225" s="842"/>
      <c r="BF225" s="686"/>
      <c r="BG225" s="686"/>
      <c r="BH225" s="686"/>
      <c r="BI225" s="686"/>
      <c r="BJ225" s="842"/>
      <c r="BK225" s="842"/>
      <c r="BL225" s="842"/>
      <c r="BM225" s="843"/>
      <c r="BN225" s="790"/>
      <c r="BO225" s="1068"/>
      <c r="BP225" s="1030"/>
    </row>
    <row r="226" spans="1:68" hidden="1" x14ac:dyDescent="0.25">
      <c r="A226" s="481"/>
      <c r="B226" s="826"/>
      <c r="C226" s="826"/>
      <c r="D226" s="826"/>
      <c r="E226" s="826"/>
      <c r="F226" s="826"/>
      <c r="G226" s="826"/>
      <c r="H226" s="826"/>
      <c r="I226" s="826"/>
      <c r="J226" s="820"/>
      <c r="K226" s="481"/>
      <c r="L226" s="481"/>
      <c r="M226" s="481"/>
      <c r="N226" s="1133"/>
      <c r="O226" s="1133"/>
      <c r="P226" s="1133"/>
      <c r="Q226" s="1133"/>
      <c r="R226" s="1133"/>
      <c r="S226" s="1133"/>
      <c r="T226" s="1133"/>
      <c r="U226" s="1133"/>
      <c r="V226" s="481"/>
      <c r="W226" s="481"/>
      <c r="X226" s="481"/>
      <c r="Y226" s="481"/>
      <c r="Z226" s="481"/>
      <c r="AA226" s="889"/>
      <c r="AB226" s="868"/>
      <c r="AC226" s="868"/>
      <c r="AD226" s="868"/>
      <c r="AE226" s="868"/>
      <c r="AF226" s="868"/>
      <c r="AG226" s="889"/>
      <c r="AH226" s="868"/>
      <c r="AI226" s="868"/>
      <c r="AJ226" s="868"/>
      <c r="AK226" s="868"/>
      <c r="AL226" s="868"/>
      <c r="AM226" s="868"/>
      <c r="AN226" s="868"/>
      <c r="AO226" s="868"/>
      <c r="AP226" s="868"/>
      <c r="AQ226" s="868"/>
      <c r="AR226" s="868"/>
      <c r="AS226" s="868"/>
      <c r="AT226" s="868"/>
      <c r="AU226" s="868"/>
      <c r="AV226" s="868"/>
      <c r="AW226" s="868"/>
      <c r="AX226" s="868"/>
      <c r="AY226" s="868"/>
      <c r="AZ226" s="868"/>
      <c r="BA226" s="868"/>
      <c r="BB226" s="868"/>
      <c r="BC226" s="868"/>
      <c r="BD226" s="868"/>
      <c r="BE226" s="868"/>
      <c r="BF226" s="868"/>
      <c r="BG226" s="868"/>
      <c r="BH226" s="868"/>
      <c r="BI226" s="868"/>
      <c r="BJ226" s="868"/>
      <c r="BK226" s="868"/>
      <c r="BL226" s="868"/>
      <c r="BM226" s="868"/>
      <c r="BN226" s="481"/>
      <c r="BO226" s="481"/>
      <c r="BP226" s="902"/>
    </row>
    <row r="227" spans="1:68" ht="15.75" hidden="1" x14ac:dyDescent="0.25">
      <c r="A227" s="25"/>
      <c r="B227" s="1031"/>
      <c r="C227" s="1032"/>
      <c r="D227" s="1032"/>
      <c r="E227" s="1033"/>
      <c r="F227" s="1035"/>
      <c r="G227" s="1034"/>
      <c r="H227" s="1034"/>
      <c r="I227" s="1035"/>
      <c r="J227" s="1034" t="s">
        <v>457</v>
      </c>
      <c r="K227" s="1056" t="s">
        <v>541</v>
      </c>
      <c r="L227" s="1070" t="e">
        <f>SUM(N227:U227)</f>
        <v>#REF!</v>
      </c>
      <c r="M227" s="1071" t="e">
        <f>L227*36</f>
        <v>#REF!</v>
      </c>
      <c r="N227" s="1053" t="e">
        <f t="shared" ref="N227:U227" si="322">N190+SUM(N192:N204)</f>
        <v>#REF!</v>
      </c>
      <c r="O227" s="1036" t="e">
        <f t="shared" si="322"/>
        <v>#REF!</v>
      </c>
      <c r="P227" s="1036" t="e">
        <f t="shared" si="322"/>
        <v>#REF!</v>
      </c>
      <c r="Q227" s="1036" t="e">
        <f t="shared" si="322"/>
        <v>#REF!</v>
      </c>
      <c r="R227" s="1036" t="e">
        <f t="shared" si="322"/>
        <v>#REF!</v>
      </c>
      <c r="S227" s="1036" t="e">
        <f t="shared" si="322"/>
        <v>#REF!</v>
      </c>
      <c r="T227" s="1036" t="e">
        <f t="shared" si="322"/>
        <v>#REF!</v>
      </c>
      <c r="U227" s="1055" t="e">
        <f t="shared" si="322"/>
        <v>#REF!</v>
      </c>
      <c r="V227" s="1074"/>
      <c r="W227" s="1037"/>
      <c r="X227" s="1037" t="s">
        <v>32</v>
      </c>
      <c r="Y227" s="1037"/>
      <c r="Z227" s="1076" t="s">
        <v>32</v>
      </c>
      <c r="AA227" s="1075" t="e">
        <f>AB227+AB227*0.1</f>
        <v>#REF!</v>
      </c>
      <c r="AB227" s="1053" t="e">
        <f>AC227+AD227+AE227+AF227</f>
        <v>#REF!</v>
      </c>
      <c r="AC227" s="1036" t="e">
        <f>#REF!+SUM(AC197:AC210)</f>
        <v>#REF!</v>
      </c>
      <c r="AD227" s="1036" t="e">
        <f>#REF!+SUM(AD197:AD210)</f>
        <v>#REF!</v>
      </c>
      <c r="AE227" s="1036" t="e">
        <f>#REF!+SUM(AE197:AE210)</f>
        <v>#REF!</v>
      </c>
      <c r="AF227" s="1055">
        <f>AF204+SUM(AF211:AF224)</f>
        <v>0</v>
      </c>
      <c r="AG227" s="1075" t="e">
        <f>M227-AA227</f>
        <v>#REF!</v>
      </c>
      <c r="AH227" s="1053" t="e">
        <f t="shared" ref="AH227:BM227" si="323">SUM(AH190)+SUM(AH194:AH204)</f>
        <v>#REF!</v>
      </c>
      <c r="AI227" s="1036" t="e">
        <f t="shared" si="323"/>
        <v>#REF!</v>
      </c>
      <c r="AJ227" s="1036" t="e">
        <f t="shared" si="323"/>
        <v>#REF!</v>
      </c>
      <c r="AK227" s="1036" t="e">
        <f t="shared" si="323"/>
        <v>#REF!</v>
      </c>
      <c r="AL227" s="1036" t="e">
        <f t="shared" si="323"/>
        <v>#REF!</v>
      </c>
      <c r="AM227" s="1036" t="e">
        <f t="shared" si="323"/>
        <v>#REF!</v>
      </c>
      <c r="AN227" s="1036" t="e">
        <f t="shared" si="323"/>
        <v>#REF!</v>
      </c>
      <c r="AO227" s="1036" t="e">
        <f t="shared" si="323"/>
        <v>#REF!</v>
      </c>
      <c r="AP227" s="1036" t="e">
        <f t="shared" si="323"/>
        <v>#REF!</v>
      </c>
      <c r="AQ227" s="1036" t="e">
        <f t="shared" si="323"/>
        <v>#REF!</v>
      </c>
      <c r="AR227" s="1036" t="e">
        <f t="shared" si="323"/>
        <v>#REF!</v>
      </c>
      <c r="AS227" s="1036" t="e">
        <f t="shared" si="323"/>
        <v>#REF!</v>
      </c>
      <c r="AT227" s="1036" t="e">
        <f t="shared" si="323"/>
        <v>#REF!</v>
      </c>
      <c r="AU227" s="1036" t="e">
        <f t="shared" si="323"/>
        <v>#REF!</v>
      </c>
      <c r="AV227" s="1036" t="e">
        <f t="shared" si="323"/>
        <v>#REF!</v>
      </c>
      <c r="AW227" s="1036" t="e">
        <f t="shared" si="323"/>
        <v>#REF!</v>
      </c>
      <c r="AX227" s="1036" t="e">
        <f t="shared" si="323"/>
        <v>#REF!</v>
      </c>
      <c r="AY227" s="1036" t="e">
        <f t="shared" si="323"/>
        <v>#REF!</v>
      </c>
      <c r="AZ227" s="1036" t="e">
        <f t="shared" si="323"/>
        <v>#REF!</v>
      </c>
      <c r="BA227" s="1036" t="e">
        <f t="shared" si="323"/>
        <v>#REF!</v>
      </c>
      <c r="BB227" s="1036" t="e">
        <f t="shared" si="323"/>
        <v>#REF!</v>
      </c>
      <c r="BC227" s="1036" t="e">
        <f t="shared" si="323"/>
        <v>#REF!</v>
      </c>
      <c r="BD227" s="1036" t="e">
        <f t="shared" si="323"/>
        <v>#REF!</v>
      </c>
      <c r="BE227" s="1036" t="e">
        <f t="shared" si="323"/>
        <v>#REF!</v>
      </c>
      <c r="BF227" s="1036" t="e">
        <f t="shared" si="323"/>
        <v>#REF!</v>
      </c>
      <c r="BG227" s="1036" t="e">
        <f t="shared" si="323"/>
        <v>#REF!</v>
      </c>
      <c r="BH227" s="1036" t="e">
        <f t="shared" si="323"/>
        <v>#REF!</v>
      </c>
      <c r="BI227" s="1036" t="e">
        <f t="shared" si="323"/>
        <v>#REF!</v>
      </c>
      <c r="BJ227" s="1036" t="e">
        <f t="shared" si="323"/>
        <v>#REF!</v>
      </c>
      <c r="BK227" s="1036" t="e">
        <f t="shared" si="323"/>
        <v>#REF!</v>
      </c>
      <c r="BL227" s="1036" t="e">
        <f t="shared" si="323"/>
        <v>#REF!</v>
      </c>
      <c r="BM227" s="1055" t="e">
        <f t="shared" si="323"/>
        <v>#REF!</v>
      </c>
      <c r="BN227" s="1069"/>
      <c r="BO227" s="1067"/>
      <c r="BP227" s="1038"/>
    </row>
    <row r="228" spans="1:68" ht="15.75" hidden="1" x14ac:dyDescent="0.25">
      <c r="A228" s="25"/>
      <c r="B228" s="697"/>
      <c r="C228" s="1020"/>
      <c r="D228" s="1020"/>
      <c r="E228" s="828"/>
      <c r="F228" s="699"/>
      <c r="G228" s="693"/>
      <c r="H228" s="693"/>
      <c r="I228" s="699"/>
      <c r="J228" s="701" t="s">
        <v>457</v>
      </c>
      <c r="K228" s="1057" t="s">
        <v>526</v>
      </c>
      <c r="L228" s="1063"/>
      <c r="M228" s="1064"/>
      <c r="N228" s="399"/>
      <c r="O228" s="1119"/>
      <c r="P228" s="1119"/>
      <c r="Q228" s="1119"/>
      <c r="R228" s="1119"/>
      <c r="S228" s="1119"/>
      <c r="T228" s="1119"/>
      <c r="U228" s="1019"/>
      <c r="V228" s="698"/>
      <c r="W228" s="690"/>
      <c r="X228" s="690" t="s">
        <v>32</v>
      </c>
      <c r="Y228" s="690"/>
      <c r="Z228" s="700" t="s">
        <v>32</v>
      </c>
      <c r="AA228" s="875"/>
      <c r="AB228" s="1066"/>
      <c r="AC228" s="687"/>
      <c r="AD228" s="687"/>
      <c r="AE228" s="687"/>
      <c r="AF228" s="996"/>
      <c r="AG228" s="875"/>
      <c r="AH228" s="1107" t="e">
        <f>AH190+AI190+AJ190+AK190</f>
        <v>#REF!</v>
      </c>
      <c r="AI228" s="1108"/>
      <c r="AJ228" s="1108"/>
      <c r="AK228" s="1108"/>
      <c r="AL228" s="1109" t="e">
        <f>AL190+AM190+AN190+AO190</f>
        <v>#REF!</v>
      </c>
      <c r="AM228" s="702"/>
      <c r="AN228" s="1109"/>
      <c r="AO228" s="1109"/>
      <c r="AP228" s="1108" t="e">
        <f>AP190+AQ190+AR190+AS190</f>
        <v>#REF!</v>
      </c>
      <c r="AQ228" s="1108"/>
      <c r="AR228" s="1108"/>
      <c r="AS228" s="1108"/>
      <c r="AT228" s="1109" t="e">
        <f>AT190+AU190+AV190+AW190</f>
        <v>#REF!</v>
      </c>
      <c r="AU228" s="1109"/>
      <c r="AV228" s="1109"/>
      <c r="AW228" s="1109"/>
      <c r="AX228" s="1108" t="e">
        <f>AX190+AY190+AZ190+BA190</f>
        <v>#REF!</v>
      </c>
      <c r="AY228" s="1108"/>
      <c r="AZ228" s="1108"/>
      <c r="BA228" s="1108"/>
      <c r="BB228" s="1109" t="e">
        <f>BB190+BC190+BD190+BE190</f>
        <v>#REF!</v>
      </c>
      <c r="BC228" s="1109"/>
      <c r="BD228" s="1109"/>
      <c r="BE228" s="1109"/>
      <c r="BF228" s="1108" t="e">
        <f>BF190+BG190+BH190+BI190</f>
        <v>#REF!</v>
      </c>
      <c r="BG228" s="1108"/>
      <c r="BH228" s="1108"/>
      <c r="BI228" s="1108"/>
      <c r="BJ228" s="1109" t="e">
        <f>BJ190+BK190+BL190+BM190</f>
        <v>#REF!</v>
      </c>
      <c r="BK228" s="842"/>
      <c r="BL228" s="842"/>
      <c r="BM228" s="843"/>
      <c r="BN228" s="790"/>
      <c r="BO228" s="1068"/>
      <c r="BP228" s="1030"/>
    </row>
    <row r="229" spans="1:68" ht="15.75" hidden="1" x14ac:dyDescent="0.25">
      <c r="A229" s="25"/>
      <c r="B229" s="697"/>
      <c r="C229" s="1020"/>
      <c r="D229" s="1020"/>
      <c r="E229" s="828"/>
      <c r="F229" s="699"/>
      <c r="G229" s="693"/>
      <c r="H229" s="693"/>
      <c r="I229" s="699"/>
      <c r="J229" s="701" t="s">
        <v>457</v>
      </c>
      <c r="K229" s="1057" t="s">
        <v>527</v>
      </c>
      <c r="L229" s="1063"/>
      <c r="M229" s="1064"/>
      <c r="N229" s="399"/>
      <c r="O229" s="1119"/>
      <c r="P229" s="1119"/>
      <c r="Q229" s="1119"/>
      <c r="R229" s="1119"/>
      <c r="S229" s="1119"/>
      <c r="T229" s="1119"/>
      <c r="U229" s="1019"/>
      <c r="V229" s="698"/>
      <c r="W229" s="690"/>
      <c r="X229" s="690" t="s">
        <v>32</v>
      </c>
      <c r="Y229" s="690"/>
      <c r="Z229" s="700" t="s">
        <v>32</v>
      </c>
      <c r="AA229" s="875"/>
      <c r="AB229" s="1066"/>
      <c r="AC229" s="687"/>
      <c r="AD229" s="687"/>
      <c r="AE229" s="687"/>
      <c r="AF229" s="996"/>
      <c r="AG229" s="875"/>
      <c r="AH229" s="1107" t="e">
        <f>AH228/16</f>
        <v>#REF!</v>
      </c>
      <c r="AI229" s="1108"/>
      <c r="AJ229" s="1108"/>
      <c r="AK229" s="1108"/>
      <c r="AL229" s="1109" t="e">
        <f>AL228/16</f>
        <v>#REF!</v>
      </c>
      <c r="AM229" s="702"/>
      <c r="AN229" s="1109"/>
      <c r="AO229" s="1109"/>
      <c r="AP229" s="1108" t="e">
        <f>AP228/16</f>
        <v>#REF!</v>
      </c>
      <c r="AQ229" s="1108"/>
      <c r="AR229" s="1108"/>
      <c r="AS229" s="1108"/>
      <c r="AT229" s="1109" t="e">
        <f>AT228/16</f>
        <v>#REF!</v>
      </c>
      <c r="AU229" s="1109"/>
      <c r="AV229" s="1109"/>
      <c r="AW229" s="1109"/>
      <c r="AX229" s="1108" t="e">
        <f>AX228/16</f>
        <v>#REF!</v>
      </c>
      <c r="AY229" s="1108"/>
      <c r="AZ229" s="1108"/>
      <c r="BA229" s="1108"/>
      <c r="BB229" s="1109" t="e">
        <f>BB228/16</f>
        <v>#REF!</v>
      </c>
      <c r="BC229" s="1109"/>
      <c r="BD229" s="1109"/>
      <c r="BE229" s="1109"/>
      <c r="BF229" s="1108" t="e">
        <f>BF228/16</f>
        <v>#REF!</v>
      </c>
      <c r="BG229" s="1108"/>
      <c r="BH229" s="1108"/>
      <c r="BI229" s="1108"/>
      <c r="BJ229" s="1109" t="e">
        <f>BJ228/16</f>
        <v>#REF!</v>
      </c>
      <c r="BK229" s="842"/>
      <c r="BL229" s="842"/>
      <c r="BM229" s="843"/>
      <c r="BN229" s="790"/>
      <c r="BO229" s="1068"/>
      <c r="BP229" s="1030"/>
    </row>
    <row r="230" spans="1:68" ht="15.75" hidden="1" x14ac:dyDescent="0.25">
      <c r="A230" s="25"/>
      <c r="B230" s="697"/>
      <c r="C230" s="1020"/>
      <c r="D230" s="1020"/>
      <c r="E230" s="828"/>
      <c r="F230" s="699"/>
      <c r="G230" s="693"/>
      <c r="H230" s="693"/>
      <c r="I230" s="699"/>
      <c r="J230" s="701" t="s">
        <v>457</v>
      </c>
      <c r="K230" s="1057" t="s">
        <v>528</v>
      </c>
      <c r="L230" s="1063"/>
      <c r="M230" s="1064"/>
      <c r="N230" s="399"/>
      <c r="O230" s="1119"/>
      <c r="P230" s="1119"/>
      <c r="Q230" s="1119"/>
      <c r="R230" s="1119"/>
      <c r="S230" s="1119"/>
      <c r="T230" s="1119"/>
      <c r="U230" s="1019"/>
      <c r="V230" s="698"/>
      <c r="W230" s="690"/>
      <c r="X230" s="690" t="s">
        <v>32</v>
      </c>
      <c r="Y230" s="690"/>
      <c r="Z230" s="700" t="s">
        <v>32</v>
      </c>
      <c r="AA230" s="875"/>
      <c r="AB230" s="1066"/>
      <c r="AC230" s="687"/>
      <c r="AD230" s="687"/>
      <c r="AE230" s="687"/>
      <c r="AF230" s="996"/>
      <c r="AG230" s="875"/>
      <c r="AH230" s="1054" t="s">
        <v>529</v>
      </c>
      <c r="AI230" s="686"/>
      <c r="AJ230" s="686"/>
      <c r="AK230" s="686"/>
      <c r="AL230" s="685"/>
      <c r="AM230" s="685"/>
      <c r="AN230" s="842"/>
      <c r="AO230" s="842"/>
      <c r="AP230" s="686"/>
      <c r="AQ230" s="686"/>
      <c r="AR230" s="686"/>
      <c r="AS230" s="686"/>
      <c r="AT230" s="842"/>
      <c r="AU230" s="842"/>
      <c r="AV230" s="842"/>
      <c r="AW230" s="842"/>
      <c r="AX230" s="686"/>
      <c r="AY230" s="686"/>
      <c r="AZ230" s="686"/>
      <c r="BA230" s="686"/>
      <c r="BB230" s="842"/>
      <c r="BC230" s="842"/>
      <c r="BD230" s="842"/>
      <c r="BE230" s="842"/>
      <c r="BF230" s="686"/>
      <c r="BG230" s="686"/>
      <c r="BH230" s="686"/>
      <c r="BI230" s="686"/>
      <c r="BJ230" s="842"/>
      <c r="BK230" s="842"/>
      <c r="BL230" s="842"/>
      <c r="BM230" s="843"/>
      <c r="BN230" s="790"/>
      <c r="BO230" s="1068"/>
      <c r="BP230" s="1030"/>
    </row>
    <row r="231" spans="1:68" ht="15.75" hidden="1" x14ac:dyDescent="0.25">
      <c r="A231" s="25"/>
      <c r="B231" s="697"/>
      <c r="C231" s="1020"/>
      <c r="D231" s="1020"/>
      <c r="E231" s="828"/>
      <c r="F231" s="699"/>
      <c r="G231" s="693"/>
      <c r="H231" s="693"/>
      <c r="I231" s="699"/>
      <c r="J231" s="701" t="s">
        <v>457</v>
      </c>
      <c r="K231" s="1058" t="s">
        <v>259</v>
      </c>
      <c r="L231" s="1063"/>
      <c r="M231" s="1065"/>
      <c r="N231" s="399"/>
      <c r="O231" s="1119"/>
      <c r="P231" s="1119"/>
      <c r="Q231" s="1119"/>
      <c r="R231" s="1119"/>
      <c r="S231" s="1119"/>
      <c r="T231" s="1119"/>
      <c r="U231" s="1019"/>
      <c r="V231" s="698"/>
      <c r="W231" s="690"/>
      <c r="X231" s="690" t="s">
        <v>32</v>
      </c>
      <c r="Y231" s="690"/>
      <c r="Z231" s="700" t="s">
        <v>32</v>
      </c>
      <c r="AA231" s="875"/>
      <c r="AB231" s="1066"/>
      <c r="AC231" s="687"/>
      <c r="AD231" s="687"/>
      <c r="AE231" s="687"/>
      <c r="AF231" s="996"/>
      <c r="AG231" s="875"/>
      <c r="AH231" s="773"/>
      <c r="AI231" s="686"/>
      <c r="AJ231" s="686"/>
      <c r="AK231" s="686"/>
      <c r="AL231" s="685"/>
      <c r="AM231" s="685"/>
      <c r="AN231" s="842"/>
      <c r="AO231" s="842"/>
      <c r="AP231" s="686"/>
      <c r="AQ231" s="686"/>
      <c r="AR231" s="686"/>
      <c r="AS231" s="686"/>
      <c r="AT231" s="842"/>
      <c r="AU231" s="842"/>
      <c r="AV231" s="842"/>
      <c r="AW231" s="842"/>
      <c r="AX231" s="686"/>
      <c r="AY231" s="686"/>
      <c r="AZ231" s="686"/>
      <c r="BA231" s="686"/>
      <c r="BB231" s="842"/>
      <c r="BC231" s="842"/>
      <c r="BD231" s="842"/>
      <c r="BE231" s="842"/>
      <c r="BF231" s="686"/>
      <c r="BG231" s="686"/>
      <c r="BH231" s="686"/>
      <c r="BI231" s="686"/>
      <c r="BJ231" s="842"/>
      <c r="BK231" s="842"/>
      <c r="BL231" s="842"/>
      <c r="BM231" s="843"/>
      <c r="BN231" s="790"/>
      <c r="BO231" s="1068"/>
      <c r="BP231" s="1030"/>
    </row>
    <row r="232" spans="1:68" ht="15.75" hidden="1" x14ac:dyDescent="0.25">
      <c r="A232" s="1003"/>
      <c r="B232" s="697"/>
      <c r="C232" s="1020"/>
      <c r="D232" s="1020"/>
      <c r="E232" s="828"/>
      <c r="F232" s="699"/>
      <c r="G232" s="693"/>
      <c r="H232" s="693"/>
      <c r="I232" s="699"/>
      <c r="J232" s="701" t="s">
        <v>457</v>
      </c>
      <c r="K232" s="1058" t="s">
        <v>258</v>
      </c>
      <c r="L232" s="1063"/>
      <c r="M232" s="1065"/>
      <c r="N232" s="399"/>
      <c r="O232" s="1119"/>
      <c r="P232" s="1119"/>
      <c r="Q232" s="1119"/>
      <c r="R232" s="1119"/>
      <c r="S232" s="1119"/>
      <c r="T232" s="1119"/>
      <c r="U232" s="1019"/>
      <c r="V232" s="698"/>
      <c r="W232" s="690"/>
      <c r="X232" s="690" t="s">
        <v>32</v>
      </c>
      <c r="Y232" s="690"/>
      <c r="Z232" s="700" t="s">
        <v>32</v>
      </c>
      <c r="AA232" s="875"/>
      <c r="AB232" s="1066"/>
      <c r="AC232" s="687"/>
      <c r="AD232" s="687"/>
      <c r="AE232" s="687"/>
      <c r="AF232" s="996"/>
      <c r="AG232" s="875"/>
      <c r="AH232" s="773"/>
      <c r="AI232" s="686"/>
      <c r="AJ232" s="686"/>
      <c r="AK232" s="686"/>
      <c r="AL232" s="685"/>
      <c r="AM232" s="685"/>
      <c r="AN232" s="842"/>
      <c r="AO232" s="842"/>
      <c r="AP232" s="686"/>
      <c r="AQ232" s="686"/>
      <c r="AR232" s="686"/>
      <c r="AS232" s="686"/>
      <c r="AT232" s="842"/>
      <c r="AU232" s="842"/>
      <c r="AV232" s="842"/>
      <c r="AW232" s="842"/>
      <c r="AX232" s="686"/>
      <c r="AY232" s="686"/>
      <c r="AZ232" s="686"/>
      <c r="BA232" s="686"/>
      <c r="BB232" s="842"/>
      <c r="BC232" s="842"/>
      <c r="BD232" s="842"/>
      <c r="BE232" s="842"/>
      <c r="BF232" s="686"/>
      <c r="BG232" s="686"/>
      <c r="BH232" s="686"/>
      <c r="BI232" s="686"/>
      <c r="BJ232" s="842"/>
      <c r="BK232" s="842"/>
      <c r="BL232" s="842"/>
      <c r="BM232" s="843"/>
      <c r="BN232" s="790"/>
      <c r="BO232" s="1068"/>
      <c r="BP232" s="1030"/>
    </row>
    <row r="233" spans="1:68" hidden="1" x14ac:dyDescent="0.25">
      <c r="A233" s="481"/>
      <c r="B233" s="826"/>
      <c r="C233" s="826"/>
      <c r="D233" s="826"/>
      <c r="E233" s="826"/>
      <c r="F233" s="826"/>
      <c r="G233" s="826"/>
      <c r="H233" s="826"/>
      <c r="I233" s="826"/>
      <c r="J233" s="820"/>
      <c r="K233" s="481"/>
      <c r="L233" s="481"/>
      <c r="M233" s="481"/>
      <c r="N233" s="1133"/>
      <c r="O233" s="1133"/>
      <c r="P233" s="1133"/>
      <c r="Q233" s="1133"/>
      <c r="R233" s="1133"/>
      <c r="S233" s="1133"/>
      <c r="T233" s="1133"/>
      <c r="U233" s="1133"/>
      <c r="V233" s="481"/>
      <c r="W233" s="481"/>
      <c r="X233" s="481"/>
      <c r="Y233" s="481"/>
      <c r="Z233" s="481"/>
      <c r="AA233" s="889"/>
      <c r="AB233" s="868"/>
      <c r="AC233" s="868"/>
      <c r="AD233" s="868"/>
      <c r="AE233" s="868"/>
      <c r="AF233" s="868"/>
      <c r="AG233" s="889"/>
      <c r="AH233" s="868"/>
      <c r="AI233" s="868"/>
      <c r="AJ233" s="868"/>
      <c r="AK233" s="868"/>
      <c r="AL233" s="868"/>
      <c r="AM233" s="868"/>
      <c r="AN233" s="868"/>
      <c r="AO233" s="868"/>
      <c r="AP233" s="868"/>
      <c r="AQ233" s="868"/>
      <c r="AR233" s="868"/>
      <c r="AS233" s="868"/>
      <c r="AT233" s="868"/>
      <c r="AU233" s="868"/>
      <c r="AV233" s="868"/>
      <c r="AW233" s="868"/>
      <c r="AX233" s="868"/>
      <c r="AY233" s="868"/>
      <c r="AZ233" s="868"/>
      <c r="BA233" s="868"/>
      <c r="BB233" s="868"/>
      <c r="BC233" s="868"/>
      <c r="BD233" s="868"/>
      <c r="BE233" s="868"/>
      <c r="BF233" s="868"/>
      <c r="BG233" s="868"/>
      <c r="BH233" s="868"/>
      <c r="BI233" s="868"/>
      <c r="BJ233" s="868"/>
      <c r="BK233" s="868"/>
      <c r="BL233" s="868"/>
      <c r="BM233" s="868"/>
      <c r="BN233" s="481"/>
      <c r="BO233" s="481"/>
      <c r="BP233" s="902"/>
    </row>
    <row r="234" spans="1:68" ht="15.75" hidden="1" x14ac:dyDescent="0.25">
      <c r="A234" s="25"/>
      <c r="B234" s="1031"/>
      <c r="C234" s="1032"/>
      <c r="D234" s="1032"/>
      <c r="E234" s="1033"/>
      <c r="F234" s="1035"/>
      <c r="G234" s="1034"/>
      <c r="H234" s="1034"/>
      <c r="I234" s="1035"/>
      <c r="J234" s="1034" t="s">
        <v>457</v>
      </c>
      <c r="K234" s="1056" t="s">
        <v>541</v>
      </c>
      <c r="L234" s="1070">
        <f>SUM(N234:U234)</f>
        <v>333</v>
      </c>
      <c r="M234" s="1071">
        <f>L234*36</f>
        <v>11988</v>
      </c>
      <c r="N234" s="1053">
        <f t="shared" ref="N234:U234" si="324">N191+SUM(N192:N204)</f>
        <v>31</v>
      </c>
      <c r="O234" s="1036">
        <f t="shared" si="324"/>
        <v>28</v>
      </c>
      <c r="P234" s="1036">
        <f t="shared" si="324"/>
        <v>30</v>
      </c>
      <c r="Q234" s="1036">
        <f t="shared" si="324"/>
        <v>29</v>
      </c>
      <c r="R234" s="1036">
        <f t="shared" si="324"/>
        <v>43</v>
      </c>
      <c r="S234" s="1036">
        <f t="shared" si="324"/>
        <v>49</v>
      </c>
      <c r="T234" s="1036">
        <f t="shared" si="324"/>
        <v>60</v>
      </c>
      <c r="U234" s="1055">
        <f t="shared" si="324"/>
        <v>63</v>
      </c>
      <c r="V234" s="1074"/>
      <c r="W234" s="1037"/>
      <c r="X234" s="1037" t="s">
        <v>32</v>
      </c>
      <c r="Y234" s="1037"/>
      <c r="Z234" s="1076" t="s">
        <v>32</v>
      </c>
      <c r="AA234" s="1075">
        <f>AB234+AB234*0.1</f>
        <v>5381.2</v>
      </c>
      <c r="AB234" s="1053">
        <f>AC234+AD234+AE234+AF234</f>
        <v>4892</v>
      </c>
      <c r="AC234" s="1036">
        <f>AC191+SUM(AC194:AC204)</f>
        <v>1616</v>
      </c>
      <c r="AD234" s="1036">
        <f>AD191+SUM(AD194:AD204)</f>
        <v>1320</v>
      </c>
      <c r="AE234" s="1036">
        <f>AE191+SUM(AE194:AE204)</f>
        <v>1956</v>
      </c>
      <c r="AF234" s="1055">
        <f>AF210+SUM(AF217:AF230)</f>
        <v>0</v>
      </c>
      <c r="AG234" s="1075">
        <f>M234-AA234</f>
        <v>6606.8</v>
      </c>
      <c r="AH234" s="1053">
        <f t="shared" ref="AH234:BM234" si="325">SUM(AH191)+SUM(AH194:AH204)</f>
        <v>176</v>
      </c>
      <c r="AI234" s="1036">
        <f t="shared" si="325"/>
        <v>96</v>
      </c>
      <c r="AJ234" s="1036">
        <f t="shared" si="325"/>
        <v>262</v>
      </c>
      <c r="AK234" s="1036">
        <f t="shared" si="325"/>
        <v>0</v>
      </c>
      <c r="AL234" s="1036">
        <f t="shared" si="325"/>
        <v>168</v>
      </c>
      <c r="AM234" s="1036">
        <f t="shared" si="325"/>
        <v>56</v>
      </c>
      <c r="AN234" s="1036">
        <f t="shared" si="325"/>
        <v>332</v>
      </c>
      <c r="AO234" s="1036">
        <f t="shared" si="325"/>
        <v>0</v>
      </c>
      <c r="AP234" s="1036">
        <f t="shared" si="325"/>
        <v>176</v>
      </c>
      <c r="AQ234" s="1036">
        <f t="shared" si="325"/>
        <v>104</v>
      </c>
      <c r="AR234" s="1036">
        <f t="shared" si="325"/>
        <v>258</v>
      </c>
      <c r="AS234" s="1036">
        <f t="shared" si="325"/>
        <v>0</v>
      </c>
      <c r="AT234" s="1036">
        <f t="shared" si="325"/>
        <v>160</v>
      </c>
      <c r="AU234" s="1036">
        <f t="shared" si="325"/>
        <v>80</v>
      </c>
      <c r="AV234" s="1036">
        <f t="shared" si="325"/>
        <v>244</v>
      </c>
      <c r="AW234" s="1036">
        <f t="shared" si="325"/>
        <v>0</v>
      </c>
      <c r="AX234" s="1036">
        <f t="shared" si="325"/>
        <v>208</v>
      </c>
      <c r="AY234" s="1036">
        <f t="shared" si="325"/>
        <v>176</v>
      </c>
      <c r="AZ234" s="1036">
        <f t="shared" si="325"/>
        <v>306</v>
      </c>
      <c r="BA234" s="1036">
        <f t="shared" si="325"/>
        <v>0</v>
      </c>
      <c r="BB234" s="1036">
        <f t="shared" si="325"/>
        <v>176</v>
      </c>
      <c r="BC234" s="1036">
        <f t="shared" si="325"/>
        <v>200</v>
      </c>
      <c r="BD234" s="1036">
        <f t="shared" si="325"/>
        <v>242</v>
      </c>
      <c r="BE234" s="1036">
        <f t="shared" si="325"/>
        <v>0</v>
      </c>
      <c r="BF234" s="1036">
        <f t="shared" si="325"/>
        <v>288</v>
      </c>
      <c r="BG234" s="1036">
        <f t="shared" si="325"/>
        <v>368</v>
      </c>
      <c r="BH234" s="1036">
        <f t="shared" si="325"/>
        <v>152</v>
      </c>
      <c r="BI234" s="1036">
        <f t="shared" si="325"/>
        <v>0</v>
      </c>
      <c r="BJ234" s="1036">
        <f t="shared" si="325"/>
        <v>264</v>
      </c>
      <c r="BK234" s="1036">
        <f t="shared" si="325"/>
        <v>240</v>
      </c>
      <c r="BL234" s="1036">
        <f t="shared" si="325"/>
        <v>160</v>
      </c>
      <c r="BM234" s="1055">
        <f t="shared" si="325"/>
        <v>0</v>
      </c>
      <c r="BN234" s="1069"/>
      <c r="BO234" s="1067"/>
      <c r="BP234" s="1038"/>
    </row>
    <row r="235" spans="1:68" ht="15.75" hidden="1" x14ac:dyDescent="0.25">
      <c r="A235" s="25"/>
      <c r="B235" s="697"/>
      <c r="C235" s="1020"/>
      <c r="D235" s="1020"/>
      <c r="E235" s="828"/>
      <c r="F235" s="699"/>
      <c r="G235" s="693"/>
      <c r="H235" s="693"/>
      <c r="I235" s="699"/>
      <c r="J235" s="701" t="s">
        <v>457</v>
      </c>
      <c r="K235" s="1057" t="s">
        <v>526</v>
      </c>
      <c r="L235" s="1063"/>
      <c r="M235" s="1064"/>
      <c r="N235" s="399"/>
      <c r="O235" s="1119"/>
      <c r="P235" s="1119"/>
      <c r="Q235" s="1119"/>
      <c r="R235" s="1119"/>
      <c r="S235" s="1119"/>
      <c r="T235" s="1119"/>
      <c r="U235" s="1019"/>
      <c r="V235" s="698"/>
      <c r="W235" s="690"/>
      <c r="X235" s="690" t="s">
        <v>32</v>
      </c>
      <c r="Y235" s="690"/>
      <c r="Z235" s="700" t="s">
        <v>32</v>
      </c>
      <c r="AA235" s="875"/>
      <c r="AB235" s="1066"/>
      <c r="AC235" s="687"/>
      <c r="AD235" s="687"/>
      <c r="AE235" s="687"/>
      <c r="AF235" s="996"/>
      <c r="AG235" s="875"/>
      <c r="AH235" s="1107">
        <f>AH191+AI191+AJ191+AK191</f>
        <v>534</v>
      </c>
      <c r="AI235" s="1108"/>
      <c r="AJ235" s="1108"/>
      <c r="AK235" s="1108"/>
      <c r="AL235" s="1109">
        <f>AL191+AM191+AN191+AO191</f>
        <v>556</v>
      </c>
      <c r="AM235" s="702"/>
      <c r="AN235" s="1109"/>
      <c r="AO235" s="1109"/>
      <c r="AP235" s="1108">
        <f>AP191+AQ191+AR191+AS191</f>
        <v>538</v>
      </c>
      <c r="AQ235" s="1108"/>
      <c r="AR235" s="1108"/>
      <c r="AS235" s="1108"/>
      <c r="AT235" s="1109">
        <f>AT191+AU191+AV191+AW191</f>
        <v>484</v>
      </c>
      <c r="AU235" s="1109"/>
      <c r="AV235" s="1109"/>
      <c r="AW235" s="1109"/>
      <c r="AX235" s="1108">
        <f>AX191+AY191+AZ191+BA191</f>
        <v>690</v>
      </c>
      <c r="AY235" s="1108"/>
      <c r="AZ235" s="1108"/>
      <c r="BA235" s="1108"/>
      <c r="BB235" s="1109">
        <f>BB191+BC191+BD191+BE191</f>
        <v>618</v>
      </c>
      <c r="BC235" s="1109"/>
      <c r="BD235" s="1109"/>
      <c r="BE235" s="1109"/>
      <c r="BF235" s="1108">
        <f>BF191+BG191+BH191+BI191</f>
        <v>776</v>
      </c>
      <c r="BG235" s="1108"/>
      <c r="BH235" s="1108"/>
      <c r="BI235" s="1108"/>
      <c r="BJ235" s="1109">
        <f>BJ191+BK191+BL191+BM191</f>
        <v>664</v>
      </c>
      <c r="BK235" s="1109"/>
      <c r="BL235" s="1109"/>
      <c r="BM235" s="1110"/>
      <c r="BN235" s="790"/>
      <c r="BO235" s="1068"/>
      <c r="BP235" s="1030"/>
    </row>
    <row r="236" spans="1:68" ht="15.75" hidden="1" x14ac:dyDescent="0.25">
      <c r="A236" s="25"/>
      <c r="B236" s="697"/>
      <c r="C236" s="1020"/>
      <c r="D236" s="1020"/>
      <c r="E236" s="828"/>
      <c r="F236" s="699"/>
      <c r="G236" s="693"/>
      <c r="H236" s="693"/>
      <c r="I236" s="699"/>
      <c r="J236" s="701" t="s">
        <v>457</v>
      </c>
      <c r="K236" s="1057" t="s">
        <v>527</v>
      </c>
      <c r="L236" s="1063"/>
      <c r="M236" s="1064"/>
      <c r="N236" s="399"/>
      <c r="O236" s="1119"/>
      <c r="P236" s="1119"/>
      <c r="Q236" s="1119"/>
      <c r="R236" s="1119"/>
      <c r="S236" s="1119"/>
      <c r="T236" s="1119"/>
      <c r="U236" s="1019"/>
      <c r="V236" s="698"/>
      <c r="W236" s="690"/>
      <c r="X236" s="690" t="s">
        <v>32</v>
      </c>
      <c r="Y236" s="690"/>
      <c r="Z236" s="700" t="s">
        <v>32</v>
      </c>
      <c r="AA236" s="875"/>
      <c r="AB236" s="1066"/>
      <c r="AC236" s="687"/>
      <c r="AD236" s="687"/>
      <c r="AE236" s="687"/>
      <c r="AF236" s="996"/>
      <c r="AG236" s="875"/>
      <c r="AH236" s="1107">
        <f>AH235/16</f>
        <v>33.375</v>
      </c>
      <c r="AI236" s="1108"/>
      <c r="AJ236" s="1108"/>
      <c r="AK236" s="1108"/>
      <c r="AL236" s="1109">
        <f>AL235/16</f>
        <v>34.75</v>
      </c>
      <c r="AM236" s="702"/>
      <c r="AN236" s="1109"/>
      <c r="AO236" s="1109"/>
      <c r="AP236" s="1108">
        <f>AP235/16</f>
        <v>33.625</v>
      </c>
      <c r="AQ236" s="1108"/>
      <c r="AR236" s="1108"/>
      <c r="AS236" s="1108"/>
      <c r="AT236" s="1109">
        <f>AT235/16</f>
        <v>30.25</v>
      </c>
      <c r="AU236" s="1109"/>
      <c r="AV236" s="1109"/>
      <c r="AW236" s="1109"/>
      <c r="AX236" s="1108">
        <f>AX235/16</f>
        <v>43.125</v>
      </c>
      <c r="AY236" s="1108"/>
      <c r="AZ236" s="1108"/>
      <c r="BA236" s="1108"/>
      <c r="BB236" s="1109">
        <f>BB235/16</f>
        <v>38.625</v>
      </c>
      <c r="BC236" s="1109"/>
      <c r="BD236" s="1109"/>
      <c r="BE236" s="1109"/>
      <c r="BF236" s="1108">
        <f>BF235/16</f>
        <v>48.5</v>
      </c>
      <c r="BG236" s="1108"/>
      <c r="BH236" s="1108"/>
      <c r="BI236" s="1108"/>
      <c r="BJ236" s="1109">
        <f>BJ235/16</f>
        <v>41.5</v>
      </c>
      <c r="BK236" s="1109"/>
      <c r="BL236" s="1109"/>
      <c r="BM236" s="1110"/>
      <c r="BN236" s="790"/>
      <c r="BO236" s="1068"/>
      <c r="BP236" s="1030"/>
    </row>
    <row r="237" spans="1:68" ht="15.75" hidden="1" x14ac:dyDescent="0.25">
      <c r="A237" s="25"/>
      <c r="B237" s="697"/>
      <c r="C237" s="1020"/>
      <c r="D237" s="1020"/>
      <c r="E237" s="828"/>
      <c r="F237" s="699"/>
      <c r="G237" s="693"/>
      <c r="H237" s="693"/>
      <c r="I237" s="699"/>
      <c r="J237" s="701" t="s">
        <v>457</v>
      </c>
      <c r="K237" s="1057" t="s">
        <v>528</v>
      </c>
      <c r="L237" s="1063"/>
      <c r="M237" s="1064"/>
      <c r="N237" s="399"/>
      <c r="O237" s="1119"/>
      <c r="P237" s="1119"/>
      <c r="Q237" s="1119"/>
      <c r="R237" s="1119"/>
      <c r="S237" s="1119"/>
      <c r="T237" s="1119"/>
      <c r="U237" s="1019"/>
      <c r="V237" s="698"/>
      <c r="W237" s="690"/>
      <c r="X237" s="690" t="s">
        <v>32</v>
      </c>
      <c r="Y237" s="690"/>
      <c r="Z237" s="700" t="s">
        <v>32</v>
      </c>
      <c r="AA237" s="875"/>
      <c r="AB237" s="1066"/>
      <c r="AC237" s="687"/>
      <c r="AD237" s="687"/>
      <c r="AE237" s="687"/>
      <c r="AF237" s="996"/>
      <c r="AG237" s="875"/>
      <c r="AH237" s="1054" t="s">
        <v>529</v>
      </c>
      <c r="AI237" s="686"/>
      <c r="AJ237" s="686"/>
      <c r="AK237" s="686"/>
      <c r="AL237" s="685"/>
      <c r="AM237" s="685"/>
      <c r="AN237" s="842"/>
      <c r="AO237" s="842"/>
      <c r="AP237" s="686"/>
      <c r="AQ237" s="686"/>
      <c r="AR237" s="686"/>
      <c r="AS237" s="686"/>
      <c r="AT237" s="842"/>
      <c r="AU237" s="842"/>
      <c r="AV237" s="842"/>
      <c r="AW237" s="842"/>
      <c r="AX237" s="686"/>
      <c r="AY237" s="686"/>
      <c r="AZ237" s="686"/>
      <c r="BA237" s="686"/>
      <c r="BB237" s="842"/>
      <c r="BC237" s="842"/>
      <c r="BD237" s="842"/>
      <c r="BE237" s="842"/>
      <c r="BF237" s="686"/>
      <c r="BG237" s="686"/>
      <c r="BH237" s="686"/>
      <c r="BI237" s="686"/>
      <c r="BJ237" s="842"/>
      <c r="BK237" s="842"/>
      <c r="BL237" s="842"/>
      <c r="BM237" s="843"/>
      <c r="BN237" s="790"/>
      <c r="BO237" s="1068"/>
      <c r="BP237" s="1030"/>
    </row>
    <row r="238" spans="1:68" ht="15.75" hidden="1" x14ac:dyDescent="0.25">
      <c r="A238" s="25"/>
      <c r="B238" s="697"/>
      <c r="C238" s="1020"/>
      <c r="D238" s="1020"/>
      <c r="E238" s="828"/>
      <c r="F238" s="699"/>
      <c r="G238" s="693"/>
      <c r="H238" s="693"/>
      <c r="I238" s="699"/>
      <c r="J238" s="701" t="s">
        <v>457</v>
      </c>
      <c r="K238" s="1058" t="s">
        <v>259</v>
      </c>
      <c r="L238" s="1063"/>
      <c r="M238" s="1065"/>
      <c r="N238" s="399"/>
      <c r="O238" s="1119"/>
      <c r="P238" s="1119"/>
      <c r="Q238" s="1119"/>
      <c r="R238" s="1119"/>
      <c r="S238" s="1119"/>
      <c r="T238" s="1119"/>
      <c r="U238" s="1019"/>
      <c r="V238" s="698"/>
      <c r="W238" s="690"/>
      <c r="X238" s="690" t="s">
        <v>32</v>
      </c>
      <c r="Y238" s="690"/>
      <c r="Z238" s="700" t="s">
        <v>32</v>
      </c>
      <c r="AA238" s="875"/>
      <c r="AB238" s="1066"/>
      <c r="AC238" s="687"/>
      <c r="AD238" s="687"/>
      <c r="AE238" s="687"/>
      <c r="AF238" s="996"/>
      <c r="AG238" s="875"/>
      <c r="AH238" s="773"/>
      <c r="AI238" s="686"/>
      <c r="AJ238" s="686"/>
      <c r="AK238" s="686"/>
      <c r="AL238" s="685"/>
      <c r="AM238" s="685"/>
      <c r="AN238" s="842"/>
      <c r="AO238" s="842"/>
      <c r="AP238" s="686"/>
      <c r="AQ238" s="686"/>
      <c r="AR238" s="686"/>
      <c r="AS238" s="686"/>
      <c r="AT238" s="842"/>
      <c r="AU238" s="842"/>
      <c r="AV238" s="842"/>
      <c r="AW238" s="842"/>
      <c r="AX238" s="686"/>
      <c r="AY238" s="686"/>
      <c r="AZ238" s="686"/>
      <c r="BA238" s="686"/>
      <c r="BB238" s="842"/>
      <c r="BC238" s="842"/>
      <c r="BD238" s="842"/>
      <c r="BE238" s="842"/>
      <c r="BF238" s="686"/>
      <c r="BG238" s="686"/>
      <c r="BH238" s="686"/>
      <c r="BI238" s="686"/>
      <c r="BJ238" s="842"/>
      <c r="BK238" s="842"/>
      <c r="BL238" s="842"/>
      <c r="BM238" s="843"/>
      <c r="BN238" s="790"/>
      <c r="BO238" s="1068"/>
      <c r="BP238" s="1030"/>
    </row>
    <row r="239" spans="1:68" ht="15.75" hidden="1" x14ac:dyDescent="0.25">
      <c r="A239" s="1003"/>
      <c r="B239" s="697"/>
      <c r="C239" s="1020"/>
      <c r="D239" s="1020"/>
      <c r="E239" s="828"/>
      <c r="F239" s="699"/>
      <c r="G239" s="693"/>
      <c r="H239" s="693"/>
      <c r="I239" s="699"/>
      <c r="J239" s="701" t="s">
        <v>457</v>
      </c>
      <c r="K239" s="1058" t="s">
        <v>258</v>
      </c>
      <c r="L239" s="1063"/>
      <c r="M239" s="1065"/>
      <c r="N239" s="399"/>
      <c r="O239" s="1119"/>
      <c r="P239" s="1119"/>
      <c r="Q239" s="1119"/>
      <c r="R239" s="1119"/>
      <c r="S239" s="1119"/>
      <c r="T239" s="1119"/>
      <c r="U239" s="1019"/>
      <c r="V239" s="698"/>
      <c r="W239" s="690"/>
      <c r="X239" s="690" t="s">
        <v>32</v>
      </c>
      <c r="Y239" s="690"/>
      <c r="Z239" s="700" t="s">
        <v>32</v>
      </c>
      <c r="AA239" s="875"/>
      <c r="AB239" s="1066"/>
      <c r="AC239" s="687"/>
      <c r="AD239" s="687"/>
      <c r="AE239" s="687"/>
      <c r="AF239" s="996"/>
      <c r="AG239" s="875"/>
      <c r="AH239" s="773"/>
      <c r="AI239" s="686"/>
      <c r="AJ239" s="686"/>
      <c r="AK239" s="686"/>
      <c r="AL239" s="685"/>
      <c r="AM239" s="685"/>
      <c r="AN239" s="842"/>
      <c r="AO239" s="842"/>
      <c r="AP239" s="686"/>
      <c r="AQ239" s="686"/>
      <c r="AR239" s="686"/>
      <c r="AS239" s="686"/>
      <c r="AT239" s="842"/>
      <c r="AU239" s="842"/>
      <c r="AV239" s="842"/>
      <c r="AW239" s="842"/>
      <c r="AX239" s="686"/>
      <c r="AY239" s="686"/>
      <c r="AZ239" s="686"/>
      <c r="BA239" s="686"/>
      <c r="BB239" s="842"/>
      <c r="BC239" s="842"/>
      <c r="BD239" s="842"/>
      <c r="BE239" s="842"/>
      <c r="BF239" s="686"/>
      <c r="BG239" s="686"/>
      <c r="BH239" s="686"/>
      <c r="BI239" s="686"/>
      <c r="BJ239" s="842"/>
      <c r="BK239" s="842"/>
      <c r="BL239" s="842"/>
      <c r="BM239" s="843"/>
      <c r="BN239" s="790"/>
      <c r="BO239" s="1068"/>
      <c r="BP239" s="1030"/>
    </row>
    <row r="240" spans="1:68" x14ac:dyDescent="0.25">
      <c r="A240" s="481"/>
      <c r="B240" s="826"/>
      <c r="C240" s="826"/>
      <c r="D240" s="826"/>
      <c r="E240" s="826"/>
      <c r="F240" s="826"/>
      <c r="G240" s="826"/>
      <c r="H240" s="826"/>
      <c r="I240" s="826"/>
      <c r="J240" s="820"/>
      <c r="K240" s="481"/>
      <c r="L240" s="481"/>
      <c r="M240" s="481"/>
      <c r="N240" s="1133"/>
      <c r="O240" s="1133"/>
      <c r="P240" s="1133"/>
      <c r="Q240" s="1133"/>
      <c r="R240" s="1133"/>
      <c r="S240" s="1133"/>
      <c r="T240" s="1133"/>
      <c r="U240" s="1133"/>
      <c r="V240" s="481"/>
      <c r="W240" s="481"/>
      <c r="X240" s="481"/>
      <c r="Y240" s="481"/>
      <c r="Z240" s="481"/>
      <c r="AA240" s="889"/>
      <c r="AB240" s="868"/>
      <c r="AC240" s="868"/>
      <c r="AD240" s="868"/>
      <c r="AE240" s="868"/>
      <c r="AF240" s="868"/>
      <c r="AG240" s="889"/>
      <c r="AH240" s="868"/>
      <c r="AI240" s="868"/>
      <c r="AJ240" s="868"/>
      <c r="AK240" s="868"/>
      <c r="AL240" s="868"/>
      <c r="AM240" s="868"/>
      <c r="AN240" s="868"/>
      <c r="AO240" s="868"/>
      <c r="AP240" s="868"/>
      <c r="AQ240" s="868"/>
      <c r="AR240" s="868"/>
      <c r="AS240" s="868"/>
      <c r="AT240" s="868"/>
      <c r="AU240" s="868"/>
      <c r="AV240" s="868"/>
      <c r="AW240" s="868"/>
      <c r="AX240" s="868"/>
      <c r="AY240" s="868"/>
      <c r="AZ240" s="868"/>
      <c r="BA240" s="868"/>
      <c r="BB240" s="868"/>
      <c r="BC240" s="868"/>
      <c r="BD240" s="868"/>
      <c r="BE240" s="868"/>
      <c r="BF240" s="868"/>
      <c r="BG240" s="868"/>
      <c r="BH240" s="868"/>
      <c r="BI240" s="868"/>
      <c r="BJ240" s="868"/>
      <c r="BK240" s="868"/>
      <c r="BL240" s="868"/>
      <c r="BM240" s="868"/>
      <c r="BN240" s="481"/>
      <c r="BO240" s="481"/>
      <c r="BP240" s="902"/>
    </row>
    <row r="241" spans="1:68" ht="15.75" hidden="1" x14ac:dyDescent="0.25">
      <c r="A241" s="473"/>
      <c r="B241" s="827"/>
      <c r="C241" s="827"/>
      <c r="D241" s="827"/>
      <c r="E241" s="827"/>
      <c r="F241" s="827"/>
      <c r="G241" s="827"/>
      <c r="H241" s="827"/>
      <c r="I241" s="827"/>
      <c r="J241" s="821" t="s">
        <v>319</v>
      </c>
      <c r="K241" s="472" t="s">
        <v>204</v>
      </c>
      <c r="L241" s="456"/>
      <c r="M241" s="457"/>
      <c r="N241" s="458"/>
      <c r="O241" s="458"/>
      <c r="P241" s="458"/>
      <c r="Q241" s="458"/>
      <c r="R241" s="458"/>
      <c r="S241" s="458"/>
      <c r="T241" s="458"/>
      <c r="U241" s="459"/>
      <c r="V241" s="462"/>
      <c r="W241" s="463"/>
      <c r="X241" s="463"/>
      <c r="Y241" s="463"/>
      <c r="Z241" s="464"/>
      <c r="AA241" s="890"/>
      <c r="AB241" s="458"/>
      <c r="AC241" s="458"/>
      <c r="AD241" s="458"/>
      <c r="AE241" s="458"/>
      <c r="AF241" s="993"/>
      <c r="AG241" s="891"/>
      <c r="AH241" s="456"/>
      <c r="AI241" s="458"/>
      <c r="AJ241" s="458"/>
      <c r="AK241" s="520"/>
      <c r="AL241" s="520"/>
      <c r="AM241" s="458"/>
      <c r="AN241" s="458"/>
      <c r="AO241" s="458"/>
      <c r="AP241" s="458"/>
      <c r="AQ241" s="458"/>
      <c r="AR241" s="458"/>
      <c r="AS241" s="458"/>
      <c r="AT241" s="458"/>
      <c r="AU241" s="458"/>
      <c r="AV241" s="458"/>
      <c r="AW241" s="458"/>
      <c r="AX241" s="458"/>
      <c r="AY241" s="458"/>
      <c r="AZ241" s="458"/>
      <c r="BA241" s="458"/>
      <c r="BB241" s="458"/>
      <c r="BC241" s="458"/>
      <c r="BD241" s="458"/>
      <c r="BE241" s="458"/>
      <c r="BF241" s="458"/>
      <c r="BG241" s="458"/>
      <c r="BH241" s="458"/>
      <c r="BI241" s="458"/>
      <c r="BJ241" s="458"/>
      <c r="BK241" s="458"/>
      <c r="BL241" s="458"/>
      <c r="BM241" s="458"/>
      <c r="BN241" s="457"/>
      <c r="BO241" s="521"/>
      <c r="BP241" s="903"/>
    </row>
    <row r="242" spans="1:68" ht="15.75" hidden="1" x14ac:dyDescent="0.25">
      <c r="A242" s="376"/>
      <c r="B242" s="828"/>
      <c r="C242" s="572" t="s">
        <v>76</v>
      </c>
      <c r="D242" s="572" t="s">
        <v>76</v>
      </c>
      <c r="E242" s="828"/>
      <c r="F242" s="828"/>
      <c r="G242" s="828"/>
      <c r="H242" s="828"/>
      <c r="I242" s="828"/>
      <c r="J242" s="822" t="s">
        <v>342</v>
      </c>
      <c r="K242" s="524" t="s">
        <v>279</v>
      </c>
      <c r="L242" s="376"/>
      <c r="M242" s="25"/>
      <c r="N242" s="1134"/>
      <c r="O242" s="1134"/>
      <c r="P242" s="1134"/>
      <c r="Q242" s="1134"/>
      <c r="R242" s="1134"/>
      <c r="S242" s="1134"/>
      <c r="T242" s="1134"/>
      <c r="U242" s="1135"/>
      <c r="V242" s="376"/>
      <c r="W242" s="25"/>
      <c r="X242" s="25"/>
      <c r="Y242" s="25"/>
      <c r="Z242" s="460"/>
      <c r="AA242" s="874">
        <f>AB242+AB242*0.1</f>
        <v>0</v>
      </c>
      <c r="AB242" s="687">
        <f>AC242+AD242+AE242</f>
        <v>0</v>
      </c>
      <c r="AC242" s="687">
        <f t="shared" ref="AC242:AE245" si="326">AH242+AL242+AP242+AT242+AX242+BB242+BF242+BJ242</f>
        <v>0</v>
      </c>
      <c r="AD242" s="687">
        <f t="shared" si="326"/>
        <v>0</v>
      </c>
      <c r="AE242" s="687">
        <f t="shared" si="326"/>
        <v>0</v>
      </c>
      <c r="AF242" s="991"/>
      <c r="AG242" s="875">
        <f>M242-AA242</f>
        <v>0</v>
      </c>
      <c r="AH242" s="855"/>
      <c r="AI242" s="695"/>
      <c r="AJ242" s="695"/>
      <c r="AK242" s="774"/>
      <c r="AL242" s="869"/>
      <c r="AM242" s="870"/>
      <c r="AN242" s="871"/>
      <c r="AO242" s="871"/>
      <c r="AP242" s="695"/>
      <c r="AQ242" s="695"/>
      <c r="AR242" s="695"/>
      <c r="AS242" s="695"/>
      <c r="AT242" s="870"/>
      <c r="AU242" s="870"/>
      <c r="AV242" s="871"/>
      <c r="AW242" s="871"/>
      <c r="AX242" s="695"/>
      <c r="AY242" s="695"/>
      <c r="AZ242" s="695"/>
      <c r="BA242" s="695"/>
      <c r="BB242" s="870"/>
      <c r="BC242" s="870"/>
      <c r="BD242" s="871"/>
      <c r="BE242" s="871"/>
      <c r="BF242" s="695"/>
      <c r="BG242" s="695"/>
      <c r="BH242" s="695"/>
      <c r="BI242" s="695"/>
      <c r="BJ242" s="870"/>
      <c r="BK242" s="870"/>
      <c r="BL242" s="870"/>
      <c r="BM242" s="870"/>
      <c r="BN242" s="849"/>
      <c r="BO242" s="696" t="e">
        <f>AB242/M242*100</f>
        <v>#DIV/0!</v>
      </c>
      <c r="BP242" s="563"/>
    </row>
    <row r="243" spans="1:68" ht="15.75" hidden="1" x14ac:dyDescent="0.25">
      <c r="A243" s="376"/>
      <c r="B243" s="828"/>
      <c r="C243" s="572" t="s">
        <v>76</v>
      </c>
      <c r="D243" s="572" t="s">
        <v>76</v>
      </c>
      <c r="E243" s="828"/>
      <c r="F243" s="828"/>
      <c r="G243" s="828"/>
      <c r="H243" s="828"/>
      <c r="I243" s="828"/>
      <c r="J243" s="822" t="s">
        <v>343</v>
      </c>
      <c r="K243" s="524" t="s">
        <v>280</v>
      </c>
      <c r="L243" s="376"/>
      <c r="M243" s="25"/>
      <c r="N243" s="1134"/>
      <c r="O243" s="1134"/>
      <c r="P243" s="1134"/>
      <c r="Q243" s="1134"/>
      <c r="R243" s="1134"/>
      <c r="S243" s="1134"/>
      <c r="T243" s="1134"/>
      <c r="U243" s="1135"/>
      <c r="V243" s="376"/>
      <c r="W243" s="25"/>
      <c r="X243" s="25"/>
      <c r="Y243" s="25"/>
      <c r="Z243" s="460"/>
      <c r="AA243" s="874">
        <f>AB243+AB243*0.1</f>
        <v>0</v>
      </c>
      <c r="AB243" s="687">
        <f>AC243+AD243+AE243</f>
        <v>0</v>
      </c>
      <c r="AC243" s="687">
        <f t="shared" si="326"/>
        <v>0</v>
      </c>
      <c r="AD243" s="687">
        <f t="shared" si="326"/>
        <v>0</v>
      </c>
      <c r="AE243" s="687">
        <f t="shared" si="326"/>
        <v>0</v>
      </c>
      <c r="AF243" s="991"/>
      <c r="AG243" s="875">
        <f>M243-AA243</f>
        <v>0</v>
      </c>
      <c r="AH243" s="855"/>
      <c r="AI243" s="695"/>
      <c r="AJ243" s="695"/>
      <c r="AK243" s="774"/>
      <c r="AL243" s="869"/>
      <c r="AM243" s="870"/>
      <c r="AN243" s="871"/>
      <c r="AO243" s="871"/>
      <c r="AP243" s="695"/>
      <c r="AQ243" s="695"/>
      <c r="AR243" s="695"/>
      <c r="AS243" s="695"/>
      <c r="AT243" s="870"/>
      <c r="AU243" s="870"/>
      <c r="AV243" s="871"/>
      <c r="AW243" s="871"/>
      <c r="AX243" s="695"/>
      <c r="AY243" s="695"/>
      <c r="AZ243" s="695"/>
      <c r="BA243" s="695"/>
      <c r="BB243" s="870"/>
      <c r="BC243" s="870"/>
      <c r="BD243" s="871"/>
      <c r="BE243" s="871"/>
      <c r="BF243" s="695"/>
      <c r="BG243" s="695"/>
      <c r="BH243" s="695"/>
      <c r="BI243" s="695"/>
      <c r="BJ243" s="870"/>
      <c r="BK243" s="870"/>
      <c r="BL243" s="870"/>
      <c r="BM243" s="870"/>
      <c r="BN243" s="849"/>
      <c r="BO243" s="696" t="e">
        <f>AB243/M243*100</f>
        <v>#DIV/0!</v>
      </c>
      <c r="BP243" s="563"/>
    </row>
    <row r="244" spans="1:68" ht="15.75" hidden="1" x14ac:dyDescent="0.25">
      <c r="A244" s="376"/>
      <c r="B244" s="828"/>
      <c r="C244" s="572" t="s">
        <v>76</v>
      </c>
      <c r="D244" s="572" t="s">
        <v>76</v>
      </c>
      <c r="E244" s="828"/>
      <c r="F244" s="828"/>
      <c r="G244" s="828"/>
      <c r="H244" s="828"/>
      <c r="I244" s="828"/>
      <c r="J244" s="822" t="s">
        <v>344</v>
      </c>
      <c r="K244" s="524" t="s">
        <v>281</v>
      </c>
      <c r="L244" s="376"/>
      <c r="M244" s="25"/>
      <c r="N244" s="1134"/>
      <c r="O244" s="1134"/>
      <c r="P244" s="1134"/>
      <c r="Q244" s="1134"/>
      <c r="R244" s="1134"/>
      <c r="S244" s="1134"/>
      <c r="T244" s="1134"/>
      <c r="U244" s="1135"/>
      <c r="V244" s="376"/>
      <c r="W244" s="25"/>
      <c r="X244" s="25"/>
      <c r="Y244" s="25"/>
      <c r="Z244" s="460"/>
      <c r="AA244" s="874">
        <f>AB244+AB244*0.1</f>
        <v>0</v>
      </c>
      <c r="AB244" s="687">
        <f>AC244+AD244+AE244</f>
        <v>0</v>
      </c>
      <c r="AC244" s="687">
        <f t="shared" si="326"/>
        <v>0</v>
      </c>
      <c r="AD244" s="687">
        <f t="shared" si="326"/>
        <v>0</v>
      </c>
      <c r="AE244" s="687">
        <f t="shared" si="326"/>
        <v>0</v>
      </c>
      <c r="AF244" s="991"/>
      <c r="AG244" s="875">
        <f>M244-AA244</f>
        <v>0</v>
      </c>
      <c r="AH244" s="855"/>
      <c r="AI244" s="695"/>
      <c r="AJ244" s="695"/>
      <c r="AK244" s="774"/>
      <c r="AL244" s="869"/>
      <c r="AM244" s="870"/>
      <c r="AN244" s="871"/>
      <c r="AO244" s="871"/>
      <c r="AP244" s="695"/>
      <c r="AQ244" s="695"/>
      <c r="AR244" s="695"/>
      <c r="AS244" s="695"/>
      <c r="AT244" s="870"/>
      <c r="AU244" s="870"/>
      <c r="AV244" s="871"/>
      <c r="AW244" s="871"/>
      <c r="AX244" s="695"/>
      <c r="AY244" s="695"/>
      <c r="AZ244" s="695"/>
      <c r="BA244" s="695"/>
      <c r="BB244" s="870"/>
      <c r="BC244" s="870"/>
      <c r="BD244" s="871"/>
      <c r="BE244" s="871"/>
      <c r="BF244" s="695"/>
      <c r="BG244" s="695"/>
      <c r="BH244" s="695"/>
      <c r="BI244" s="695"/>
      <c r="BJ244" s="870"/>
      <c r="BK244" s="870"/>
      <c r="BL244" s="870"/>
      <c r="BM244" s="870"/>
      <c r="BN244" s="849"/>
      <c r="BO244" s="696" t="e">
        <f>AB244/M244*100</f>
        <v>#DIV/0!</v>
      </c>
      <c r="BP244" s="563"/>
    </row>
    <row r="245" spans="1:68" ht="16.5" hidden="1" thickBot="1" x14ac:dyDescent="0.3">
      <c r="A245" s="377"/>
      <c r="B245" s="836"/>
      <c r="C245" s="593" t="s">
        <v>76</v>
      </c>
      <c r="D245" s="593" t="s">
        <v>76</v>
      </c>
      <c r="E245" s="836"/>
      <c r="F245" s="836"/>
      <c r="G245" s="836"/>
      <c r="H245" s="836"/>
      <c r="I245" s="836"/>
      <c r="J245" s="823" t="s">
        <v>345</v>
      </c>
      <c r="K245" s="954" t="s">
        <v>282</v>
      </c>
      <c r="L245" s="377"/>
      <c r="M245" s="385"/>
      <c r="N245" s="1136"/>
      <c r="O245" s="1136"/>
      <c r="P245" s="1136"/>
      <c r="Q245" s="1136"/>
      <c r="R245" s="1136"/>
      <c r="S245" s="1136"/>
      <c r="T245" s="1136"/>
      <c r="U245" s="1137"/>
      <c r="V245" s="377"/>
      <c r="W245" s="385"/>
      <c r="X245" s="385"/>
      <c r="Y245" s="385"/>
      <c r="Z245" s="461"/>
      <c r="AA245" s="892">
        <f>AB245+AB245*0.1</f>
        <v>0</v>
      </c>
      <c r="AB245" s="470">
        <f>AC245+AD245+AE245</f>
        <v>0</v>
      </c>
      <c r="AC245" s="470">
        <f t="shared" si="326"/>
        <v>0</v>
      </c>
      <c r="AD245" s="470">
        <f t="shared" si="326"/>
        <v>0</v>
      </c>
      <c r="AE245" s="470">
        <f t="shared" si="326"/>
        <v>0</v>
      </c>
      <c r="AF245" s="992"/>
      <c r="AG245" s="886">
        <f>M245-AA245</f>
        <v>0</v>
      </c>
      <c r="AH245" s="856"/>
      <c r="AI245" s="857"/>
      <c r="AJ245" s="857"/>
      <c r="AK245" s="977"/>
      <c r="AL245" s="851"/>
      <c r="AM245" s="852"/>
      <c r="AN245" s="858"/>
      <c r="AO245" s="858"/>
      <c r="AP245" s="857"/>
      <c r="AQ245" s="857"/>
      <c r="AR245" s="857"/>
      <c r="AS245" s="857"/>
      <c r="AT245" s="852"/>
      <c r="AU245" s="852"/>
      <c r="AV245" s="858"/>
      <c r="AW245" s="858"/>
      <c r="AX245" s="857"/>
      <c r="AY245" s="857"/>
      <c r="AZ245" s="857"/>
      <c r="BA245" s="857"/>
      <c r="BB245" s="852"/>
      <c r="BC245" s="852"/>
      <c r="BD245" s="858"/>
      <c r="BE245" s="858"/>
      <c r="BF245" s="857"/>
      <c r="BG245" s="857"/>
      <c r="BH245" s="857"/>
      <c r="BI245" s="857"/>
      <c r="BJ245" s="852"/>
      <c r="BK245" s="852"/>
      <c r="BL245" s="852"/>
      <c r="BM245" s="852"/>
      <c r="BN245" s="853"/>
      <c r="BO245" s="508" t="e">
        <f>AB245/M245*100</f>
        <v>#DIV/0!</v>
      </c>
      <c r="BP245" s="594"/>
    </row>
    <row r="246" spans="1:68" ht="15.75" hidden="1" x14ac:dyDescent="0.25">
      <c r="A246" s="588"/>
      <c r="B246" s="589"/>
      <c r="C246" s="590" t="s">
        <v>76</v>
      </c>
      <c r="D246" s="589"/>
      <c r="E246" s="589" t="s">
        <v>163</v>
      </c>
      <c r="F246" s="591"/>
      <c r="G246" s="591"/>
      <c r="H246" s="591"/>
      <c r="I246" s="591"/>
      <c r="J246" s="824" t="s">
        <v>354</v>
      </c>
      <c r="K246" s="944" t="s">
        <v>42</v>
      </c>
      <c r="L246" s="945">
        <f>SUM(L247:L250)</f>
        <v>12</v>
      </c>
      <c r="M246" s="946"/>
      <c r="N246" s="947"/>
      <c r="O246" s="591"/>
      <c r="P246" s="591"/>
      <c r="Q246" s="591"/>
      <c r="R246" s="589"/>
      <c r="S246" s="589"/>
      <c r="T246" s="589"/>
      <c r="U246" s="948"/>
      <c r="V246" s="949"/>
      <c r="W246" s="950"/>
      <c r="X246" s="950"/>
      <c r="Y246" s="951"/>
      <c r="Z246" s="952"/>
      <c r="AA246" s="1077"/>
      <c r="AB246" s="943"/>
      <c r="AC246" s="943"/>
      <c r="AD246" s="943"/>
      <c r="AE246" s="943"/>
      <c r="AF246" s="943"/>
      <c r="AG246" s="1078"/>
      <c r="AH246" s="1079"/>
      <c r="AI246" s="854"/>
      <c r="AJ246" s="854"/>
      <c r="AK246" s="854"/>
      <c r="AL246" s="854"/>
      <c r="AM246" s="854"/>
      <c r="AN246" s="854"/>
      <c r="AO246" s="854"/>
      <c r="AP246" s="854"/>
      <c r="AQ246" s="854"/>
      <c r="AR246" s="854"/>
      <c r="AS246" s="854"/>
      <c r="AT246" s="854"/>
      <c r="AU246" s="854"/>
      <c r="AV246" s="854"/>
      <c r="AW246" s="854"/>
      <c r="AX246" s="854"/>
      <c r="AY246" s="854"/>
      <c r="AZ246" s="854"/>
      <c r="BA246" s="854"/>
      <c r="BB246" s="854"/>
      <c r="BC246" s="854"/>
      <c r="BD246" s="854"/>
      <c r="BE246" s="854"/>
      <c r="BF246" s="854"/>
      <c r="BG246" s="854"/>
      <c r="BH246" s="854"/>
      <c r="BI246" s="854"/>
      <c r="BJ246" s="854"/>
      <c r="BK246" s="854"/>
      <c r="BL246" s="854"/>
      <c r="BM246" s="854"/>
      <c r="BN246" s="589"/>
      <c r="BO246" s="953"/>
      <c r="BP246" s="1080"/>
    </row>
    <row r="247" spans="1:68" ht="15.75" hidden="1" x14ac:dyDescent="0.25">
      <c r="A247" s="374"/>
      <c r="B247" s="663"/>
      <c r="C247" s="1086"/>
      <c r="D247" s="572" t="s">
        <v>76</v>
      </c>
      <c r="E247" s="663"/>
      <c r="F247" s="667"/>
      <c r="G247" s="667"/>
      <c r="H247" s="667"/>
      <c r="I247" s="667"/>
      <c r="J247" s="803" t="s">
        <v>355</v>
      </c>
      <c r="K247" s="405" t="s">
        <v>37</v>
      </c>
      <c r="L247" s="399">
        <v>3</v>
      </c>
      <c r="M247" s="680"/>
      <c r="N247" s="1111"/>
      <c r="O247" s="1112"/>
      <c r="P247" s="1112"/>
      <c r="Q247" s="1112"/>
      <c r="R247" s="1114"/>
      <c r="S247" s="1114"/>
      <c r="T247" s="1114"/>
      <c r="U247" s="578"/>
      <c r="V247" s="694"/>
      <c r="W247" s="689"/>
      <c r="X247" s="689"/>
      <c r="Y247" s="264"/>
      <c r="Z247" s="688"/>
      <c r="AA247" s="874">
        <f>AB247+AB247*0.1</f>
        <v>0</v>
      </c>
      <c r="AB247" s="687">
        <f>AC247+AD247+AE247</f>
        <v>0</v>
      </c>
      <c r="AC247" s="687">
        <f t="shared" ref="AC247:AE250" si="327">AH247+AL247+AP247+AT247+AX247+BB247+BF247+BJ247</f>
        <v>0</v>
      </c>
      <c r="AD247" s="687">
        <f t="shared" si="327"/>
        <v>0</v>
      </c>
      <c r="AE247" s="687">
        <f t="shared" si="327"/>
        <v>0</v>
      </c>
      <c r="AF247" s="991"/>
      <c r="AG247" s="875">
        <f>M247-AA247</f>
        <v>0</v>
      </c>
      <c r="AH247" s="855"/>
      <c r="AI247" s="695"/>
      <c r="AJ247" s="695"/>
      <c r="AK247" s="695"/>
      <c r="AL247" s="844"/>
      <c r="AM247" s="844"/>
      <c r="AN247" s="844"/>
      <c r="AO247" s="844"/>
      <c r="AP247" s="695"/>
      <c r="AQ247" s="695"/>
      <c r="AR247" s="695"/>
      <c r="AS247" s="695"/>
      <c r="AT247" s="844"/>
      <c r="AU247" s="844"/>
      <c r="AV247" s="844"/>
      <c r="AW247" s="844"/>
      <c r="AX247" s="695"/>
      <c r="AY247" s="695"/>
      <c r="AZ247" s="695"/>
      <c r="BA247" s="695"/>
      <c r="BB247" s="844"/>
      <c r="BC247" s="844"/>
      <c r="BD247" s="844"/>
      <c r="BE247" s="844"/>
      <c r="BF247" s="695"/>
      <c r="BG247" s="695"/>
      <c r="BH247" s="695"/>
      <c r="BI247" s="695"/>
      <c r="BJ247" s="844"/>
      <c r="BK247" s="844"/>
      <c r="BL247" s="844"/>
      <c r="BM247" s="844"/>
      <c r="BN247" s="850"/>
      <c r="BO247" s="696" t="e">
        <f>AB247/M247*100</f>
        <v>#DIV/0!</v>
      </c>
      <c r="BP247" s="1081"/>
    </row>
    <row r="248" spans="1:68" ht="15.75" hidden="1" x14ac:dyDescent="0.25">
      <c r="A248" s="374"/>
      <c r="B248" s="663"/>
      <c r="C248" s="1086"/>
      <c r="D248" s="572" t="s">
        <v>76</v>
      </c>
      <c r="E248" s="663"/>
      <c r="F248" s="667"/>
      <c r="G248" s="667"/>
      <c r="H248" s="667"/>
      <c r="I248" s="667"/>
      <c r="J248" s="803" t="s">
        <v>356</v>
      </c>
      <c r="K248" s="405" t="s">
        <v>37</v>
      </c>
      <c r="L248" s="399">
        <v>3</v>
      </c>
      <c r="M248" s="680"/>
      <c r="N248" s="1111"/>
      <c r="O248" s="1112"/>
      <c r="P248" s="1112"/>
      <c r="Q248" s="1112"/>
      <c r="R248" s="1114"/>
      <c r="S248" s="1114"/>
      <c r="T248" s="1114"/>
      <c r="U248" s="578"/>
      <c r="V248" s="694"/>
      <c r="W248" s="689"/>
      <c r="X248" s="689"/>
      <c r="Y248" s="264"/>
      <c r="Z248" s="688"/>
      <c r="AA248" s="874">
        <f>AB248+AB248*0.1</f>
        <v>0</v>
      </c>
      <c r="AB248" s="687">
        <f>AC248+AD248+AE248</f>
        <v>0</v>
      </c>
      <c r="AC248" s="687">
        <f t="shared" si="327"/>
        <v>0</v>
      </c>
      <c r="AD248" s="687">
        <f t="shared" si="327"/>
        <v>0</v>
      </c>
      <c r="AE248" s="687">
        <f t="shared" si="327"/>
        <v>0</v>
      </c>
      <c r="AF248" s="991"/>
      <c r="AG248" s="875">
        <f>M248-AA248</f>
        <v>0</v>
      </c>
      <c r="AH248" s="855"/>
      <c r="AI248" s="695"/>
      <c r="AJ248" s="695"/>
      <c r="AK248" s="695"/>
      <c r="AL248" s="844"/>
      <c r="AM248" s="844"/>
      <c r="AN248" s="844"/>
      <c r="AO248" s="844"/>
      <c r="AP248" s="695"/>
      <c r="AQ248" s="695"/>
      <c r="AR248" s="695"/>
      <c r="AS248" s="695"/>
      <c r="AT248" s="844"/>
      <c r="AU248" s="844"/>
      <c r="AV248" s="844"/>
      <c r="AW248" s="844"/>
      <c r="AX248" s="695"/>
      <c r="AY248" s="695"/>
      <c r="AZ248" s="695"/>
      <c r="BA248" s="695"/>
      <c r="BB248" s="844"/>
      <c r="BC248" s="844"/>
      <c r="BD248" s="844"/>
      <c r="BE248" s="844"/>
      <c r="BF248" s="695"/>
      <c r="BG248" s="695"/>
      <c r="BH248" s="695"/>
      <c r="BI248" s="695"/>
      <c r="BJ248" s="844"/>
      <c r="BK248" s="844"/>
      <c r="BL248" s="844"/>
      <c r="BM248" s="844"/>
      <c r="BN248" s="850"/>
      <c r="BO248" s="696" t="e">
        <f>AB248/M248*100</f>
        <v>#DIV/0!</v>
      </c>
      <c r="BP248" s="1081"/>
    </row>
    <row r="249" spans="1:68" ht="15.75" hidden="1" x14ac:dyDescent="0.25">
      <c r="A249" s="374"/>
      <c r="B249" s="663"/>
      <c r="C249" s="1086"/>
      <c r="D249" s="572" t="s">
        <v>76</v>
      </c>
      <c r="E249" s="663"/>
      <c r="F249" s="667"/>
      <c r="G249" s="667"/>
      <c r="H249" s="667"/>
      <c r="I249" s="667"/>
      <c r="J249" s="803" t="s">
        <v>357</v>
      </c>
      <c r="K249" s="405" t="s">
        <v>37</v>
      </c>
      <c r="L249" s="399">
        <v>3</v>
      </c>
      <c r="M249" s="680"/>
      <c r="N249" s="1111"/>
      <c r="O249" s="1112"/>
      <c r="P249" s="1112"/>
      <c r="Q249" s="1112"/>
      <c r="R249" s="1114"/>
      <c r="S249" s="1114"/>
      <c r="T249" s="1114"/>
      <c r="U249" s="578"/>
      <c r="V249" s="694"/>
      <c r="W249" s="689"/>
      <c r="X249" s="689"/>
      <c r="Y249" s="264"/>
      <c r="Z249" s="688"/>
      <c r="AA249" s="874">
        <f>AB249+AB249*0.1</f>
        <v>0</v>
      </c>
      <c r="AB249" s="687">
        <f>AC249+AD249+AE249</f>
        <v>0</v>
      </c>
      <c r="AC249" s="687">
        <f t="shared" si="327"/>
        <v>0</v>
      </c>
      <c r="AD249" s="687">
        <f t="shared" si="327"/>
        <v>0</v>
      </c>
      <c r="AE249" s="687">
        <f t="shared" si="327"/>
        <v>0</v>
      </c>
      <c r="AF249" s="991"/>
      <c r="AG249" s="875">
        <f>M249-AA249</f>
        <v>0</v>
      </c>
      <c r="AH249" s="855"/>
      <c r="AI249" s="695"/>
      <c r="AJ249" s="695"/>
      <c r="AK249" s="695"/>
      <c r="AL249" s="844"/>
      <c r="AM249" s="844"/>
      <c r="AN249" s="844"/>
      <c r="AO249" s="844"/>
      <c r="AP249" s="695"/>
      <c r="AQ249" s="695"/>
      <c r="AR249" s="695"/>
      <c r="AS249" s="695"/>
      <c r="AT249" s="844"/>
      <c r="AU249" s="844"/>
      <c r="AV249" s="844"/>
      <c r="AW249" s="844"/>
      <c r="AX249" s="695"/>
      <c r="AY249" s="695"/>
      <c r="AZ249" s="695"/>
      <c r="BA249" s="695"/>
      <c r="BB249" s="844"/>
      <c r="BC249" s="844"/>
      <c r="BD249" s="844"/>
      <c r="BE249" s="844"/>
      <c r="BF249" s="695"/>
      <c r="BG249" s="695"/>
      <c r="BH249" s="695"/>
      <c r="BI249" s="695"/>
      <c r="BJ249" s="844"/>
      <c r="BK249" s="844"/>
      <c r="BL249" s="844"/>
      <c r="BM249" s="844"/>
      <c r="BN249" s="850"/>
      <c r="BO249" s="696" t="e">
        <f>AB249/M249*100</f>
        <v>#DIV/0!</v>
      </c>
      <c r="BP249" s="1081"/>
    </row>
    <row r="250" spans="1:68" ht="16.5" hidden="1" thickBot="1" x14ac:dyDescent="0.3">
      <c r="A250" s="579"/>
      <c r="B250" s="384"/>
      <c r="C250" s="1088"/>
      <c r="D250" s="593" t="s">
        <v>76</v>
      </c>
      <c r="E250" s="384"/>
      <c r="F250" s="378"/>
      <c r="G250" s="378"/>
      <c r="H250" s="378"/>
      <c r="I250" s="378"/>
      <c r="J250" s="817" t="s">
        <v>358</v>
      </c>
      <c r="K250" s="413" t="s">
        <v>37</v>
      </c>
      <c r="L250" s="584">
        <v>3</v>
      </c>
      <c r="M250" s="580"/>
      <c r="N250" s="501"/>
      <c r="O250" s="502"/>
      <c r="P250" s="502"/>
      <c r="Q250" s="502"/>
      <c r="R250" s="384"/>
      <c r="S250" s="384"/>
      <c r="T250" s="384"/>
      <c r="U250" s="581"/>
      <c r="V250" s="918"/>
      <c r="W250" s="919"/>
      <c r="X250" s="919"/>
      <c r="Y250" s="920"/>
      <c r="Z250" s="921"/>
      <c r="AA250" s="892">
        <f>AB250+AB250*0.1</f>
        <v>0</v>
      </c>
      <c r="AB250" s="470">
        <f>AC250+AD250+AE250</f>
        <v>0</v>
      </c>
      <c r="AC250" s="470">
        <f t="shared" si="327"/>
        <v>0</v>
      </c>
      <c r="AD250" s="470">
        <f t="shared" si="327"/>
        <v>0</v>
      </c>
      <c r="AE250" s="470">
        <f t="shared" si="327"/>
        <v>0</v>
      </c>
      <c r="AF250" s="992"/>
      <c r="AG250" s="886">
        <f>M250-AA250</f>
        <v>0</v>
      </c>
      <c r="AH250" s="856"/>
      <c r="AI250" s="857"/>
      <c r="AJ250" s="857"/>
      <c r="AK250" s="857"/>
      <c r="AL250" s="1082"/>
      <c r="AM250" s="1082"/>
      <c r="AN250" s="1082"/>
      <c r="AO250" s="1082"/>
      <c r="AP250" s="857"/>
      <c r="AQ250" s="857"/>
      <c r="AR250" s="857"/>
      <c r="AS250" s="857"/>
      <c r="AT250" s="1082"/>
      <c r="AU250" s="1082"/>
      <c r="AV250" s="1082"/>
      <c r="AW250" s="1082"/>
      <c r="AX250" s="857"/>
      <c r="AY250" s="857"/>
      <c r="AZ250" s="857"/>
      <c r="BA250" s="857"/>
      <c r="BB250" s="1082"/>
      <c r="BC250" s="1082"/>
      <c r="BD250" s="1082"/>
      <c r="BE250" s="1082"/>
      <c r="BF250" s="857"/>
      <c r="BG250" s="857"/>
      <c r="BH250" s="857"/>
      <c r="BI250" s="857"/>
      <c r="BJ250" s="1082"/>
      <c r="BK250" s="1082"/>
      <c r="BL250" s="1082"/>
      <c r="BM250" s="1082"/>
      <c r="BN250" s="1083"/>
      <c r="BO250" s="508" t="e">
        <f>AB250/M250*100</f>
        <v>#DIV/0!</v>
      </c>
      <c r="BP250" s="1084"/>
    </row>
    <row r="251" spans="1:68" x14ac:dyDescent="0.25">
      <c r="B251" s="1042"/>
      <c r="C251" s="1042"/>
      <c r="D251" s="1042"/>
      <c r="E251" s="1042"/>
      <c r="F251" s="1042"/>
      <c r="G251" s="1042"/>
      <c r="H251" s="1042"/>
      <c r="I251" s="1042"/>
      <c r="J251" s="1043"/>
      <c r="K251" s="975"/>
      <c r="L251" s="975"/>
      <c r="M251" s="975"/>
      <c r="N251" s="1138"/>
      <c r="O251" s="1138"/>
      <c r="P251" s="1138"/>
      <c r="Q251" s="1138"/>
      <c r="R251" s="1138"/>
      <c r="S251" s="1138"/>
      <c r="T251" s="1138"/>
      <c r="U251" s="1138"/>
      <c r="V251" s="975"/>
      <c r="W251" s="975"/>
      <c r="X251" s="975"/>
      <c r="Y251" s="975"/>
      <c r="Z251" s="975"/>
      <c r="AA251" s="975"/>
      <c r="AB251" s="975"/>
      <c r="AC251" s="975"/>
      <c r="AD251" s="975"/>
      <c r="AE251" s="975"/>
      <c r="AF251" s="975"/>
      <c r="AG251" s="975"/>
      <c r="AH251" s="975"/>
      <c r="AI251" s="975"/>
      <c r="AJ251" s="975"/>
      <c r="AK251" s="975"/>
      <c r="AL251" s="975"/>
      <c r="AM251" s="975"/>
      <c r="AN251" s="975"/>
      <c r="AO251" s="975"/>
      <c r="AP251" s="975"/>
      <c r="AQ251" s="975"/>
      <c r="AR251" s="975"/>
      <c r="AS251" s="975"/>
      <c r="AT251" s="975"/>
      <c r="AU251" s="975"/>
      <c r="AV251" s="975"/>
      <c r="AW251" s="975"/>
      <c r="AX251" s="975"/>
      <c r="AY251" s="975"/>
      <c r="AZ251" s="975"/>
      <c r="BA251" s="975"/>
      <c r="BB251" s="975"/>
      <c r="BC251" s="975"/>
      <c r="BD251" s="975"/>
      <c r="BE251" s="975"/>
      <c r="BF251" s="975"/>
      <c r="BG251" s="975"/>
      <c r="BH251" s="975"/>
      <c r="BI251" s="975"/>
      <c r="BJ251" s="975"/>
      <c r="BK251" s="975"/>
      <c r="BL251" s="975"/>
      <c r="BM251" s="975"/>
      <c r="BN251" s="975"/>
      <c r="BO251" s="975"/>
      <c r="BP251" s="1044"/>
    </row>
    <row r="252" spans="1:68" ht="18.75" x14ac:dyDescent="0.3">
      <c r="B252" s="1042"/>
      <c r="C252" s="1042"/>
      <c r="D252" s="1042"/>
      <c r="E252" s="1042"/>
      <c r="F252" s="1042"/>
      <c r="G252" s="1042"/>
      <c r="H252" s="1042"/>
      <c r="I252" s="1042"/>
      <c r="J252" s="1043"/>
      <c r="K252" s="1045" t="s">
        <v>530</v>
      </c>
      <c r="L252" s="1045"/>
      <c r="M252" s="1045"/>
      <c r="N252" s="1045"/>
      <c r="O252" s="1045"/>
      <c r="P252" s="1045"/>
      <c r="Q252" s="1046"/>
      <c r="R252" s="1047"/>
      <c r="S252" s="1048"/>
      <c r="T252" s="1048"/>
      <c r="U252" s="1048"/>
      <c r="V252" s="1045"/>
      <c r="W252" s="975"/>
      <c r="X252" s="975"/>
      <c r="Y252" s="975"/>
      <c r="Z252" s="975"/>
      <c r="AA252" s="975"/>
      <c r="AB252" s="975"/>
      <c r="AC252" s="975"/>
      <c r="AD252" s="975"/>
      <c r="AE252" s="975"/>
      <c r="AF252" s="975"/>
      <c r="AG252" s="975"/>
      <c r="AH252" s="975"/>
      <c r="AI252" s="975"/>
      <c r="AJ252" s="975"/>
      <c r="AK252" s="975"/>
      <c r="AL252" s="975"/>
      <c r="AM252" s="975"/>
      <c r="AN252" s="975"/>
      <c r="AO252" s="975"/>
      <c r="AP252" s="975"/>
      <c r="AQ252" s="975"/>
      <c r="AR252" s="975"/>
      <c r="AS252" s="975"/>
      <c r="AT252" s="975"/>
      <c r="AU252" s="975"/>
      <c r="AV252" s="975"/>
      <c r="AW252" s="975"/>
      <c r="AX252" s="975"/>
      <c r="AY252" s="975"/>
      <c r="AZ252" s="975"/>
      <c r="BA252" s="975"/>
      <c r="BB252" s="975"/>
      <c r="BC252" s="975"/>
      <c r="BD252" s="975"/>
      <c r="BE252" s="975"/>
      <c r="BF252" s="975"/>
      <c r="BG252" s="975"/>
      <c r="BH252" s="975"/>
      <c r="BI252" s="975"/>
      <c r="BJ252" s="975"/>
      <c r="BK252" s="975"/>
      <c r="BL252" s="975"/>
      <c r="BM252" s="975"/>
      <c r="BN252" s="975"/>
      <c r="BO252" s="975"/>
      <c r="BP252" s="1044"/>
    </row>
    <row r="253" spans="1:68" ht="18.75" x14ac:dyDescent="0.25">
      <c r="B253" s="1042"/>
      <c r="C253" s="1042"/>
      <c r="D253" s="1042"/>
      <c r="E253" s="1042"/>
      <c r="F253" s="1042"/>
      <c r="G253" s="1042"/>
      <c r="H253" s="1042"/>
      <c r="I253" s="1042"/>
      <c r="J253" s="1043"/>
      <c r="K253" s="1049" t="s">
        <v>531</v>
      </c>
      <c r="L253" s="1050"/>
      <c r="M253" s="1050"/>
      <c r="N253" s="1050"/>
      <c r="O253" s="1050"/>
      <c r="P253" s="1659" t="s">
        <v>711</v>
      </c>
      <c r="Q253" s="1659"/>
      <c r="R253" s="1659"/>
      <c r="S253" s="1659"/>
      <c r="T253" s="1659"/>
      <c r="U253" s="1659"/>
      <c r="V253" s="1050"/>
      <c r="W253" s="975"/>
      <c r="X253" s="975"/>
      <c r="Y253" s="975"/>
      <c r="Z253" s="975"/>
      <c r="AA253" s="975"/>
      <c r="AB253" s="975"/>
      <c r="AC253" s="975"/>
      <c r="AD253" s="975"/>
      <c r="AE253" s="975"/>
      <c r="AF253" s="975"/>
      <c r="AG253" s="975"/>
      <c r="AH253" s="975"/>
      <c r="AI253" s="975"/>
      <c r="AJ253" s="975"/>
      <c r="AK253" s="975"/>
      <c r="AL253" s="975"/>
      <c r="AM253" s="975"/>
      <c r="AN253" s="975"/>
      <c r="AO253" s="975"/>
      <c r="AP253" s="975"/>
      <c r="AQ253" s="975"/>
      <c r="AR253" s="975"/>
      <c r="AS253" s="975"/>
      <c r="AT253" s="975"/>
      <c r="AU253" s="975"/>
      <c r="AV253" s="975"/>
      <c r="AW253" s="975"/>
      <c r="AX253" s="975"/>
      <c r="AY253" s="975"/>
      <c r="AZ253" s="975"/>
      <c r="BA253" s="975"/>
      <c r="BB253" s="975"/>
      <c r="BC253" s="975"/>
      <c r="BD253" s="975"/>
      <c r="BE253" s="975"/>
      <c r="BF253" s="975"/>
      <c r="BG253" s="975"/>
      <c r="BH253" s="975"/>
      <c r="BI253" s="975"/>
      <c r="BJ253" s="975"/>
      <c r="BK253" s="975"/>
      <c r="BL253" s="975"/>
      <c r="BM253" s="975"/>
      <c r="BN253" s="975"/>
      <c r="BO253" s="975"/>
      <c r="BP253" s="1044"/>
    </row>
    <row r="254" spans="1:68" ht="18.75" x14ac:dyDescent="0.3">
      <c r="B254" s="1042"/>
      <c r="C254" s="1042"/>
      <c r="D254" s="1042"/>
      <c r="E254" s="1042"/>
      <c r="F254" s="1042"/>
      <c r="G254" s="1042"/>
      <c r="H254" s="1042"/>
      <c r="I254" s="1042"/>
      <c r="J254" s="1043"/>
      <c r="K254" s="1049"/>
      <c r="L254" s="1050"/>
      <c r="M254" s="1050"/>
      <c r="N254" s="1050"/>
      <c r="O254" s="1050"/>
      <c r="P254" s="1046"/>
      <c r="Q254" s="1046"/>
      <c r="R254" s="1047"/>
      <c r="S254" s="1048"/>
      <c r="T254" s="1048"/>
      <c r="U254" s="1048"/>
      <c r="V254" s="1050"/>
      <c r="W254" s="975"/>
      <c r="X254" s="975"/>
      <c r="Y254" s="975"/>
      <c r="Z254" s="975"/>
      <c r="AA254" s="975"/>
      <c r="AB254" s="975"/>
      <c r="AC254" s="975"/>
      <c r="AD254" s="975"/>
      <c r="AE254" s="975"/>
      <c r="AF254" s="975"/>
      <c r="AG254" s="975"/>
      <c r="AH254" s="975"/>
      <c r="AI254" s="975"/>
      <c r="AJ254" s="975"/>
      <c r="AK254" s="975"/>
      <c r="AL254" s="975"/>
      <c r="AM254" s="975"/>
      <c r="AN254" s="975"/>
      <c r="AO254" s="975"/>
      <c r="AP254" s="975"/>
      <c r="AQ254" s="975"/>
      <c r="AR254" s="975"/>
      <c r="AS254" s="975"/>
      <c r="AT254" s="975"/>
      <c r="AU254" s="975"/>
      <c r="AV254" s="975"/>
      <c r="AW254" s="975"/>
      <c r="AX254" s="975"/>
      <c r="AY254" s="975"/>
      <c r="AZ254" s="975"/>
      <c r="BA254" s="975"/>
      <c r="BB254" s="975"/>
      <c r="BC254" s="975"/>
      <c r="BD254" s="975"/>
      <c r="BE254" s="975"/>
      <c r="BF254" s="975"/>
      <c r="BG254" s="975"/>
      <c r="BH254" s="975"/>
      <c r="BI254" s="975"/>
      <c r="BJ254" s="975"/>
      <c r="BK254" s="975"/>
      <c r="BL254" s="975"/>
      <c r="BM254" s="975"/>
      <c r="BN254" s="975"/>
      <c r="BO254" s="975"/>
      <c r="BP254" s="1044"/>
    </row>
    <row r="255" spans="1:68" ht="18.75" x14ac:dyDescent="0.3">
      <c r="B255" s="1042"/>
      <c r="C255" s="1042"/>
      <c r="D255" s="1042"/>
      <c r="E255" s="1042"/>
      <c r="F255" s="1042"/>
      <c r="G255" s="1042"/>
      <c r="H255" s="1042"/>
      <c r="I255" s="1042"/>
      <c r="J255" s="1043"/>
      <c r="K255" s="1045" t="s">
        <v>714</v>
      </c>
      <c r="L255" s="1045"/>
      <c r="M255" s="1045"/>
      <c r="N255" s="1045"/>
      <c r="O255" s="1045"/>
      <c r="P255" s="1648" t="s">
        <v>711</v>
      </c>
      <c r="Q255" s="1648"/>
      <c r="R255" s="1648"/>
      <c r="S255" s="1648"/>
      <c r="T255" s="1648"/>
      <c r="U255" s="1648"/>
      <c r="V255" s="1648"/>
      <c r="W255" s="975"/>
      <c r="X255" s="975"/>
      <c r="Y255" s="975"/>
      <c r="Z255" s="975"/>
      <c r="AA255" s="975"/>
      <c r="AB255" s="975"/>
      <c r="AC255" s="975"/>
      <c r="AD255" s="975"/>
      <c r="AE255" s="975"/>
      <c r="AF255" s="975"/>
      <c r="AG255" s="975"/>
      <c r="AH255" s="975"/>
      <c r="AI255" s="975"/>
      <c r="AJ255" s="975"/>
      <c r="AK255" s="975"/>
      <c r="AL255" s="975"/>
      <c r="AM255" s="975"/>
      <c r="AN255" s="975"/>
      <c r="AO255" s="975"/>
      <c r="AP255" s="975"/>
      <c r="AQ255" s="975"/>
      <c r="AR255" s="975"/>
      <c r="AS255" s="975"/>
      <c r="AT255" s="975"/>
      <c r="AU255" s="975"/>
      <c r="AV255" s="975"/>
      <c r="AW255" s="975"/>
      <c r="AX255" s="975"/>
      <c r="AY255" s="975"/>
      <c r="AZ255" s="975"/>
      <c r="BA255" s="975"/>
      <c r="BB255" s="975"/>
      <c r="BC255" s="975"/>
      <c r="BD255" s="975"/>
      <c r="BE255" s="975"/>
      <c r="BF255" s="975"/>
      <c r="BG255" s="975"/>
      <c r="BH255" s="975"/>
      <c r="BI255" s="975"/>
      <c r="BJ255" s="975"/>
      <c r="BK255" s="975"/>
      <c r="BL255" s="975"/>
      <c r="BM255" s="975"/>
      <c r="BN255" s="975"/>
      <c r="BO255" s="975"/>
      <c r="BP255" s="1044"/>
    </row>
    <row r="256" spans="1:68" ht="18.75" x14ac:dyDescent="0.3">
      <c r="B256" s="1042"/>
      <c r="C256" s="1042"/>
      <c r="D256" s="1042"/>
      <c r="E256" s="1042"/>
      <c r="F256" s="1042"/>
      <c r="G256" s="1042"/>
      <c r="H256" s="1042"/>
      <c r="I256" s="1042"/>
      <c r="J256" s="1043"/>
      <c r="K256" s="1049"/>
      <c r="L256" s="1050"/>
      <c r="M256" s="1050"/>
      <c r="N256" s="1050"/>
      <c r="O256" s="1050"/>
      <c r="P256" s="1046"/>
      <c r="Q256" s="1046"/>
      <c r="R256" s="1047"/>
      <c r="S256" s="1048"/>
      <c r="T256" s="1048"/>
      <c r="U256" s="1048"/>
      <c r="V256" s="1050"/>
      <c r="W256" s="975"/>
      <c r="X256" s="975"/>
      <c r="Y256" s="975"/>
      <c r="Z256" s="975"/>
      <c r="AA256" s="975"/>
      <c r="AB256" s="975"/>
      <c r="AC256" s="975"/>
      <c r="AD256" s="975"/>
      <c r="AE256" s="975"/>
      <c r="AF256" s="975"/>
      <c r="AG256" s="975"/>
      <c r="AH256" s="975"/>
      <c r="AI256" s="975"/>
      <c r="AJ256" s="975"/>
      <c r="AK256" s="975"/>
      <c r="AL256" s="975"/>
      <c r="AM256" s="975"/>
      <c r="AN256" s="975"/>
      <c r="AO256" s="975"/>
      <c r="AP256" s="975"/>
      <c r="AQ256" s="975"/>
      <c r="AR256" s="975"/>
      <c r="AS256" s="975"/>
      <c r="AT256" s="975"/>
      <c r="AU256" s="975"/>
      <c r="AV256" s="975"/>
      <c r="AW256" s="975"/>
      <c r="AX256" s="975"/>
      <c r="AY256" s="975"/>
      <c r="AZ256" s="975"/>
      <c r="BA256" s="975"/>
      <c r="BB256" s="975"/>
      <c r="BC256" s="975"/>
      <c r="BD256" s="975"/>
      <c r="BE256" s="975"/>
      <c r="BF256" s="975"/>
      <c r="BG256" s="975"/>
      <c r="BH256" s="975"/>
      <c r="BI256" s="975"/>
      <c r="BJ256" s="975"/>
      <c r="BK256" s="975"/>
      <c r="BL256" s="975"/>
      <c r="BM256" s="975"/>
      <c r="BN256" s="975"/>
      <c r="BO256" s="975"/>
      <c r="BP256" s="1044"/>
    </row>
    <row r="257" spans="2:68" ht="18.75" x14ac:dyDescent="0.3">
      <c r="B257" s="1042"/>
      <c r="C257" s="1042"/>
      <c r="D257" s="1042"/>
      <c r="E257" s="1042"/>
      <c r="F257" s="1042"/>
      <c r="G257" s="1042"/>
      <c r="H257" s="1042"/>
      <c r="I257" s="1042"/>
      <c r="J257" s="1043"/>
      <c r="K257" s="1049" t="s">
        <v>712</v>
      </c>
      <c r="L257" s="1050"/>
      <c r="M257" s="1050"/>
      <c r="N257" s="1050"/>
      <c r="O257" s="1050"/>
      <c r="P257" s="1648" t="s">
        <v>713</v>
      </c>
      <c r="Q257" s="1648"/>
      <c r="R257" s="1648"/>
      <c r="S257" s="1648"/>
      <c r="T257" s="1648"/>
      <c r="U257" s="1648"/>
      <c r="V257" s="1648"/>
      <c r="W257" s="975"/>
      <c r="X257" s="975"/>
      <c r="Y257" s="975"/>
      <c r="Z257" s="975"/>
      <c r="AA257" s="975"/>
      <c r="AB257" s="975"/>
      <c r="AC257" s="975"/>
      <c r="AD257" s="975"/>
      <c r="AE257" s="975"/>
      <c r="AF257" s="975"/>
      <c r="AG257" s="975"/>
      <c r="AH257" s="975"/>
      <c r="AI257" s="975"/>
      <c r="AJ257" s="975"/>
      <c r="AK257" s="975"/>
      <c r="AL257" s="975"/>
      <c r="AM257" s="975"/>
      <c r="AN257" s="975"/>
      <c r="AO257" s="975"/>
      <c r="AP257" s="975"/>
      <c r="AQ257" s="975"/>
      <c r="AR257" s="975"/>
      <c r="AS257" s="975"/>
      <c r="AT257" s="975"/>
      <c r="AU257" s="975"/>
      <c r="AV257" s="975"/>
      <c r="AW257" s="975"/>
      <c r="AX257" s="975"/>
      <c r="AY257" s="975"/>
      <c r="AZ257" s="975"/>
      <c r="BA257" s="975"/>
      <c r="BB257" s="975"/>
      <c r="BC257" s="975"/>
      <c r="BD257" s="975"/>
      <c r="BE257" s="975"/>
      <c r="BF257" s="975"/>
      <c r="BG257" s="975"/>
      <c r="BH257" s="975"/>
      <c r="BI257" s="975"/>
      <c r="BJ257" s="975"/>
      <c r="BK257" s="975"/>
      <c r="BL257" s="975"/>
      <c r="BM257" s="975"/>
      <c r="BN257" s="975"/>
      <c r="BO257" s="975"/>
      <c r="BP257" s="1044"/>
    </row>
    <row r="258" spans="2:68" ht="18.75" x14ac:dyDescent="0.3">
      <c r="B258" s="1042"/>
      <c r="C258" s="1042"/>
      <c r="D258" s="1042"/>
      <c r="E258" s="1042"/>
      <c r="F258" s="1042"/>
      <c r="G258" s="1042"/>
      <c r="H258" s="1042"/>
      <c r="I258" s="1042"/>
      <c r="J258" s="1043"/>
      <c r="K258" s="1045"/>
      <c r="L258" s="1045"/>
      <c r="M258" s="1045"/>
      <c r="N258" s="1045"/>
      <c r="O258" s="1045"/>
      <c r="P258" s="1045"/>
      <c r="Q258" s="1046"/>
      <c r="R258" s="1047"/>
      <c r="S258" s="1048"/>
      <c r="T258" s="1048"/>
      <c r="U258" s="1048"/>
      <c r="V258" s="1045"/>
      <c r="W258" s="975"/>
      <c r="X258" s="975"/>
      <c r="Y258" s="975"/>
      <c r="Z258" s="975"/>
      <c r="AA258" s="975"/>
      <c r="AB258" s="975"/>
      <c r="AC258" s="975"/>
      <c r="AD258" s="975"/>
      <c r="AE258" s="975"/>
      <c r="AF258" s="975"/>
      <c r="AG258" s="975"/>
      <c r="AH258" s="975"/>
      <c r="AI258" s="975"/>
      <c r="AJ258" s="975"/>
      <c r="AK258" s="975"/>
      <c r="AL258" s="975"/>
      <c r="AM258" s="975"/>
      <c r="AN258" s="975"/>
      <c r="AO258" s="975"/>
      <c r="AP258" s="975"/>
      <c r="AQ258" s="975"/>
      <c r="AR258" s="975"/>
      <c r="AS258" s="975"/>
      <c r="AT258" s="975"/>
      <c r="AU258" s="975"/>
      <c r="AV258" s="975"/>
      <c r="AW258" s="975"/>
      <c r="AX258" s="975"/>
      <c r="AY258" s="975"/>
      <c r="AZ258" s="975"/>
      <c r="BA258" s="975"/>
      <c r="BB258" s="975"/>
      <c r="BC258" s="975"/>
      <c r="BD258" s="975"/>
      <c r="BE258" s="975"/>
      <c r="BF258" s="975"/>
      <c r="BG258" s="975"/>
      <c r="BH258" s="975"/>
      <c r="BI258" s="975"/>
      <c r="BJ258" s="975"/>
      <c r="BK258" s="975"/>
      <c r="BL258" s="975"/>
      <c r="BM258" s="975"/>
      <c r="BN258" s="975"/>
      <c r="BO258" s="975"/>
      <c r="BP258" s="1044"/>
    </row>
    <row r="259" spans="2:68" ht="18.75" x14ac:dyDescent="0.3">
      <c r="B259" s="1042"/>
      <c r="C259" s="1042"/>
      <c r="D259" s="1042"/>
      <c r="E259" s="1042"/>
      <c r="F259" s="1042"/>
      <c r="G259" s="1042"/>
      <c r="H259" s="1042"/>
      <c r="I259" s="1042"/>
      <c r="J259" s="1043"/>
      <c r="K259" s="1049" t="s">
        <v>532</v>
      </c>
      <c r="L259" s="1050"/>
      <c r="M259" s="1050"/>
      <c r="N259" s="1050"/>
      <c r="O259" s="1050"/>
      <c r="P259" s="1051" t="s">
        <v>533</v>
      </c>
      <c r="Q259" s="1046"/>
      <c r="R259" s="1047"/>
      <c r="S259" s="1048"/>
      <c r="T259" s="1048"/>
      <c r="U259" s="1048"/>
      <c r="V259" s="1050"/>
      <c r="W259" s="975"/>
      <c r="X259" s="975"/>
      <c r="Y259" s="975"/>
      <c r="Z259" s="975"/>
      <c r="AA259" s="975"/>
      <c r="AB259" s="975"/>
      <c r="AC259" s="975"/>
      <c r="AD259" s="975"/>
      <c r="AE259" s="975"/>
      <c r="AF259" s="975"/>
      <c r="AG259" s="975"/>
      <c r="AH259" s="975"/>
      <c r="AI259" s="975"/>
      <c r="AJ259" s="975"/>
      <c r="AK259" s="975"/>
      <c r="AL259" s="975"/>
      <c r="AM259" s="975"/>
      <c r="AN259" s="975"/>
      <c r="AO259" s="975"/>
      <c r="AP259" s="975"/>
      <c r="AQ259" s="975"/>
      <c r="AR259" s="975"/>
      <c r="AS259" s="975"/>
      <c r="AT259" s="975"/>
      <c r="AU259" s="975"/>
      <c r="AV259" s="975"/>
      <c r="AW259" s="975"/>
      <c r="AX259" s="975"/>
      <c r="AY259" s="975"/>
      <c r="AZ259" s="975"/>
      <c r="BA259" s="975"/>
      <c r="BB259" s="975"/>
      <c r="BC259" s="975"/>
      <c r="BD259" s="975"/>
      <c r="BE259" s="975"/>
      <c r="BF259" s="975"/>
      <c r="BG259" s="975"/>
      <c r="BH259" s="975"/>
      <c r="BI259" s="975"/>
      <c r="BJ259" s="975"/>
      <c r="BK259" s="975"/>
      <c r="BL259" s="975"/>
      <c r="BM259" s="975"/>
      <c r="BN259" s="975"/>
      <c r="BO259" s="975"/>
      <c r="BP259" s="1044"/>
    </row>
  </sheetData>
  <mergeCells count="988">
    <mergeCell ref="BM198:BM199"/>
    <mergeCell ref="BL198:BL199"/>
    <mergeCell ref="BK198:BK199"/>
    <mergeCell ref="BJ198:BJ199"/>
    <mergeCell ref="BN198:BN199"/>
    <mergeCell ref="P253:U253"/>
    <mergeCell ref="BA198:BA199"/>
    <mergeCell ref="AZ198:AZ199"/>
    <mergeCell ref="AY198:AY199"/>
    <mergeCell ref="AX198:AX199"/>
    <mergeCell ref="BE198:BE199"/>
    <mergeCell ref="BD198:BD199"/>
    <mergeCell ref="BC198:BC199"/>
    <mergeCell ref="BB198:BB199"/>
    <mergeCell ref="BI198:BI199"/>
    <mergeCell ref="BH198:BH199"/>
    <mergeCell ref="BG198:BG199"/>
    <mergeCell ref="BF198:BF199"/>
    <mergeCell ref="U198:U199"/>
    <mergeCell ref="T198:T199"/>
    <mergeCell ref="R198:R199"/>
    <mergeCell ref="Q198:Q199"/>
    <mergeCell ref="P198:P199"/>
    <mergeCell ref="BO198:BO199"/>
    <mergeCell ref="AA198:AA199"/>
    <mergeCell ref="AF198:AF199"/>
    <mergeCell ref="AE198:AE199"/>
    <mergeCell ref="AD198:AD199"/>
    <mergeCell ref="AC198:AC199"/>
    <mergeCell ref="AB198:AB199"/>
    <mergeCell ref="AG198:AG199"/>
    <mergeCell ref="AK198:AK199"/>
    <mergeCell ref="AJ198:AJ199"/>
    <mergeCell ref="AI198:AI199"/>
    <mergeCell ref="AH198:AH199"/>
    <mergeCell ref="AO198:AO199"/>
    <mergeCell ref="AN198:AN199"/>
    <mergeCell ref="AM198:AM199"/>
    <mergeCell ref="AL198:AL199"/>
    <mergeCell ref="AS198:AS199"/>
    <mergeCell ref="AR198:AR199"/>
    <mergeCell ref="AQ198:AQ199"/>
    <mergeCell ref="AP198:AP199"/>
    <mergeCell ref="AW198:AW199"/>
    <mergeCell ref="AV198:AV199"/>
    <mergeCell ref="AU198:AU199"/>
    <mergeCell ref="AT198:AT199"/>
    <mergeCell ref="BM158:BM159"/>
    <mergeCell ref="BN158:BN159"/>
    <mergeCell ref="BO158:BO159"/>
    <mergeCell ref="BD158:BD159"/>
    <mergeCell ref="BE158:BE159"/>
    <mergeCell ref="BF158:BF159"/>
    <mergeCell ref="BG158:BG159"/>
    <mergeCell ref="BH158:BH159"/>
    <mergeCell ref="BI158:BI159"/>
    <mergeCell ref="BJ158:BJ159"/>
    <mergeCell ref="BK158:BK159"/>
    <mergeCell ref="BL158:BL159"/>
    <mergeCell ref="AU158:AU159"/>
    <mergeCell ref="AV158:AV159"/>
    <mergeCell ref="AW158:AW159"/>
    <mergeCell ref="AX158:AX159"/>
    <mergeCell ref="AY158:AY159"/>
    <mergeCell ref="AZ158:AZ159"/>
    <mergeCell ref="BA158:BA159"/>
    <mergeCell ref="BB158:BB159"/>
    <mergeCell ref="BC158:BC159"/>
    <mergeCell ref="AL158:AL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C158:AC159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BM152:BM153"/>
    <mergeCell ref="BN152:BN153"/>
    <mergeCell ref="BO152:BO153"/>
    <mergeCell ref="C158:C159"/>
    <mergeCell ref="D158:D159"/>
    <mergeCell ref="H158:H159"/>
    <mergeCell ref="I158:I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BD152:BD153"/>
    <mergeCell ref="BE152:BE153"/>
    <mergeCell ref="BF152:BF153"/>
    <mergeCell ref="BG152:BG153"/>
    <mergeCell ref="BH152:BH153"/>
    <mergeCell ref="BI152:BI153"/>
    <mergeCell ref="BJ152:BJ153"/>
    <mergeCell ref="BK152:BK153"/>
    <mergeCell ref="BL152:BL153"/>
    <mergeCell ref="AU152:AU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AL152:AL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C152:AC153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BM146:BM147"/>
    <mergeCell ref="BN146:BN147"/>
    <mergeCell ref="BO146:BO147"/>
    <mergeCell ref="C152:C153"/>
    <mergeCell ref="D152:D153"/>
    <mergeCell ref="H152:H153"/>
    <mergeCell ref="I152:I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BD146:BD147"/>
    <mergeCell ref="BE146:BE147"/>
    <mergeCell ref="BF146:BF147"/>
    <mergeCell ref="BG146:BG147"/>
    <mergeCell ref="BH146:BH147"/>
    <mergeCell ref="BI146:BI147"/>
    <mergeCell ref="BJ146:BJ147"/>
    <mergeCell ref="BK146:BK147"/>
    <mergeCell ref="BL146:BL147"/>
    <mergeCell ref="AU146:AU147"/>
    <mergeCell ref="AV146:AV147"/>
    <mergeCell ref="AW146:AW147"/>
    <mergeCell ref="AX146:AX147"/>
    <mergeCell ref="AY146:AY147"/>
    <mergeCell ref="AZ146:AZ147"/>
    <mergeCell ref="BA146:BA147"/>
    <mergeCell ref="BB146:BB147"/>
    <mergeCell ref="BC146:BC147"/>
    <mergeCell ref="AL146:AL147"/>
    <mergeCell ref="AM146:AM147"/>
    <mergeCell ref="AN146:AN147"/>
    <mergeCell ref="AO146:AO147"/>
    <mergeCell ref="AP146:AP147"/>
    <mergeCell ref="AQ146:AQ147"/>
    <mergeCell ref="AR146:AR147"/>
    <mergeCell ref="AS146:AS147"/>
    <mergeCell ref="AT146:AT147"/>
    <mergeCell ref="AC146:AC147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T146:T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C146:C147"/>
    <mergeCell ref="D146:D147"/>
    <mergeCell ref="H146:H147"/>
    <mergeCell ref="I146:I147"/>
    <mergeCell ref="L146:L147"/>
    <mergeCell ref="M146:M147"/>
    <mergeCell ref="BI103:BI104"/>
    <mergeCell ref="BJ103:BJ104"/>
    <mergeCell ref="BK103:BK104"/>
    <mergeCell ref="C103:C104"/>
    <mergeCell ref="D103:D104"/>
    <mergeCell ref="H103:H104"/>
    <mergeCell ref="I103:I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BL103:BL104"/>
    <mergeCell ref="BM103:BM104"/>
    <mergeCell ref="BO103:BO104"/>
    <mergeCell ref="BJ95:BJ96"/>
    <mergeCell ref="BK95:BK96"/>
    <mergeCell ref="BL95:BL96"/>
    <mergeCell ref="BM95:BM96"/>
    <mergeCell ref="BN95:BN96"/>
    <mergeCell ref="BO95:BO96"/>
    <mergeCell ref="Y103:Y104"/>
    <mergeCell ref="BA95:BA96"/>
    <mergeCell ref="BB95:BB96"/>
    <mergeCell ref="BC95:BC96"/>
    <mergeCell ref="BD95:BD96"/>
    <mergeCell ref="BE95:BE96"/>
    <mergeCell ref="BF95:BF96"/>
    <mergeCell ref="AI95:AI96"/>
    <mergeCell ref="AJ95:AJ96"/>
    <mergeCell ref="AK95:AK96"/>
    <mergeCell ref="AL95:AL96"/>
    <mergeCell ref="AM95:AM96"/>
    <mergeCell ref="AN95:AN96"/>
    <mergeCell ref="AO95:AO96"/>
    <mergeCell ref="AP95:AP96"/>
    <mergeCell ref="AQ95:AQ96"/>
    <mergeCell ref="Z95:Z96"/>
    <mergeCell ref="AA95:AA96"/>
    <mergeCell ref="AB95:AB96"/>
    <mergeCell ref="AC95:AC96"/>
    <mergeCell ref="AD95:AD96"/>
    <mergeCell ref="AE95:AE96"/>
    <mergeCell ref="AH95:AH96"/>
    <mergeCell ref="AF95:AF96"/>
    <mergeCell ref="BG95:BG96"/>
    <mergeCell ref="BH95:BH96"/>
    <mergeCell ref="BI95:BI96"/>
    <mergeCell ref="AR95:AR96"/>
    <mergeCell ref="AS95:AS96"/>
    <mergeCell ref="AT95:AT96"/>
    <mergeCell ref="AU95:AU96"/>
    <mergeCell ref="AV95:AV96"/>
    <mergeCell ref="AW95:AW96"/>
    <mergeCell ref="AX95:AX96"/>
    <mergeCell ref="AY95:AY96"/>
    <mergeCell ref="AZ95:AZ96"/>
    <mergeCell ref="L198:L199"/>
    <mergeCell ref="M198:M199"/>
    <mergeCell ref="S198:S199"/>
    <mergeCell ref="C95:C96"/>
    <mergeCell ref="D95:D96"/>
    <mergeCell ref="H95:H96"/>
    <mergeCell ref="I95:I96"/>
    <mergeCell ref="L95:L96"/>
    <mergeCell ref="M95:M96"/>
    <mergeCell ref="N95:N96"/>
    <mergeCell ref="O95:O96"/>
    <mergeCell ref="P95:P96"/>
    <mergeCell ref="Q95:Q96"/>
    <mergeCell ref="R95:R96"/>
    <mergeCell ref="S95:S96"/>
    <mergeCell ref="N146:N147"/>
    <mergeCell ref="O146:O147"/>
    <mergeCell ref="P146:P147"/>
    <mergeCell ref="Q146:Q147"/>
    <mergeCell ref="R146:R147"/>
    <mergeCell ref="S146:S147"/>
    <mergeCell ref="C140:C141"/>
    <mergeCell ref="D140:D141"/>
    <mergeCell ref="H140:H141"/>
    <mergeCell ref="W103:W104"/>
    <mergeCell ref="X103:X104"/>
    <mergeCell ref="BD111:BD112"/>
    <mergeCell ref="M84:M93"/>
    <mergeCell ref="N84:N93"/>
    <mergeCell ref="O84:O93"/>
    <mergeCell ref="P84:P93"/>
    <mergeCell ref="Q84:Q93"/>
    <mergeCell ref="R84:R93"/>
    <mergeCell ref="S84:S93"/>
    <mergeCell ref="T84:T93"/>
    <mergeCell ref="U84:U93"/>
    <mergeCell ref="V84:V93"/>
    <mergeCell ref="AS103:AS104"/>
    <mergeCell ref="AT103:AT104"/>
    <mergeCell ref="AU103:AU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AG95:AG96"/>
    <mergeCell ref="T95:T96"/>
    <mergeCell ref="U95:U96"/>
    <mergeCell ref="V95:V96"/>
    <mergeCell ref="W95:W96"/>
    <mergeCell ref="X95:X96"/>
    <mergeCell ref="Y95:Y96"/>
    <mergeCell ref="BE132:BE133"/>
    <mergeCell ref="AR111:AR112"/>
    <mergeCell ref="AM101:AM102"/>
    <mergeCell ref="AN101:AN102"/>
    <mergeCell ref="AO101:AO102"/>
    <mergeCell ref="AP101:AP102"/>
    <mergeCell ref="AQ101:AQ102"/>
    <mergeCell ref="AS132:AS133"/>
    <mergeCell ref="AT132:AT133"/>
    <mergeCell ref="AU132:AU133"/>
    <mergeCell ref="AM103:AM104"/>
    <mergeCell ref="AN103:AN104"/>
    <mergeCell ref="AO103:AO104"/>
    <mergeCell ref="AP103:AP104"/>
    <mergeCell ref="AQ103:AQ104"/>
    <mergeCell ref="AR103:AR104"/>
    <mergeCell ref="BB111:BB112"/>
    <mergeCell ref="BF132:BF133"/>
    <mergeCell ref="BG132:BG133"/>
    <mergeCell ref="BH132:BH133"/>
    <mergeCell ref="BI132:BI133"/>
    <mergeCell ref="BJ132:BJ133"/>
    <mergeCell ref="BK132:BK133"/>
    <mergeCell ref="BL132:BL133"/>
    <mergeCell ref="BM132:BM133"/>
    <mergeCell ref="BH111:BH112"/>
    <mergeCell ref="BI111:BI112"/>
    <mergeCell ref="BJ111:BJ112"/>
    <mergeCell ref="BK111:BK112"/>
    <mergeCell ref="BL111:BL112"/>
    <mergeCell ref="BM111:BM112"/>
    <mergeCell ref="BK125:BK126"/>
    <mergeCell ref="BL125:BL126"/>
    <mergeCell ref="BM125:BM126"/>
    <mergeCell ref="BH125:BH126"/>
    <mergeCell ref="BI125:BI126"/>
    <mergeCell ref="BJ125:BJ126"/>
    <mergeCell ref="AV132:AV133"/>
    <mergeCell ref="AW132:AW133"/>
    <mergeCell ref="AX132:AX133"/>
    <mergeCell ref="AY132:AY133"/>
    <mergeCell ref="AZ132:AZ133"/>
    <mergeCell ref="BA132:BA133"/>
    <mergeCell ref="BB132:BB133"/>
    <mergeCell ref="BC132:BC133"/>
    <mergeCell ref="BD132:BD133"/>
    <mergeCell ref="P257:V257"/>
    <mergeCell ref="AF9:AF14"/>
    <mergeCell ref="AF33:AF34"/>
    <mergeCell ref="AK33:AK34"/>
    <mergeCell ref="AS33:AS34"/>
    <mergeCell ref="BA33:BA34"/>
    <mergeCell ref="BI33:BI34"/>
    <mergeCell ref="AO33:AO34"/>
    <mergeCell ref="AW33:AW34"/>
    <mergeCell ref="BE33:BE34"/>
    <mergeCell ref="AF35:AF36"/>
    <mergeCell ref="AK35:AK36"/>
    <mergeCell ref="AS35:AS36"/>
    <mergeCell ref="BA35:BA36"/>
    <mergeCell ref="BI35:BI36"/>
    <mergeCell ref="AO35:AO36"/>
    <mergeCell ref="AP33:AP34"/>
    <mergeCell ref="AQ33:AQ34"/>
    <mergeCell ref="BD35:BD36"/>
    <mergeCell ref="BI140:BI141"/>
    <mergeCell ref="AO140:AO141"/>
    <mergeCell ref="AW140:AW141"/>
    <mergeCell ref="BE140:BE141"/>
    <mergeCell ref="AV103:AV104"/>
    <mergeCell ref="BM140:BM141"/>
    <mergeCell ref="AA3:AF3"/>
    <mergeCell ref="P255:V255"/>
    <mergeCell ref="BM33:BM34"/>
    <mergeCell ref="AW35:AW36"/>
    <mergeCell ref="BE35:BE36"/>
    <mergeCell ref="BM35:BM36"/>
    <mergeCell ref="AK84:AK93"/>
    <mergeCell ref="AS84:AS93"/>
    <mergeCell ref="BA84:BA93"/>
    <mergeCell ref="BI84:BI93"/>
    <mergeCell ref="AO84:AO93"/>
    <mergeCell ref="AW84:AW93"/>
    <mergeCell ref="BE84:BE93"/>
    <mergeCell ref="BM84:BM93"/>
    <mergeCell ref="AF140:AF141"/>
    <mergeCell ref="AO132:AO133"/>
    <mergeCell ref="AP132:AP133"/>
    <mergeCell ref="AQ132:AQ133"/>
    <mergeCell ref="AR132:AR133"/>
    <mergeCell ref="AM111:AM112"/>
    <mergeCell ref="AN111:AN112"/>
    <mergeCell ref="AM33:AM34"/>
    <mergeCell ref="AN33:AN34"/>
    <mergeCell ref="BE103:BE104"/>
    <mergeCell ref="BF103:BF104"/>
    <mergeCell ref="BG103:BG104"/>
    <mergeCell ref="BH103:BH104"/>
    <mergeCell ref="BB33:BB34"/>
    <mergeCell ref="BC33:BC34"/>
    <mergeCell ref="AR33:AR34"/>
    <mergeCell ref="AT33:AT34"/>
    <mergeCell ref="AU33:AU34"/>
    <mergeCell ref="AV33:AV34"/>
    <mergeCell ref="AX33:AX34"/>
    <mergeCell ref="AY33:AY34"/>
    <mergeCell ref="AZ33:AZ34"/>
    <mergeCell ref="AT35:AT36"/>
    <mergeCell ref="AU35:AU36"/>
    <mergeCell ref="AV35:AV36"/>
    <mergeCell ref="AX35:AX36"/>
    <mergeCell ref="AY35:AY36"/>
    <mergeCell ref="AR101:AR102"/>
    <mergeCell ref="AS101:AS102"/>
    <mergeCell ref="AT101:AT102"/>
    <mergeCell ref="AU101:AU102"/>
    <mergeCell ref="AV101:AV102"/>
    <mergeCell ref="AW101:AW102"/>
    <mergeCell ref="BN2:BN6"/>
    <mergeCell ref="AH4:AO4"/>
    <mergeCell ref="AH5:AK5"/>
    <mergeCell ref="AL5:AO5"/>
    <mergeCell ref="AP5:AS5"/>
    <mergeCell ref="AT5:AW5"/>
    <mergeCell ref="AP4:AW4"/>
    <mergeCell ref="AX5:BA5"/>
    <mergeCell ref="BB5:BE5"/>
    <mergeCell ref="AX4:BE4"/>
    <mergeCell ref="BF5:BI5"/>
    <mergeCell ref="BJ5:BM5"/>
    <mergeCell ref="BF4:BM4"/>
    <mergeCell ref="AH2:BM3"/>
    <mergeCell ref="BO2:BO6"/>
    <mergeCell ref="BP2:BP6"/>
    <mergeCell ref="AA4:AA6"/>
    <mergeCell ref="AG4:AG6"/>
    <mergeCell ref="AB5:AB6"/>
    <mergeCell ref="E9:E14"/>
    <mergeCell ref="F9:F14"/>
    <mergeCell ref="I9:I14"/>
    <mergeCell ref="L9:L14"/>
    <mergeCell ref="M9:M14"/>
    <mergeCell ref="N9:N14"/>
    <mergeCell ref="O9:O14"/>
    <mergeCell ref="P9:P14"/>
    <mergeCell ref="Q9:Q14"/>
    <mergeCell ref="X9:X14"/>
    <mergeCell ref="Y9:Y14"/>
    <mergeCell ref="Z9:Z14"/>
    <mergeCell ref="AA9:AA14"/>
    <mergeCell ref="AB9:AB14"/>
    <mergeCell ref="AC9:AC14"/>
    <mergeCell ref="R9:R14"/>
    <mergeCell ref="S9:S14"/>
    <mergeCell ref="T9:T14"/>
    <mergeCell ref="U9:U14"/>
    <mergeCell ref="BO9:BO14"/>
    <mergeCell ref="BP9:BP14"/>
    <mergeCell ref="C33:C34"/>
    <mergeCell ref="D33:D34"/>
    <mergeCell ref="I33:I34"/>
    <mergeCell ref="BJ9:BJ14"/>
    <mergeCell ref="BK9:BK14"/>
    <mergeCell ref="BL9:BL14"/>
    <mergeCell ref="BD9:BD14"/>
    <mergeCell ref="BF9:BF14"/>
    <mergeCell ref="BG9:BG14"/>
    <mergeCell ref="BH9:BH14"/>
    <mergeCell ref="AX9:AX14"/>
    <mergeCell ref="AY9:AY14"/>
    <mergeCell ref="AZ9:AZ14"/>
    <mergeCell ref="BB9:BB14"/>
    <mergeCell ref="BC9:BC14"/>
    <mergeCell ref="AR9:AR14"/>
    <mergeCell ref="AT9:AT14"/>
    <mergeCell ref="AU9:AU14"/>
    <mergeCell ref="AV9:AV14"/>
    <mergeCell ref="AJ9:AJ14"/>
    <mergeCell ref="AL9:AL14"/>
    <mergeCell ref="AM9:AM14"/>
    <mergeCell ref="BN9:BN14"/>
    <mergeCell ref="AN9:AN14"/>
    <mergeCell ref="AP9:AP14"/>
    <mergeCell ref="AQ9:AQ14"/>
    <mergeCell ref="AD9:AD14"/>
    <mergeCell ref="AE9:AE14"/>
    <mergeCell ref="AG9:AG14"/>
    <mergeCell ref="AH9:AH14"/>
    <mergeCell ref="AI9:AI14"/>
    <mergeCell ref="BM9:BM14"/>
    <mergeCell ref="BI9:BI14"/>
    <mergeCell ref="BE9:BE14"/>
    <mergeCell ref="BA9:BA14"/>
    <mergeCell ref="AW9:AW14"/>
    <mergeCell ref="AS9:AS14"/>
    <mergeCell ref="AO9:AO14"/>
    <mergeCell ref="AK9:AK14"/>
    <mergeCell ref="BN33:BN34"/>
    <mergeCell ref="BO33:BO34"/>
    <mergeCell ref="BJ33:BJ34"/>
    <mergeCell ref="BK33:BK34"/>
    <mergeCell ref="BL33:BL34"/>
    <mergeCell ref="BD33:BD34"/>
    <mergeCell ref="BF33:BF34"/>
    <mergeCell ref="BG33:BG34"/>
    <mergeCell ref="BH33:BH34"/>
    <mergeCell ref="Z35:Z36"/>
    <mergeCell ref="AA35:AA36"/>
    <mergeCell ref="AB35:AB36"/>
    <mergeCell ref="AC35:AC36"/>
    <mergeCell ref="AD35:AD36"/>
    <mergeCell ref="C35:C36"/>
    <mergeCell ref="D35:D36"/>
    <mergeCell ref="I35:I36"/>
    <mergeCell ref="L35:L36"/>
    <mergeCell ref="M35:M36"/>
    <mergeCell ref="N35:N36"/>
    <mergeCell ref="O35:O36"/>
    <mergeCell ref="P35:P36"/>
    <mergeCell ref="Q35:Q36"/>
    <mergeCell ref="AJ33:AJ34"/>
    <mergeCell ref="AL33:AL34"/>
    <mergeCell ref="AE33:AE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BN35:BN36"/>
    <mergeCell ref="BO35:BO36"/>
    <mergeCell ref="C84:C93"/>
    <mergeCell ref="D84:D93"/>
    <mergeCell ref="G84:G93"/>
    <mergeCell ref="H84:H93"/>
    <mergeCell ref="I84:I93"/>
    <mergeCell ref="L84:L93"/>
    <mergeCell ref="BL35:BL36"/>
    <mergeCell ref="BF35:BF36"/>
    <mergeCell ref="BG35:BG36"/>
    <mergeCell ref="BH35:BH36"/>
    <mergeCell ref="BJ35:BJ36"/>
    <mergeCell ref="BK35:BK36"/>
    <mergeCell ref="AZ35:AZ36"/>
    <mergeCell ref="BB35:BB36"/>
    <mergeCell ref="Y84:Y93"/>
    <mergeCell ref="Z84:Z93"/>
    <mergeCell ref="AA84:AA93"/>
    <mergeCell ref="R35:R36"/>
    <mergeCell ref="S35:S36"/>
    <mergeCell ref="AG35:AG36"/>
    <mergeCell ref="AH35:AH36"/>
    <mergeCell ref="AI35:AI36"/>
    <mergeCell ref="AE35:AE36"/>
    <mergeCell ref="BC35:BC36"/>
    <mergeCell ref="AT84:AT93"/>
    <mergeCell ref="AU84:AU93"/>
    <mergeCell ref="AV84:AV93"/>
    <mergeCell ref="AX84:AX93"/>
    <mergeCell ref="AL84:AL93"/>
    <mergeCell ref="AM35:AM36"/>
    <mergeCell ref="AN35:AN36"/>
    <mergeCell ref="AP35:AP36"/>
    <mergeCell ref="AQ35:AQ36"/>
    <mergeCell ref="AR35:AR36"/>
    <mergeCell ref="AJ35:AJ36"/>
    <mergeCell ref="AL35:AL36"/>
    <mergeCell ref="W84:W93"/>
    <mergeCell ref="X84:X93"/>
    <mergeCell ref="AM84:AM93"/>
    <mergeCell ref="AN84:AN93"/>
    <mergeCell ref="AP84:AP93"/>
    <mergeCell ref="AQ84:AQ93"/>
    <mergeCell ref="AR84:AR93"/>
    <mergeCell ref="AE84:AE93"/>
    <mergeCell ref="AG84:AG93"/>
    <mergeCell ref="AH84:AH93"/>
    <mergeCell ref="AI84:AI93"/>
    <mergeCell ref="AJ84:AJ93"/>
    <mergeCell ref="AF84:AF93"/>
    <mergeCell ref="AB84:AB93"/>
    <mergeCell ref="AC84:AC93"/>
    <mergeCell ref="AD84:AD93"/>
    <mergeCell ref="BN84:BN93"/>
    <mergeCell ref="BO84:BO93"/>
    <mergeCell ref="BK84:BK93"/>
    <mergeCell ref="BL84:BL93"/>
    <mergeCell ref="BF84:BF93"/>
    <mergeCell ref="BG84:BG93"/>
    <mergeCell ref="BH84:BH93"/>
    <mergeCell ref="BJ84:BJ93"/>
    <mergeCell ref="AY84:AY93"/>
    <mergeCell ref="AZ84:AZ93"/>
    <mergeCell ref="BB84:BB93"/>
    <mergeCell ref="BC84:BC93"/>
    <mergeCell ref="BD84:BD93"/>
    <mergeCell ref="Z103:Z104"/>
    <mergeCell ref="AA103:AA104"/>
    <mergeCell ref="AB103:AB104"/>
    <mergeCell ref="AC103:AC104"/>
    <mergeCell ref="AD103:AD104"/>
    <mergeCell ref="AE103:AE104"/>
    <mergeCell ref="AB132:AB133"/>
    <mergeCell ref="AC132:AC133"/>
    <mergeCell ref="AD132:AD133"/>
    <mergeCell ref="AB111:AB112"/>
    <mergeCell ref="AC111:AC112"/>
    <mergeCell ref="AD111:AD112"/>
    <mergeCell ref="Z125:Z126"/>
    <mergeCell ref="AA125:AA126"/>
    <mergeCell ref="AB125:AB126"/>
    <mergeCell ref="AC125:AC126"/>
    <mergeCell ref="AD125:AD126"/>
    <mergeCell ref="AE125:AE126"/>
    <mergeCell ref="AD118:AD119"/>
    <mergeCell ref="AE118:AE119"/>
    <mergeCell ref="AA118:AA119"/>
    <mergeCell ref="AB118:AB119"/>
    <mergeCell ref="AC118:AC119"/>
    <mergeCell ref="X132:X133"/>
    <mergeCell ref="Y132:Y133"/>
    <mergeCell ref="C132:C133"/>
    <mergeCell ref="D132:D133"/>
    <mergeCell ref="H132:H133"/>
    <mergeCell ref="I132:I133"/>
    <mergeCell ref="L132:L133"/>
    <mergeCell ref="M132:M133"/>
    <mergeCell ref="N132:N133"/>
    <mergeCell ref="O132:O133"/>
    <mergeCell ref="P132:P133"/>
    <mergeCell ref="AG103:AG104"/>
    <mergeCell ref="AH103:AH104"/>
    <mergeCell ref="AI103:AI104"/>
    <mergeCell ref="AJ103:AJ104"/>
    <mergeCell ref="AK103:AK104"/>
    <mergeCell ref="AL103:AL104"/>
    <mergeCell ref="AG140:AG141"/>
    <mergeCell ref="AE132:AE133"/>
    <mergeCell ref="AL111:AL112"/>
    <mergeCell ref="AI125:AI126"/>
    <mergeCell ref="AJ125:AJ126"/>
    <mergeCell ref="AK125:AK126"/>
    <mergeCell ref="AL125:AL126"/>
    <mergeCell ref="AH140:AH141"/>
    <mergeCell ref="AI140:AI141"/>
    <mergeCell ref="AF132:AF133"/>
    <mergeCell ref="AG132:AG133"/>
    <mergeCell ref="AH132:AH133"/>
    <mergeCell ref="AI132:AI133"/>
    <mergeCell ref="AJ132:AJ133"/>
    <mergeCell ref="AK132:AK133"/>
    <mergeCell ref="AL132:AL133"/>
    <mergeCell ref="AE111:AE112"/>
    <mergeCell ref="AF111:AF112"/>
    <mergeCell ref="BA140:BA141"/>
    <mergeCell ref="AK140:AK141"/>
    <mergeCell ref="V140:V141"/>
    <mergeCell ref="I140:I141"/>
    <mergeCell ref="L140:L141"/>
    <mergeCell ref="M140:M141"/>
    <mergeCell ref="N140:N141"/>
    <mergeCell ref="O140:O141"/>
    <mergeCell ref="P140:P141"/>
    <mergeCell ref="AZ140:AZ141"/>
    <mergeCell ref="AR140:AR141"/>
    <mergeCell ref="AT140:AT141"/>
    <mergeCell ref="AU140:AU141"/>
    <mergeCell ref="AV140:AV141"/>
    <mergeCell ref="AM140:AM141"/>
    <mergeCell ref="AN140:AN141"/>
    <mergeCell ref="AP140:AP141"/>
    <mergeCell ref="AQ140:AQ141"/>
    <mergeCell ref="AS140:AS141"/>
    <mergeCell ref="AB4:AF4"/>
    <mergeCell ref="AC5:AF5"/>
    <mergeCell ref="T140:T141"/>
    <mergeCell ref="U140:U141"/>
    <mergeCell ref="W140:W141"/>
    <mergeCell ref="X140:X141"/>
    <mergeCell ref="Y140:Y141"/>
    <mergeCell ref="Z140:Z141"/>
    <mergeCell ref="AA140:AA141"/>
    <mergeCell ref="AB140:AB141"/>
    <mergeCell ref="AC140:AC141"/>
    <mergeCell ref="AD140:AD141"/>
    <mergeCell ref="AE140:AE141"/>
    <mergeCell ref="T35:T36"/>
    <mergeCell ref="U35:U36"/>
    <mergeCell ref="V35:V36"/>
    <mergeCell ref="W35:W36"/>
    <mergeCell ref="X35:X36"/>
    <mergeCell ref="Y35:Y36"/>
    <mergeCell ref="Z132:Z133"/>
    <mergeCell ref="AA132:AA133"/>
    <mergeCell ref="AF103:AF104"/>
    <mergeCell ref="V132:V133"/>
    <mergeCell ref="W132:W133"/>
    <mergeCell ref="BB140:BB141"/>
    <mergeCell ref="BC140:BC141"/>
    <mergeCell ref="E5:G5"/>
    <mergeCell ref="AD33:AD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V9:V14"/>
    <mergeCell ref="W9:W14"/>
    <mergeCell ref="K2:K6"/>
    <mergeCell ref="L2:L6"/>
    <mergeCell ref="M2:M6"/>
    <mergeCell ref="N2:U5"/>
    <mergeCell ref="V2:Z5"/>
    <mergeCell ref="AA2:AG2"/>
    <mergeCell ref="B2:J4"/>
    <mergeCell ref="B1:BP1"/>
    <mergeCell ref="H5:J5"/>
    <mergeCell ref="AJ140:AJ141"/>
    <mergeCell ref="AL140:AL141"/>
    <mergeCell ref="Q140:Q141"/>
    <mergeCell ref="R140:R141"/>
    <mergeCell ref="S140:S141"/>
    <mergeCell ref="BN140:BN141"/>
    <mergeCell ref="BO140:BO141"/>
    <mergeCell ref="BJ140:BJ141"/>
    <mergeCell ref="BK140:BK141"/>
    <mergeCell ref="BL140:BL141"/>
    <mergeCell ref="BD140:BD141"/>
    <mergeCell ref="BF140:BF141"/>
    <mergeCell ref="BG140:BG141"/>
    <mergeCell ref="BH140:BH141"/>
    <mergeCell ref="AX140:AX141"/>
    <mergeCell ref="AY140:AY141"/>
    <mergeCell ref="Q132:Q133"/>
    <mergeCell ref="R132:R133"/>
    <mergeCell ref="S132:S133"/>
    <mergeCell ref="T132:T133"/>
    <mergeCell ref="U132:U133"/>
    <mergeCell ref="AM132:AM133"/>
    <mergeCell ref="AN132:AN133"/>
    <mergeCell ref="BN132:BN133"/>
    <mergeCell ref="BO132:BO133"/>
    <mergeCell ref="C111:C112"/>
    <mergeCell ref="D111:D112"/>
    <mergeCell ref="H111:H112"/>
    <mergeCell ref="I111:I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G111:AG112"/>
    <mergeCell ref="AH111:AH112"/>
    <mergeCell ref="AI111:AI112"/>
    <mergeCell ref="AJ111:AJ112"/>
    <mergeCell ref="AK111:AK112"/>
    <mergeCell ref="AS111:AS112"/>
    <mergeCell ref="AT111:AT112"/>
    <mergeCell ref="AU111:AU112"/>
    <mergeCell ref="AO111:AO112"/>
    <mergeCell ref="AP111:AP112"/>
    <mergeCell ref="AQ111:AQ112"/>
    <mergeCell ref="AV111:AV112"/>
    <mergeCell ref="AW111:AW112"/>
    <mergeCell ref="AX111:AX112"/>
    <mergeCell ref="AY111:AY112"/>
    <mergeCell ref="AZ111:AZ112"/>
    <mergeCell ref="BA111:BA112"/>
    <mergeCell ref="BE111:BE112"/>
    <mergeCell ref="BF111:BF112"/>
    <mergeCell ref="BG111:BG112"/>
    <mergeCell ref="BC111:BC112"/>
    <mergeCell ref="BN111:BN112"/>
    <mergeCell ref="BO111:BO112"/>
    <mergeCell ref="C101:C102"/>
    <mergeCell ref="D101:D102"/>
    <mergeCell ref="H101:H102"/>
    <mergeCell ref="I101:I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AJ101:AJ102"/>
    <mergeCell ref="AK101:AK102"/>
    <mergeCell ref="AL101:AL102"/>
    <mergeCell ref="BG101:BG102"/>
    <mergeCell ref="BH101:BH102"/>
    <mergeCell ref="BI101:BI102"/>
    <mergeCell ref="BJ101:BJ102"/>
    <mergeCell ref="BK101:BK102"/>
    <mergeCell ref="BL101:BL102"/>
    <mergeCell ref="BM101:BM102"/>
    <mergeCell ref="BO101:BO102"/>
    <mergeCell ref="AX101:AX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C125:C126"/>
    <mergeCell ref="D125:D126"/>
    <mergeCell ref="H125:H126"/>
    <mergeCell ref="I125:I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BB125:BB126"/>
    <mergeCell ref="BC125:BC126"/>
    <mergeCell ref="BD125:BD126"/>
    <mergeCell ref="BE125:BE126"/>
    <mergeCell ref="BF125:BF126"/>
    <mergeCell ref="BG125:BG126"/>
    <mergeCell ref="AF125:AF126"/>
    <mergeCell ref="AG125:AG126"/>
    <mergeCell ref="AH125:AH126"/>
    <mergeCell ref="AM125:AM126"/>
    <mergeCell ref="AN125:AN126"/>
    <mergeCell ref="AO125:AO126"/>
    <mergeCell ref="AP125:AP126"/>
    <mergeCell ref="AQ125:AQ126"/>
    <mergeCell ref="AR125:AR126"/>
    <mergeCell ref="AS125:AS126"/>
    <mergeCell ref="AT125:AT126"/>
    <mergeCell ref="AU125:AU126"/>
    <mergeCell ref="AV125:AV126"/>
    <mergeCell ref="AW125:AW126"/>
    <mergeCell ref="AX125:AX126"/>
    <mergeCell ref="AY125:AY126"/>
    <mergeCell ref="AZ125:AZ126"/>
    <mergeCell ref="BA125:BA126"/>
    <mergeCell ref="AL118:AL119"/>
    <mergeCell ref="AM118:AM119"/>
    <mergeCell ref="AN118:AN119"/>
    <mergeCell ref="BN125:BN126"/>
    <mergeCell ref="BO125:BO126"/>
    <mergeCell ref="C118:C119"/>
    <mergeCell ref="D118:D119"/>
    <mergeCell ref="H118:H119"/>
    <mergeCell ref="I118:I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AZ118:AZ119"/>
    <mergeCell ref="BJ118:BJ119"/>
    <mergeCell ref="BK118:BK119"/>
    <mergeCell ref="BL118:BL119"/>
    <mergeCell ref="BM118:BM119"/>
    <mergeCell ref="BN118:BN119"/>
    <mergeCell ref="BO118:BO119"/>
    <mergeCell ref="BA118:BA119"/>
    <mergeCell ref="BB118:BB119"/>
    <mergeCell ref="BC118:BC119"/>
    <mergeCell ref="BD118:BD119"/>
    <mergeCell ref="BE118:BE119"/>
    <mergeCell ref="BF118:BF119"/>
    <mergeCell ref="BG118:BG119"/>
    <mergeCell ref="BH118:BH119"/>
    <mergeCell ref="BI118:BI119"/>
    <mergeCell ref="O198:O199"/>
    <mergeCell ref="N198:N199"/>
    <mergeCell ref="Z198:Z199"/>
    <mergeCell ref="Y198:Y199"/>
    <mergeCell ref="X198:X199"/>
    <mergeCell ref="V198:V199"/>
    <mergeCell ref="W198:W199"/>
    <mergeCell ref="AX118:AX119"/>
    <mergeCell ref="AY118:AY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F118:AF119"/>
    <mergeCell ref="AG118:AG119"/>
    <mergeCell ref="AH118:AH119"/>
    <mergeCell ref="AI118:AI119"/>
    <mergeCell ref="AJ118:AJ119"/>
    <mergeCell ref="AK118:AK119"/>
  </mergeCells>
  <phoneticPr fontId="4" type="noConversion"/>
  <conditionalFormatting sqref="W16:W19 W177:W184 W186 W192:W193 W28 W31:W33 W44 W37:W42 W140 W172:W175 W57:W67 W71 W73:W93">
    <cfRule type="expression" dxfId="4764" priority="2650" stopIfTrue="1">
      <formula>AND(INDEX($N16:$U16,1,$W16)=0, $W16&gt;0)</formula>
    </cfRule>
  </conditionalFormatting>
  <conditionalFormatting sqref="Z16:Z19 Z177:Z184 Z186 Z192:Z193 Z28 Z31:Z33 Z44 Z37:Z42 Z140 Z142:Z143 Z172:Z175 Z57:Z67 Z69 Z71:Z93 Z137">
    <cfRule type="expression" dxfId="4763" priority="2651" stopIfTrue="1">
      <formula>AND(INDEX($N16:$U16,1,$Z16)=0, $Z16&gt;0)</formula>
    </cfRule>
  </conditionalFormatting>
  <conditionalFormatting sqref="Z16:Z19 Z28 Z22 Z44 Z37:Z42 Z140 Z150 Z172:Z175 Z142:Z144 Z57:Z67 Z69 Z71:Z93 Z137">
    <cfRule type="expression" dxfId="4762" priority="2653">
      <formula>AND(NOT(ISBLANK($Z16)),ISBLANK($V16),ISBLANK($W16),ISBLANK($X16))</formula>
    </cfRule>
  </conditionalFormatting>
  <conditionalFormatting sqref="AG8 AG28 AG194:AG197 AG200:AG201 AG56:AG67 AG69 AG72:AG82">
    <cfRule type="expression" dxfId="4761" priority="2663">
      <formula>"&lt;=0.5*$E$17"</formula>
    </cfRule>
    <cfRule type="expression" dxfId="4760" priority="2664">
      <formula>"&gt;=0,5*$E$17"</formula>
    </cfRule>
  </conditionalFormatting>
  <conditionalFormatting sqref="AB8 AH8:BM8 AB194:AB197 AB200:AB201 AB56:AB67 AB69 AB72:AB82">
    <cfRule type="expression" dxfId="4759" priority="2665" stopIfTrue="1">
      <formula>MOD(AB8,2)&lt;&gt;0</formula>
    </cfRule>
  </conditionalFormatting>
  <conditionalFormatting sqref="W8">
    <cfRule type="expression" dxfId="4758" priority="2666" stopIfTrue="1">
      <formula>AND(INDEX($N8:$U8,1,$W8)=0, $W8&gt;0)</formula>
    </cfRule>
  </conditionalFormatting>
  <conditionalFormatting sqref="X8:Y8 X28:Y28 Y16 Y38 X40:Y42 X177:Y184 X186:Y186 X192:Y193 X44:Y44 X140:Y140 X172:Y175 X57:Y67 X71:Y71 X73:Y84 X85:X93">
    <cfRule type="expression" dxfId="4757" priority="2667" stopIfTrue="1">
      <formula>AND(INDEX($N8:$U8,1,$X8)=0, $X8&gt;0)</formula>
    </cfRule>
  </conditionalFormatting>
  <conditionalFormatting sqref="Z8">
    <cfRule type="expression" dxfId="4756" priority="2668" stopIfTrue="1">
      <formula>AND(INDEX($N8:$U8,1,$Z8)=0, $Z8&gt;0)</formula>
    </cfRule>
  </conditionalFormatting>
  <conditionalFormatting sqref="Z9:Z15">
    <cfRule type="expression" dxfId="4755" priority="2661">
      <formula>AND(NOT(ISBLANK($Z9)),ISBLANK($V9),ISBLANK($W9),ISBLANK($X9))</formula>
    </cfRule>
  </conditionalFormatting>
  <conditionalFormatting sqref="AG16:AG18">
    <cfRule type="expression" dxfId="4754" priority="2657">
      <formula>"&lt;=0.5*$E$17"</formula>
    </cfRule>
    <cfRule type="expression" dxfId="4753" priority="2658">
      <formula>"&gt;=0,5*$E$17"</formula>
    </cfRule>
  </conditionalFormatting>
  <conditionalFormatting sqref="AB16:AB18">
    <cfRule type="expression" dxfId="4752" priority="2659" stopIfTrue="1">
      <formula>MOD(AB16,2)&lt;&gt;0</formula>
    </cfRule>
  </conditionalFormatting>
  <conditionalFormatting sqref="X17:Y18">
    <cfRule type="expression" dxfId="4751" priority="2660" stopIfTrue="1">
      <formula>AND(INDEX($N17:$U17,1,$X17)=0, $X17&gt;0)</formula>
    </cfRule>
  </conditionalFormatting>
  <conditionalFormatting sqref="AG25">
    <cfRule type="expression" dxfId="4750" priority="2645">
      <formula>"&lt;=0.5*$E$17"</formula>
    </cfRule>
    <cfRule type="expression" dxfId="4749" priority="2646">
      <formula>"&gt;=0,5*$E$17"</formula>
    </cfRule>
  </conditionalFormatting>
  <conditionalFormatting sqref="W25:W27">
    <cfRule type="expression" dxfId="4748" priority="2647" stopIfTrue="1">
      <formula>AND(INDEX($N25:$U25,1,$W25)=0, $W25&gt;0)</formula>
    </cfRule>
  </conditionalFormatting>
  <conditionalFormatting sqref="X25:Y27">
    <cfRule type="expression" dxfId="4747" priority="2648" stopIfTrue="1">
      <formula>AND(INDEX($N25:$U25,1,$X25)=0, $X25&gt;0)</formula>
    </cfRule>
  </conditionalFormatting>
  <conditionalFormatting sqref="Z25:Z27">
    <cfRule type="expression" dxfId="4746" priority="2649" stopIfTrue="1">
      <formula>AND(INDEX($N25:$U25,1,$Z25)=0, $Z25&gt;0)</formula>
    </cfRule>
  </conditionalFormatting>
  <conditionalFormatting sqref="Z25:Z27">
    <cfRule type="expression" dxfId="4745" priority="2643">
      <formula>AND(NOT(ISBLANK($Z25)),ISBLANK($V25),ISBLANK($W25),ISBLANK($X25))</formula>
    </cfRule>
  </conditionalFormatting>
  <conditionalFormatting sqref="AG83">
    <cfRule type="expression" dxfId="4744" priority="2640">
      <formula>"&lt;=0.5*$E$17"</formula>
    </cfRule>
    <cfRule type="expression" dxfId="4743" priority="2641">
      <formula>"&gt;=0,5*$E$17"</formula>
    </cfRule>
  </conditionalFormatting>
  <conditionalFormatting sqref="Z177:Z184">
    <cfRule type="expression" dxfId="4742" priority="2611">
      <formula>AND(NOT(ISBLANK($Z177)),ISBLANK($V177),ISBLANK($W177),ISBLANK($X177))</formula>
    </cfRule>
  </conditionalFormatting>
  <conditionalFormatting sqref="AG172">
    <cfRule type="expression" dxfId="4741" priority="2606">
      <formula>"&lt;=0.5*$E$17"</formula>
    </cfRule>
    <cfRule type="expression" dxfId="4740" priority="2607">
      <formula>"&gt;=0,5*$E$17"</formula>
    </cfRule>
  </conditionalFormatting>
  <conditionalFormatting sqref="AG168">
    <cfRule type="expression" dxfId="4739" priority="2578">
      <formula>"&lt;=0.5*$E$17"</formula>
    </cfRule>
    <cfRule type="expression" dxfId="4738" priority="2579">
      <formula>"&gt;=0,5*$E$17"</formula>
    </cfRule>
  </conditionalFormatting>
  <conditionalFormatting sqref="W168">
    <cfRule type="expression" dxfId="4737" priority="2580" stopIfTrue="1">
      <formula>AND(INDEX($N168:$U168,1,$W168)=0, $W168&gt;0)</formula>
    </cfRule>
  </conditionalFormatting>
  <conditionalFormatting sqref="X168:Y168">
    <cfRule type="expression" dxfId="4736" priority="2581" stopIfTrue="1">
      <formula>AND(INDEX($N168:$U168,1,$X168)=0, $X168&gt;0)</formula>
    </cfRule>
  </conditionalFormatting>
  <conditionalFormatting sqref="Z168">
    <cfRule type="expression" dxfId="4735" priority="2582" stopIfTrue="1">
      <formula>AND(INDEX($N168:$U168,1,$Z168)=0, $Z168&gt;0)</formula>
    </cfRule>
  </conditionalFormatting>
  <conditionalFormatting sqref="Z168">
    <cfRule type="expression" dxfId="4734" priority="2576">
      <formula>AND(NOT(ISBLANK($Z168)),ISBLANK($V168),ISBLANK($W168),ISBLANK($X168))</formula>
    </cfRule>
  </conditionalFormatting>
  <conditionalFormatting sqref="L9:L14">
    <cfRule type="cellIs" dxfId="4733" priority="2560" operator="equal">
      <formula>3</formula>
    </cfRule>
  </conditionalFormatting>
  <conditionalFormatting sqref="R241">
    <cfRule type="expression" dxfId="4732" priority="2450" stopIfTrue="1">
      <formula>R241+S241&gt;65</formula>
    </cfRule>
  </conditionalFormatting>
  <conditionalFormatting sqref="S241">
    <cfRule type="expression" dxfId="4731" priority="2449" stopIfTrue="1">
      <formula>R241+S241&gt;65</formula>
    </cfRule>
  </conditionalFormatting>
  <conditionalFormatting sqref="T241">
    <cfRule type="expression" dxfId="4730" priority="2448" stopIfTrue="1">
      <formula>T241+U241&gt;63</formula>
    </cfRule>
  </conditionalFormatting>
  <conditionalFormatting sqref="U241">
    <cfRule type="expression" dxfId="4729" priority="2447" stopIfTrue="1">
      <formula>T241+U241&gt;63</formula>
    </cfRule>
  </conditionalFormatting>
  <conditionalFormatting sqref="AG241">
    <cfRule type="expression" dxfId="4728" priority="2452">
      <formula>"&lt;=0.5*$E$17"</formula>
    </cfRule>
    <cfRule type="expression" dxfId="4727" priority="2453">
      <formula>"&gt;=0,5*$E$17"</formula>
    </cfRule>
  </conditionalFormatting>
  <conditionalFormatting sqref="N241:Q241">
    <cfRule type="expression" dxfId="4726" priority="2451" stopIfTrue="1">
      <formula>N241&gt;65</formula>
    </cfRule>
  </conditionalFormatting>
  <conditionalFormatting sqref="AG23">
    <cfRule type="expression" dxfId="4725" priority="2436">
      <formula>"&lt;=0.5*$E$17"</formula>
    </cfRule>
    <cfRule type="expression" dxfId="4724" priority="2437">
      <formula>"&gt;=0,5*$E$17"</formula>
    </cfRule>
  </conditionalFormatting>
  <conditionalFormatting sqref="W23:W24">
    <cfRule type="expression" dxfId="4723" priority="2438" stopIfTrue="1">
      <formula>AND(INDEX($N23:$U23,1,$W23)=0, $W23&gt;0)</formula>
    </cfRule>
  </conditionalFormatting>
  <conditionalFormatting sqref="X23:Y24">
    <cfRule type="expression" dxfId="4722" priority="2439" stopIfTrue="1">
      <formula>AND(INDEX($N23:$U23,1,$X23)=0, $X23&gt;0)</formula>
    </cfRule>
  </conditionalFormatting>
  <conditionalFormatting sqref="Z23:Z24">
    <cfRule type="expression" dxfId="4721" priority="2440" stopIfTrue="1">
      <formula>AND(INDEX($N23:$U23,1,$Z23)=0, $Z23&gt;0)</formula>
    </cfRule>
  </conditionalFormatting>
  <conditionalFormatting sqref="Z23:Z24">
    <cfRule type="expression" dxfId="4720" priority="2434">
      <formula>AND(NOT(ISBLANK($Z23)),ISBLANK($V23),ISBLANK($W23),ISBLANK($X23))</formula>
    </cfRule>
  </conditionalFormatting>
  <conditionalFormatting sqref="AG21">
    <cfRule type="expression" dxfId="4719" priority="2428">
      <formula>"&lt;=0.5*$E$17"</formula>
    </cfRule>
    <cfRule type="expression" dxfId="4718" priority="2429">
      <formula>"&gt;=0,5*$E$17"</formula>
    </cfRule>
  </conditionalFormatting>
  <conditionalFormatting sqref="AB21">
    <cfRule type="expression" dxfId="4717" priority="2430" stopIfTrue="1">
      <formula>MOD(AB21,2)&lt;&gt;0</formula>
    </cfRule>
  </conditionalFormatting>
  <conditionalFormatting sqref="W20:W21">
    <cfRule type="expression" dxfId="4716" priority="2431" stopIfTrue="1">
      <formula>AND(INDEX($N20:$U20,1,$W20)=0, $W20&gt;0)</formula>
    </cfRule>
  </conditionalFormatting>
  <conditionalFormatting sqref="X20:Y21">
    <cfRule type="expression" dxfId="4715" priority="2432" stopIfTrue="1">
      <formula>AND(INDEX($N20:$U20,1,$X20)=0, $X20&gt;0)</formula>
    </cfRule>
  </conditionalFormatting>
  <conditionalFormatting sqref="Z20:Z21">
    <cfRule type="expression" dxfId="4714" priority="2433" stopIfTrue="1">
      <formula>AND(INDEX($N20:$U20,1,$Z20)=0, $Z20&gt;0)</formula>
    </cfRule>
  </conditionalFormatting>
  <conditionalFormatting sqref="Z20:Z21">
    <cfRule type="expression" dxfId="4713" priority="2426">
      <formula>AND(NOT(ISBLANK($Z20)),ISBLANK($V20),ISBLANK($W20),ISBLANK($X20))</formula>
    </cfRule>
  </conditionalFormatting>
  <conditionalFormatting sqref="AG9">
    <cfRule type="expression" dxfId="4712" priority="2364">
      <formula>"&lt;=0.5*$E$17"</formula>
    </cfRule>
    <cfRule type="expression" dxfId="4711" priority="2365">
      <formula>"&gt;=0,5*$E$17"</formula>
    </cfRule>
  </conditionalFormatting>
  <conditionalFormatting sqref="AB9">
    <cfRule type="expression" dxfId="4710" priority="2366" stopIfTrue="1">
      <formula>MOD(AB9,2)&lt;&gt;0</formula>
    </cfRule>
  </conditionalFormatting>
  <conditionalFormatting sqref="AG37">
    <cfRule type="expression" dxfId="4709" priority="2318">
      <formula>"&lt;=0.5*$E$17"</formula>
    </cfRule>
    <cfRule type="expression" dxfId="4708" priority="2319">
      <formula>"&gt;=0,5*$E$17"</formula>
    </cfRule>
  </conditionalFormatting>
  <conditionalFormatting sqref="X37:Y37">
    <cfRule type="expression" dxfId="4707" priority="2320" stopIfTrue="1">
      <formula>AND(INDEX($N37:$U37,1,$X37)=0, $X37&gt;0)</formula>
    </cfRule>
  </conditionalFormatting>
  <conditionalFormatting sqref="AG39">
    <cfRule type="expression" dxfId="4706" priority="2309">
      <formula>"&lt;=0.5*$E$17"</formula>
    </cfRule>
    <cfRule type="expression" dxfId="4705" priority="2310">
      <formula>"&gt;=0,5*$E$17"</formula>
    </cfRule>
  </conditionalFormatting>
  <conditionalFormatting sqref="X39:Y39">
    <cfRule type="expression" dxfId="4704" priority="2311" stopIfTrue="1">
      <formula>AND(INDEX($N39:$U39,1,$X39)=0, $X39&gt;0)</formula>
    </cfRule>
  </conditionalFormatting>
  <conditionalFormatting sqref="W35">
    <cfRule type="expression" dxfId="4703" priority="2295" stopIfTrue="1">
      <formula>AND(INDEX($N35:$U35,1,$W35)=0, $W35&gt;0)</formula>
    </cfRule>
  </conditionalFormatting>
  <conditionalFormatting sqref="Z35">
    <cfRule type="expression" dxfId="4702" priority="2296" stopIfTrue="1">
      <formula>AND(INDEX($N35:$U35,1,$Z35)=0, $Z35&gt;0)</formula>
    </cfRule>
  </conditionalFormatting>
  <conditionalFormatting sqref="Z31:Z33">
    <cfRule type="expression" dxfId="4701" priority="2298">
      <formula>AND(NOT(ISBLANK($Z31)),ISBLANK($V31),ISBLANK($W31),ISBLANK($X31))</formula>
    </cfRule>
  </conditionalFormatting>
  <conditionalFormatting sqref="X31:Y33">
    <cfRule type="expression" dxfId="4700" priority="2300" stopIfTrue="1">
      <formula>AND(INDEX($N31:$U31,1,$X31)=0, $X31&gt;0)</formula>
    </cfRule>
  </conditionalFormatting>
  <conditionalFormatting sqref="AG31">
    <cfRule type="expression" dxfId="4699" priority="2289">
      <formula>"&lt;=0.5*$E$17"</formula>
    </cfRule>
    <cfRule type="expression" dxfId="4698" priority="2290">
      <formula>"&gt;=0,5*$E$17"</formula>
    </cfRule>
  </conditionalFormatting>
  <conditionalFormatting sqref="AB31">
    <cfRule type="expression" dxfId="4697" priority="2291" stopIfTrue="1">
      <formula>MOD(AB31,2)&lt;&gt;0</formula>
    </cfRule>
  </conditionalFormatting>
  <conditionalFormatting sqref="Z35">
    <cfRule type="expression" dxfId="4696" priority="2301">
      <formula>AND(NOT(ISBLANK($Z35)),ISBLANK($V35),ISBLANK($W35),ISBLANK(#REF!))</formula>
    </cfRule>
  </conditionalFormatting>
  <conditionalFormatting sqref="AG246">
    <cfRule type="expression" dxfId="4695" priority="2282">
      <formula>"&lt;=0.5*$E$17"</formula>
    </cfRule>
    <cfRule type="expression" dxfId="4694" priority="2283">
      <formula>"&gt;=0,5*$E$17"</formula>
    </cfRule>
  </conditionalFormatting>
  <conditionalFormatting sqref="W246">
    <cfRule type="expression" dxfId="4693" priority="2284" stopIfTrue="1">
      <formula>AND(INDEX($N246:$U246,1,$W246)=0, $W246&gt;0)</formula>
    </cfRule>
  </conditionalFormatting>
  <conditionalFormatting sqref="X246:Y246">
    <cfRule type="expression" dxfId="4692" priority="2285" stopIfTrue="1">
      <formula>AND(INDEX($N246:$U246,1,$X246)=0, $X246&gt;0)</formula>
    </cfRule>
  </conditionalFormatting>
  <conditionalFormatting sqref="Z246">
    <cfRule type="expression" dxfId="4691" priority="2286" stopIfTrue="1">
      <formula>AND(INDEX($N246:$U246,1,$Z246)=0, $Z246&gt;0)</formula>
    </cfRule>
  </conditionalFormatting>
  <conditionalFormatting sqref="Z246">
    <cfRule type="expression" dxfId="4690" priority="2280">
      <formula>AND(NOT(ISBLANK($Z246)),ISBLANK($V246),ISBLANK($W246),ISBLANK($X246))</formula>
    </cfRule>
  </conditionalFormatting>
  <conditionalFormatting sqref="W250">
    <cfRule type="expression" dxfId="4689" priority="2277" stopIfTrue="1">
      <formula>AND(INDEX($N250:$U250,1,$W250)=0, $W250&gt;0)</formula>
    </cfRule>
  </conditionalFormatting>
  <conditionalFormatting sqref="X250:Y250">
    <cfRule type="expression" dxfId="4688" priority="2278" stopIfTrue="1">
      <formula>AND(INDEX($N250:$U250,1,$X250)=0, $X250&gt;0)</formula>
    </cfRule>
  </conditionalFormatting>
  <conditionalFormatting sqref="Z250">
    <cfRule type="expression" dxfId="4687" priority="2279" stopIfTrue="1">
      <formula>AND(INDEX($N250:$U250,1,$Z250)=0, $Z250&gt;0)</formula>
    </cfRule>
  </conditionalFormatting>
  <conditionalFormatting sqref="Z250">
    <cfRule type="expression" dxfId="4686" priority="2273">
      <formula>AND(NOT(ISBLANK($Z250)),ISBLANK($V250),ISBLANK($W250),ISBLANK($X250))</formula>
    </cfRule>
  </conditionalFormatting>
  <conditionalFormatting sqref="W249">
    <cfRule type="expression" dxfId="4685" priority="2270" stopIfTrue="1">
      <formula>AND(INDEX($N249:$U249,1,$W249)=0, $W249&gt;0)</formula>
    </cfRule>
  </conditionalFormatting>
  <conditionalFormatting sqref="X249:Y249">
    <cfRule type="expression" dxfId="4684" priority="2271" stopIfTrue="1">
      <formula>AND(INDEX($N249:$U249,1,$X249)=0, $X249&gt;0)</formula>
    </cfRule>
  </conditionalFormatting>
  <conditionalFormatting sqref="Z249">
    <cfRule type="expression" dxfId="4683" priority="2272" stopIfTrue="1">
      <formula>AND(INDEX($N249:$U249,1,$Z249)=0, $Z249&gt;0)</formula>
    </cfRule>
  </conditionalFormatting>
  <conditionalFormatting sqref="Z249">
    <cfRule type="expression" dxfId="4682" priority="2266">
      <formula>AND(NOT(ISBLANK($Z249)),ISBLANK($V249),ISBLANK($W249),ISBLANK($X249))</formula>
    </cfRule>
  </conditionalFormatting>
  <conditionalFormatting sqref="W247:W248">
    <cfRule type="expression" dxfId="4681" priority="2263" stopIfTrue="1">
      <formula>AND(INDEX($N247:$U247,1,$W247)=0, $W247&gt;0)</formula>
    </cfRule>
  </conditionalFormatting>
  <conditionalFormatting sqref="X247:Y248">
    <cfRule type="expression" dxfId="4680" priority="2264" stopIfTrue="1">
      <formula>AND(INDEX($N247:$U247,1,$X247)=0, $X247&gt;0)</formula>
    </cfRule>
  </conditionalFormatting>
  <conditionalFormatting sqref="Z247:Z248">
    <cfRule type="expression" dxfId="4679" priority="2265" stopIfTrue="1">
      <formula>AND(INDEX($N247:$U247,1,$Z247)=0, $Z247&gt;0)</formula>
    </cfRule>
  </conditionalFormatting>
  <conditionalFormatting sqref="Z247:Z248">
    <cfRule type="expression" dxfId="4678" priority="2259">
      <formula>AND(NOT(ISBLANK($Z247)),ISBLANK($V247),ISBLANK($W247),ISBLANK($X247))</formula>
    </cfRule>
  </conditionalFormatting>
  <conditionalFormatting sqref="AG19">
    <cfRule type="expression" dxfId="4677" priority="2222">
      <formula>"&lt;=0.5*$E$17"</formula>
    </cfRule>
    <cfRule type="expression" dxfId="4676" priority="2223">
      <formula>"&gt;=0,5*$E$17"</formula>
    </cfRule>
  </conditionalFormatting>
  <conditionalFormatting sqref="AB19">
    <cfRule type="expression" dxfId="4675" priority="2224" stopIfTrue="1">
      <formula>MOD(AB19,2)&lt;&gt;0</formula>
    </cfRule>
  </conditionalFormatting>
  <conditionalFormatting sqref="AG20">
    <cfRule type="expression" dxfId="4674" priority="2219">
      <formula>"&lt;=0.5*$E$17"</formula>
    </cfRule>
    <cfRule type="expression" dxfId="4673" priority="2220">
      <formula>"&gt;=0,5*$E$17"</formula>
    </cfRule>
  </conditionalFormatting>
  <conditionalFormatting sqref="AB20">
    <cfRule type="expression" dxfId="4672" priority="2221" stopIfTrue="1">
      <formula>MOD(AB20,2)&lt;&gt;0</formula>
    </cfRule>
  </conditionalFormatting>
  <conditionalFormatting sqref="AG22">
    <cfRule type="expression" dxfId="4671" priority="2216">
      <formula>"&lt;=0.5*$E$17"</formula>
    </cfRule>
    <cfRule type="expression" dxfId="4670" priority="2217">
      <formula>"&gt;=0,5*$E$17"</formula>
    </cfRule>
  </conditionalFormatting>
  <conditionalFormatting sqref="AB22">
    <cfRule type="expression" dxfId="4669" priority="2218" stopIfTrue="1">
      <formula>MOD(AB22,2)&lt;&gt;0</formula>
    </cfRule>
  </conditionalFormatting>
  <conditionalFormatting sqref="AG24">
    <cfRule type="expression" dxfId="4668" priority="2213">
      <formula>"&lt;=0.5*$E$17"</formula>
    </cfRule>
    <cfRule type="expression" dxfId="4667" priority="2214">
      <formula>"&gt;=0,5*$E$17"</formula>
    </cfRule>
  </conditionalFormatting>
  <conditionalFormatting sqref="AB24">
    <cfRule type="expression" dxfId="4666" priority="2215" stopIfTrue="1">
      <formula>MOD(AB24,2)&lt;&gt;0</formula>
    </cfRule>
  </conditionalFormatting>
  <conditionalFormatting sqref="AG26">
    <cfRule type="expression" dxfId="4665" priority="2210">
      <formula>"&lt;=0.5*$E$17"</formula>
    </cfRule>
    <cfRule type="expression" dxfId="4664" priority="2211">
      <formula>"&gt;=0,5*$E$17"</formula>
    </cfRule>
  </conditionalFormatting>
  <conditionalFormatting sqref="AB26">
    <cfRule type="expression" dxfId="4663" priority="2212" stopIfTrue="1">
      <formula>MOD(AB26,2)&lt;&gt;0</formula>
    </cfRule>
  </conditionalFormatting>
  <conditionalFormatting sqref="AG27">
    <cfRule type="expression" dxfId="4662" priority="2207">
      <formula>"&lt;=0.5*$E$17"</formula>
    </cfRule>
    <cfRule type="expression" dxfId="4661" priority="2208">
      <formula>"&gt;=0,5*$E$17"</formula>
    </cfRule>
  </conditionalFormatting>
  <conditionalFormatting sqref="AB27">
    <cfRule type="expression" dxfId="4660" priority="2209" stopIfTrue="1">
      <formula>MOD(AB27,2)&lt;&gt;0</formula>
    </cfRule>
  </conditionalFormatting>
  <conditionalFormatting sqref="AG32">
    <cfRule type="expression" dxfId="4659" priority="2197">
      <formula>"&lt;=0.5*$E$17"</formula>
    </cfRule>
    <cfRule type="expression" dxfId="4658" priority="2198">
      <formula>"&gt;=0,5*$E$17"</formula>
    </cfRule>
  </conditionalFormatting>
  <conditionalFormatting sqref="AB32">
    <cfRule type="expression" dxfId="4657" priority="2199" stopIfTrue="1">
      <formula>MOD(AB32,2)&lt;&gt;0</formula>
    </cfRule>
  </conditionalFormatting>
  <conditionalFormatting sqref="AG33">
    <cfRule type="expression" dxfId="4656" priority="2194">
      <formula>"&lt;=0.5*$E$17"</formula>
    </cfRule>
    <cfRule type="expression" dxfId="4655" priority="2195">
      <formula>"&gt;=0,5*$E$17"</formula>
    </cfRule>
  </conditionalFormatting>
  <conditionalFormatting sqref="AB33">
    <cfRule type="expression" dxfId="4654" priority="2196" stopIfTrue="1">
      <formula>MOD(AB33,2)&lt;&gt;0</formula>
    </cfRule>
  </conditionalFormatting>
  <conditionalFormatting sqref="AG35">
    <cfRule type="expression" dxfId="4653" priority="2188">
      <formula>"&lt;=0.5*$E$17"</formula>
    </cfRule>
    <cfRule type="expression" dxfId="4652" priority="2189">
      <formula>"&gt;=0,5*$E$17"</formula>
    </cfRule>
  </conditionalFormatting>
  <conditionalFormatting sqref="AB35">
    <cfRule type="expression" dxfId="4651" priority="2190" stopIfTrue="1">
      <formula>MOD(AB35,2)&lt;&gt;0</formula>
    </cfRule>
  </conditionalFormatting>
  <conditionalFormatting sqref="AG38">
    <cfRule type="expression" dxfId="4650" priority="2185">
      <formula>"&lt;=0.5*$E$17"</formula>
    </cfRule>
    <cfRule type="expression" dxfId="4649" priority="2186">
      <formula>"&gt;=0,5*$E$17"</formula>
    </cfRule>
  </conditionalFormatting>
  <conditionalFormatting sqref="AB38">
    <cfRule type="expression" dxfId="4648" priority="2187" stopIfTrue="1">
      <formula>MOD(AB38,2)&lt;&gt;0</formula>
    </cfRule>
  </conditionalFormatting>
  <conditionalFormatting sqref="AG40">
    <cfRule type="expression" dxfId="4647" priority="2176">
      <formula>"&lt;=0.5*$E$17"</formula>
    </cfRule>
    <cfRule type="expression" dxfId="4646" priority="2177">
      <formula>"&gt;=0,5*$E$17"</formula>
    </cfRule>
  </conditionalFormatting>
  <conditionalFormatting sqref="AB40">
    <cfRule type="expression" dxfId="4645" priority="2178" stopIfTrue="1">
      <formula>MOD(AB40,2)&lt;&gt;0</formula>
    </cfRule>
  </conditionalFormatting>
  <conditionalFormatting sqref="AG44">
    <cfRule type="expression" dxfId="4644" priority="2173">
      <formula>"&lt;=0.5*$E$17"</formula>
    </cfRule>
    <cfRule type="expression" dxfId="4643" priority="2174">
      <formula>"&gt;=0,5*$E$17"</formula>
    </cfRule>
  </conditionalFormatting>
  <conditionalFormatting sqref="AB44">
    <cfRule type="expression" dxfId="4642" priority="2175" stopIfTrue="1">
      <formula>MOD(AB44,2)&lt;&gt;0</formula>
    </cfRule>
  </conditionalFormatting>
  <conditionalFormatting sqref="AG84">
    <cfRule type="expression" dxfId="4641" priority="2152">
      <formula>"&lt;=0.5*$E$17"</formula>
    </cfRule>
    <cfRule type="expression" dxfId="4640" priority="2153">
      <formula>"&gt;=0,5*$E$17"</formula>
    </cfRule>
  </conditionalFormatting>
  <conditionalFormatting sqref="AB84">
    <cfRule type="expression" dxfId="4639" priority="2154" stopIfTrue="1">
      <formula>MOD(AB84,2)&lt;&gt;0</formula>
    </cfRule>
  </conditionalFormatting>
  <conditionalFormatting sqref="AG140">
    <cfRule type="expression" dxfId="4638" priority="2125">
      <formula>"&lt;=0.5*$E$17"</formula>
    </cfRule>
    <cfRule type="expression" dxfId="4637" priority="2126">
      <formula>"&gt;=0,5*$E$17"</formula>
    </cfRule>
  </conditionalFormatting>
  <conditionalFormatting sqref="AB140">
    <cfRule type="expression" dxfId="4636" priority="2127" stopIfTrue="1">
      <formula>MOD(AB140,2)&lt;&gt;0</formula>
    </cfRule>
  </conditionalFormatting>
  <conditionalFormatting sqref="AG143">
    <cfRule type="expression" dxfId="4635" priority="2035">
      <formula>"&lt;=0.5*$E$17"</formula>
    </cfRule>
    <cfRule type="expression" dxfId="4634" priority="2036">
      <formula>"&gt;=0,5*$E$17"</formula>
    </cfRule>
  </conditionalFormatting>
  <conditionalFormatting sqref="AB143">
    <cfRule type="expression" dxfId="4633" priority="2037" stopIfTrue="1">
      <formula>MOD(AB143,2)&lt;&gt;0</formula>
    </cfRule>
  </conditionalFormatting>
  <conditionalFormatting sqref="AG177">
    <cfRule type="expression" dxfId="4632" priority="1933">
      <formula>"&lt;=0.5*$E$17"</formula>
    </cfRule>
    <cfRule type="expression" dxfId="4631" priority="1934">
      <formula>"&gt;=0,5*$E$17"</formula>
    </cfRule>
  </conditionalFormatting>
  <conditionalFormatting sqref="AB177">
    <cfRule type="expression" dxfId="4630" priority="1935" stopIfTrue="1">
      <formula>MOD(AB177,2)&lt;&gt;0</formula>
    </cfRule>
  </conditionalFormatting>
  <conditionalFormatting sqref="AG178">
    <cfRule type="expression" dxfId="4629" priority="1930">
      <formula>"&lt;=0.5*$E$17"</formula>
    </cfRule>
    <cfRule type="expression" dxfId="4628" priority="1931">
      <formula>"&gt;=0,5*$E$17"</formula>
    </cfRule>
  </conditionalFormatting>
  <conditionalFormatting sqref="AB178">
    <cfRule type="expression" dxfId="4627" priority="1932" stopIfTrue="1">
      <formula>MOD(AB178,2)&lt;&gt;0</formula>
    </cfRule>
  </conditionalFormatting>
  <conditionalFormatting sqref="AG179">
    <cfRule type="expression" dxfId="4626" priority="1927">
      <formula>"&lt;=0.5*$E$17"</formula>
    </cfRule>
    <cfRule type="expression" dxfId="4625" priority="1928">
      <formula>"&gt;=0,5*$E$17"</formula>
    </cfRule>
  </conditionalFormatting>
  <conditionalFormatting sqref="AB179">
    <cfRule type="expression" dxfId="4624" priority="1929" stopIfTrue="1">
      <formula>MOD(AB179,2)&lt;&gt;0</formula>
    </cfRule>
  </conditionalFormatting>
  <conditionalFormatting sqref="AG180">
    <cfRule type="expression" dxfId="4623" priority="1924">
      <formula>"&lt;=0.5*$E$17"</formula>
    </cfRule>
    <cfRule type="expression" dxfId="4622" priority="1925">
      <formula>"&gt;=0,5*$E$17"</formula>
    </cfRule>
  </conditionalFormatting>
  <conditionalFormatting sqref="AB180">
    <cfRule type="expression" dxfId="4621" priority="1926" stopIfTrue="1">
      <formula>MOD(AB180,2)&lt;&gt;0</formula>
    </cfRule>
  </conditionalFormatting>
  <conditionalFormatting sqref="AG182">
    <cfRule type="expression" dxfId="4620" priority="1921">
      <formula>"&lt;=0.5*$E$17"</formula>
    </cfRule>
    <cfRule type="expression" dxfId="4619" priority="1922">
      <formula>"&gt;=0,5*$E$17"</formula>
    </cfRule>
  </conditionalFormatting>
  <conditionalFormatting sqref="AB182">
    <cfRule type="expression" dxfId="4618" priority="1923" stopIfTrue="1">
      <formula>MOD(AB182,2)&lt;&gt;0</formula>
    </cfRule>
  </conditionalFormatting>
  <conditionalFormatting sqref="AG181">
    <cfRule type="expression" dxfId="4617" priority="1918">
      <formula>"&lt;=0.5*$E$17"</formula>
    </cfRule>
    <cfRule type="expression" dxfId="4616" priority="1919">
      <formula>"&gt;=0,5*$E$17"</formula>
    </cfRule>
  </conditionalFormatting>
  <conditionalFormatting sqref="AB181">
    <cfRule type="expression" dxfId="4615" priority="1920" stopIfTrue="1">
      <formula>MOD(AB181,2)&lt;&gt;0</formula>
    </cfRule>
  </conditionalFormatting>
  <conditionalFormatting sqref="AG183">
    <cfRule type="expression" dxfId="4614" priority="1915">
      <formula>"&lt;=0.5*$E$17"</formula>
    </cfRule>
    <cfRule type="expression" dxfId="4613" priority="1916">
      <formula>"&gt;=0,5*$E$17"</formula>
    </cfRule>
  </conditionalFormatting>
  <conditionalFormatting sqref="AB183">
    <cfRule type="expression" dxfId="4612" priority="1917" stopIfTrue="1">
      <formula>MOD(AB183,2)&lt;&gt;0</formula>
    </cfRule>
  </conditionalFormatting>
  <conditionalFormatting sqref="AG184">
    <cfRule type="expression" dxfId="4611" priority="1912">
      <formula>"&lt;=0.5*$E$17"</formula>
    </cfRule>
    <cfRule type="expression" dxfId="4610" priority="1913">
      <formula>"&gt;=0,5*$E$17"</formula>
    </cfRule>
  </conditionalFormatting>
  <conditionalFormatting sqref="AB184">
    <cfRule type="expression" dxfId="4609" priority="1914" stopIfTrue="1">
      <formula>MOD(AB184,2)&lt;&gt;0</formula>
    </cfRule>
  </conditionalFormatting>
  <conditionalFormatting sqref="AG185">
    <cfRule type="expression" dxfId="4608" priority="1909">
      <formula>"&lt;=0.5*$E$17"</formula>
    </cfRule>
    <cfRule type="expression" dxfId="4607" priority="1910">
      <formula>"&gt;=0,5*$E$17"</formula>
    </cfRule>
  </conditionalFormatting>
  <conditionalFormatting sqref="AB185">
    <cfRule type="expression" dxfId="4606" priority="1911" stopIfTrue="1">
      <formula>MOD(AB185,2)&lt;&gt;0</formula>
    </cfRule>
  </conditionalFormatting>
  <conditionalFormatting sqref="AG186:AG191">
    <cfRule type="expression" dxfId="4605" priority="1906">
      <formula>"&lt;=0.5*$E$17"</formula>
    </cfRule>
    <cfRule type="expression" dxfId="4604" priority="1907">
      <formula>"&gt;=0,5*$E$17"</formula>
    </cfRule>
  </conditionalFormatting>
  <conditionalFormatting sqref="AB186:AB191">
    <cfRule type="expression" dxfId="4603" priority="1908" stopIfTrue="1">
      <formula>MOD(AB186,2)&lt;&gt;0</formula>
    </cfRule>
  </conditionalFormatting>
  <conditionalFormatting sqref="AG203">
    <cfRule type="expression" dxfId="4602" priority="1900">
      <formula>"&lt;=0.5*$E$17"</formula>
    </cfRule>
    <cfRule type="expression" dxfId="4601" priority="1901">
      <formula>"&gt;=0,5*$E$17"</formula>
    </cfRule>
  </conditionalFormatting>
  <conditionalFormatting sqref="AB203">
    <cfRule type="expression" dxfId="4600" priority="1902" stopIfTrue="1">
      <formula>MOD(AB203,2)&lt;&gt;0</formula>
    </cfRule>
  </conditionalFormatting>
  <conditionalFormatting sqref="AG204:AG205 AG207:AG210">
    <cfRule type="expression" dxfId="4599" priority="1897">
      <formula>"&lt;=0.5*$E$17"</formula>
    </cfRule>
    <cfRule type="expression" dxfId="4598" priority="1898">
      <formula>"&gt;=0,5*$E$17"</formula>
    </cfRule>
  </conditionalFormatting>
  <conditionalFormatting sqref="AB204:AB205 AB207:AB210">
    <cfRule type="expression" dxfId="4597" priority="1899" stopIfTrue="1">
      <formula>MOD(AB204,2)&lt;&gt;0</formula>
    </cfRule>
  </conditionalFormatting>
  <conditionalFormatting sqref="AG242">
    <cfRule type="expression" dxfId="4596" priority="1891">
      <formula>"&lt;=0.5*$E$17"</formula>
    </cfRule>
    <cfRule type="expression" dxfId="4595" priority="1892">
      <formula>"&gt;=0,5*$E$17"</formula>
    </cfRule>
  </conditionalFormatting>
  <conditionalFormatting sqref="AB242">
    <cfRule type="expression" dxfId="4594" priority="1893" stopIfTrue="1">
      <formula>MOD(AB242,2)&lt;&gt;0</formula>
    </cfRule>
  </conditionalFormatting>
  <conditionalFormatting sqref="AG243">
    <cfRule type="expression" dxfId="4593" priority="1888">
      <formula>"&lt;=0.5*$E$17"</formula>
    </cfRule>
    <cfRule type="expression" dxfId="4592" priority="1889">
      <formula>"&gt;=0,5*$E$17"</formula>
    </cfRule>
  </conditionalFormatting>
  <conditionalFormatting sqref="AB243">
    <cfRule type="expression" dxfId="4591" priority="1890" stopIfTrue="1">
      <formula>MOD(AB243,2)&lt;&gt;0</formula>
    </cfRule>
  </conditionalFormatting>
  <conditionalFormatting sqref="AG244">
    <cfRule type="expression" dxfId="4590" priority="1885">
      <formula>"&lt;=0.5*$E$17"</formula>
    </cfRule>
    <cfRule type="expression" dxfId="4589" priority="1886">
      <formula>"&gt;=0,5*$E$17"</formula>
    </cfRule>
  </conditionalFormatting>
  <conditionalFormatting sqref="AB244">
    <cfRule type="expression" dxfId="4588" priority="1887" stopIfTrue="1">
      <formula>MOD(AB244,2)&lt;&gt;0</formula>
    </cfRule>
  </conditionalFormatting>
  <conditionalFormatting sqref="AG245">
    <cfRule type="expression" dxfId="4587" priority="1882">
      <formula>"&lt;=0.5*$E$17"</formula>
    </cfRule>
    <cfRule type="expression" dxfId="4586" priority="1883">
      <formula>"&gt;=0,5*$E$17"</formula>
    </cfRule>
  </conditionalFormatting>
  <conditionalFormatting sqref="AB245">
    <cfRule type="expression" dxfId="4585" priority="1884" stopIfTrue="1">
      <formula>MOD(AB245,2)&lt;&gt;0</formula>
    </cfRule>
  </conditionalFormatting>
  <conditionalFormatting sqref="AG247">
    <cfRule type="expression" dxfId="4584" priority="1879">
      <formula>"&lt;=0.5*$E$17"</formula>
    </cfRule>
    <cfRule type="expression" dxfId="4583" priority="1880">
      <formula>"&gt;=0,5*$E$17"</formula>
    </cfRule>
  </conditionalFormatting>
  <conditionalFormatting sqref="AB247">
    <cfRule type="expression" dxfId="4582" priority="1881" stopIfTrue="1">
      <formula>MOD(AB247,2)&lt;&gt;0</formula>
    </cfRule>
  </conditionalFormatting>
  <conditionalFormatting sqref="AG248">
    <cfRule type="expression" dxfId="4581" priority="1876">
      <formula>"&lt;=0.5*$E$17"</formula>
    </cfRule>
    <cfRule type="expression" dxfId="4580" priority="1877">
      <formula>"&gt;=0,5*$E$17"</formula>
    </cfRule>
  </conditionalFormatting>
  <conditionalFormatting sqref="AB248">
    <cfRule type="expression" dxfId="4579" priority="1878" stopIfTrue="1">
      <formula>MOD(AB248,2)&lt;&gt;0</formula>
    </cfRule>
  </conditionalFormatting>
  <conditionalFormatting sqref="AG249">
    <cfRule type="expression" dxfId="4578" priority="1873">
      <formula>"&lt;=0.5*$E$17"</formula>
    </cfRule>
    <cfRule type="expression" dxfId="4577" priority="1874">
      <formula>"&gt;=0,5*$E$17"</formula>
    </cfRule>
  </conditionalFormatting>
  <conditionalFormatting sqref="AB249">
    <cfRule type="expression" dxfId="4576" priority="1875" stopIfTrue="1">
      <formula>MOD(AB249,2)&lt;&gt;0</formula>
    </cfRule>
  </conditionalFormatting>
  <conditionalFormatting sqref="AG250">
    <cfRule type="expression" dxfId="4575" priority="1870">
      <formula>"&lt;=0.5*$E$17"</formula>
    </cfRule>
    <cfRule type="expression" dxfId="4574" priority="1871">
      <formula>"&gt;=0,5*$E$17"</formula>
    </cfRule>
  </conditionalFormatting>
  <conditionalFormatting sqref="AB250">
    <cfRule type="expression" dxfId="4573" priority="1872" stopIfTrue="1">
      <formula>MOD(AB250,2)&lt;&gt;0</formula>
    </cfRule>
  </conditionalFormatting>
  <conditionalFormatting sqref="N206:U206">
    <cfRule type="expression" dxfId="4572" priority="1833" stopIfTrue="1">
      <formula>N206&gt;65</formula>
    </cfRule>
  </conditionalFormatting>
  <conditionalFormatting sqref="AG206">
    <cfRule type="expression" dxfId="4571" priority="1824">
      <formula>"&lt;=0.5*$E$17"</formula>
    </cfRule>
    <cfRule type="expression" dxfId="4570" priority="1825">
      <formula>"&gt;=0,5*$E$17"</formula>
    </cfRule>
  </conditionalFormatting>
  <conditionalFormatting sqref="AB206">
    <cfRule type="expression" dxfId="4569" priority="1826" stopIfTrue="1">
      <formula>MOD(AB206,2)&lt;&gt;0</formula>
    </cfRule>
  </conditionalFormatting>
  <conditionalFormatting sqref="AG211">
    <cfRule type="expression" dxfId="4568" priority="1821">
      <formula>"&lt;=0.5*$E$17"</formula>
    </cfRule>
    <cfRule type="expression" dxfId="4567" priority="1822">
      <formula>"&gt;=0,5*$E$17"</formula>
    </cfRule>
  </conditionalFormatting>
  <conditionalFormatting sqref="AB211">
    <cfRule type="expression" dxfId="4566" priority="1823" stopIfTrue="1">
      <formula>MOD(AB211,2)&lt;&gt;0</formula>
    </cfRule>
  </conditionalFormatting>
  <conditionalFormatting sqref="AG214:AG217">
    <cfRule type="expression" dxfId="4565" priority="1816">
      <formula>"&lt;=0.5*$E$17"</formula>
    </cfRule>
    <cfRule type="expression" dxfId="4564" priority="1817">
      <formula>"&gt;=0,5*$E$17"</formula>
    </cfRule>
  </conditionalFormatting>
  <conditionalFormatting sqref="AB214:AB217">
    <cfRule type="expression" dxfId="4563" priority="1818" stopIfTrue="1">
      <formula>MOD(AB214,2)&lt;&gt;0</formula>
    </cfRule>
  </conditionalFormatting>
  <conditionalFormatting sqref="L213">
    <cfRule type="expression" dxfId="4562" priority="1815">
      <formula>L213&lt;&gt;240</formula>
    </cfRule>
  </conditionalFormatting>
  <conditionalFormatting sqref="N213:U213">
    <cfRule type="expression" dxfId="4561" priority="1814" stopIfTrue="1">
      <formula>N213&gt;65</formula>
    </cfRule>
  </conditionalFormatting>
  <conditionalFormatting sqref="AG213">
    <cfRule type="expression" dxfId="4560" priority="1811">
      <formula>"&lt;=0.5*$E$17"</formula>
    </cfRule>
    <cfRule type="expression" dxfId="4559" priority="1812">
      <formula>"&gt;=0,5*$E$17"</formula>
    </cfRule>
  </conditionalFormatting>
  <conditionalFormatting sqref="AB213">
    <cfRule type="expression" dxfId="4558" priority="1813" stopIfTrue="1">
      <formula>MOD(AB213,2)&lt;&gt;0</formula>
    </cfRule>
  </conditionalFormatting>
  <conditionalFormatting sqref="AG218">
    <cfRule type="expression" dxfId="4557" priority="1808">
      <formula>"&lt;=0.5*$E$17"</formula>
    </cfRule>
    <cfRule type="expression" dxfId="4556" priority="1809">
      <formula>"&gt;=0,5*$E$17"</formula>
    </cfRule>
  </conditionalFormatting>
  <conditionalFormatting sqref="AB218">
    <cfRule type="expression" dxfId="4555" priority="1810" stopIfTrue="1">
      <formula>MOD(AB218,2)&lt;&gt;0</formula>
    </cfRule>
  </conditionalFormatting>
  <conditionalFormatting sqref="AG221:AG224">
    <cfRule type="expression" dxfId="4554" priority="1805">
      <formula>"&lt;=0.5*$E$17"</formula>
    </cfRule>
    <cfRule type="expression" dxfId="4553" priority="1806">
      <formula>"&gt;=0,5*$E$17"</formula>
    </cfRule>
  </conditionalFormatting>
  <conditionalFormatting sqref="AB221:AB224">
    <cfRule type="expression" dxfId="4552" priority="1807" stopIfTrue="1">
      <formula>MOD(AB221,2)&lt;&gt;0</formula>
    </cfRule>
  </conditionalFormatting>
  <conditionalFormatting sqref="L220">
    <cfRule type="expression" dxfId="4551" priority="1804">
      <formula>L220&lt;&gt;240</formula>
    </cfRule>
  </conditionalFormatting>
  <conditionalFormatting sqref="N220:U220">
    <cfRule type="expression" dxfId="4550" priority="1803" stopIfTrue="1">
      <formula>N220&gt;65</formula>
    </cfRule>
  </conditionalFormatting>
  <conditionalFormatting sqref="AG220">
    <cfRule type="expression" dxfId="4549" priority="1800">
      <formula>"&lt;=0.5*$E$17"</formula>
    </cfRule>
    <cfRule type="expression" dxfId="4548" priority="1801">
      <formula>"&gt;=0,5*$E$17"</formula>
    </cfRule>
  </conditionalFormatting>
  <conditionalFormatting sqref="AB220">
    <cfRule type="expression" dxfId="4547" priority="1802" stopIfTrue="1">
      <formula>MOD(AB220,2)&lt;&gt;0</formula>
    </cfRule>
  </conditionalFormatting>
  <conditionalFormatting sqref="AG225">
    <cfRule type="expression" dxfId="4546" priority="1797">
      <formula>"&lt;=0.5*$E$17"</formula>
    </cfRule>
    <cfRule type="expression" dxfId="4545" priority="1798">
      <formula>"&gt;=0,5*$E$17"</formula>
    </cfRule>
  </conditionalFormatting>
  <conditionalFormatting sqref="AB225">
    <cfRule type="expression" dxfId="4544" priority="1799" stopIfTrue="1">
      <formula>MOD(AB225,2)&lt;&gt;0</formula>
    </cfRule>
  </conditionalFormatting>
  <conditionalFormatting sqref="AG228:AG231">
    <cfRule type="expression" dxfId="4543" priority="1794">
      <formula>"&lt;=0.5*$E$17"</formula>
    </cfRule>
    <cfRule type="expression" dxfId="4542" priority="1795">
      <formula>"&gt;=0,5*$E$17"</formula>
    </cfRule>
  </conditionalFormatting>
  <conditionalFormatting sqref="AB228:AB231">
    <cfRule type="expression" dxfId="4541" priority="1796" stopIfTrue="1">
      <formula>MOD(AB228,2)&lt;&gt;0</formula>
    </cfRule>
  </conditionalFormatting>
  <conditionalFormatting sqref="L227">
    <cfRule type="expression" dxfId="4540" priority="1793">
      <formula>L227&lt;&gt;240</formula>
    </cfRule>
  </conditionalFormatting>
  <conditionalFormatting sqref="N227:U227">
    <cfRule type="expression" dxfId="4539" priority="1792" stopIfTrue="1">
      <formula>N227&gt;65</formula>
    </cfRule>
  </conditionalFormatting>
  <conditionalFormatting sqref="AG227">
    <cfRule type="expression" dxfId="4538" priority="1789">
      <formula>"&lt;=0.5*$E$17"</formula>
    </cfRule>
    <cfRule type="expression" dxfId="4537" priority="1790">
      <formula>"&gt;=0,5*$E$17"</formula>
    </cfRule>
  </conditionalFormatting>
  <conditionalFormatting sqref="AB227">
    <cfRule type="expression" dxfId="4536" priority="1791" stopIfTrue="1">
      <formula>MOD(AB227,2)&lt;&gt;0</formula>
    </cfRule>
  </conditionalFormatting>
  <conditionalFormatting sqref="AG232">
    <cfRule type="expression" dxfId="4535" priority="1786">
      <formula>"&lt;=0.5*$E$17"</formula>
    </cfRule>
    <cfRule type="expression" dxfId="4534" priority="1787">
      <formula>"&gt;=0,5*$E$17"</formula>
    </cfRule>
  </conditionalFormatting>
  <conditionalFormatting sqref="AB232">
    <cfRule type="expression" dxfId="4533" priority="1788" stopIfTrue="1">
      <formula>MOD(AB232,2)&lt;&gt;0</formula>
    </cfRule>
  </conditionalFormatting>
  <conditionalFormatting sqref="AG235:AG238">
    <cfRule type="expression" dxfId="4532" priority="1783">
      <formula>"&lt;=0.5*$E$17"</formula>
    </cfRule>
    <cfRule type="expression" dxfId="4531" priority="1784">
      <formula>"&gt;=0,5*$E$17"</formula>
    </cfRule>
  </conditionalFormatting>
  <conditionalFormatting sqref="AB235:AB238">
    <cfRule type="expression" dxfId="4530" priority="1785" stopIfTrue="1">
      <formula>MOD(AB235,2)&lt;&gt;0</formula>
    </cfRule>
  </conditionalFormatting>
  <conditionalFormatting sqref="L234">
    <cfRule type="expression" dxfId="4529" priority="1782">
      <formula>L234&lt;&gt;240</formula>
    </cfRule>
  </conditionalFormatting>
  <conditionalFormatting sqref="N234:U234">
    <cfRule type="expression" dxfId="4528" priority="1781" stopIfTrue="1">
      <formula>N234&gt;65</formula>
    </cfRule>
  </conditionalFormatting>
  <conditionalFormatting sqref="AG234">
    <cfRule type="expression" dxfId="4527" priority="1778">
      <formula>"&lt;=0.5*$E$17"</formula>
    </cfRule>
    <cfRule type="expression" dxfId="4526" priority="1779">
      <formula>"&gt;=0,5*$E$17"</formula>
    </cfRule>
  </conditionalFormatting>
  <conditionalFormatting sqref="AB234">
    <cfRule type="expression" dxfId="4525" priority="1780" stopIfTrue="1">
      <formula>MOD(AB234,2)&lt;&gt;0</formula>
    </cfRule>
  </conditionalFormatting>
  <conditionalFormatting sqref="AG239">
    <cfRule type="expression" dxfId="4524" priority="1775">
      <formula>"&lt;=0.5*$E$17"</formula>
    </cfRule>
    <cfRule type="expression" dxfId="4523" priority="1776">
      <formula>"&gt;=0,5*$E$17"</formula>
    </cfRule>
  </conditionalFormatting>
  <conditionalFormatting sqref="AB239">
    <cfRule type="expression" dxfId="4522" priority="1777" stopIfTrue="1">
      <formula>MOD(AB239,2)&lt;&gt;0</formula>
    </cfRule>
  </conditionalFormatting>
  <conditionalFormatting sqref="W30">
    <cfRule type="expression" dxfId="4521" priority="1771" stopIfTrue="1">
      <formula>AND(INDEX($N30:$U30,1,$W30)=0, $W30&gt;0)</formula>
    </cfRule>
  </conditionalFormatting>
  <conditionalFormatting sqref="Z30">
    <cfRule type="expression" dxfId="4520" priority="1772" stopIfTrue="1">
      <formula>AND(INDEX($N30:$U30,1,$Z30)=0, $Z30&gt;0)</formula>
    </cfRule>
  </conditionalFormatting>
  <conditionalFormatting sqref="Z30">
    <cfRule type="expression" dxfId="4519" priority="1773">
      <formula>AND(NOT(ISBLANK($Z30)),ISBLANK($V30),ISBLANK($W30),ISBLANK($X30))</formula>
    </cfRule>
  </conditionalFormatting>
  <conditionalFormatting sqref="Y30">
    <cfRule type="expression" dxfId="4518" priority="1774" stopIfTrue="1">
      <formula>AND(INDEX($N30:$U30,1,$X30)=0, $X30&gt;0)</formula>
    </cfRule>
  </conditionalFormatting>
  <conditionalFormatting sqref="AG30">
    <cfRule type="expression" dxfId="4517" priority="1768">
      <formula>"&lt;=0.5*$E$17"</formula>
    </cfRule>
    <cfRule type="expression" dxfId="4516" priority="1769">
      <formula>"&gt;=0,5*$E$17"</formula>
    </cfRule>
  </conditionalFormatting>
  <conditionalFormatting sqref="AB30">
    <cfRule type="expression" dxfId="4515" priority="1770" stopIfTrue="1">
      <formula>MOD(AB30,2)&lt;&gt;0</formula>
    </cfRule>
  </conditionalFormatting>
  <conditionalFormatting sqref="X30">
    <cfRule type="expression" dxfId="4514" priority="1767" stopIfTrue="1">
      <formula>AND(INDEX($N30:$U30,1,$X30)=0, $X30&gt;0)</formula>
    </cfRule>
  </conditionalFormatting>
  <conditionalFormatting sqref="W29">
    <cfRule type="expression" dxfId="4513" priority="1763" stopIfTrue="1">
      <formula>AND(INDEX($N29:$U29,1,$W29)=0, $W29&gt;0)</formula>
    </cfRule>
  </conditionalFormatting>
  <conditionalFormatting sqref="Z29">
    <cfRule type="expression" dxfId="4512" priority="1764" stopIfTrue="1">
      <formula>AND(INDEX($N29:$U29,1,$Z29)=0, $Z29&gt;0)</formula>
    </cfRule>
  </conditionalFormatting>
  <conditionalFormatting sqref="Z29">
    <cfRule type="expression" dxfId="4511" priority="1765">
      <formula>AND(NOT(ISBLANK($Z29)),ISBLANK($V29),ISBLANK($W29),ISBLANK($X29))</formula>
    </cfRule>
  </conditionalFormatting>
  <conditionalFormatting sqref="X29:Y29">
    <cfRule type="expression" dxfId="4510" priority="1766" stopIfTrue="1">
      <formula>AND(INDEX($N29:$U29,1,$X29)=0, $X29&gt;0)</formula>
    </cfRule>
  </conditionalFormatting>
  <conditionalFormatting sqref="AG29">
    <cfRule type="expression" dxfId="4509" priority="1760">
      <formula>"&lt;=0.5*$E$17"</formula>
    </cfRule>
    <cfRule type="expression" dxfId="4508" priority="1761">
      <formula>"&gt;=0,5*$E$17"</formula>
    </cfRule>
  </conditionalFormatting>
  <conditionalFormatting sqref="AB29">
    <cfRule type="expression" dxfId="4507" priority="1762" stopIfTrue="1">
      <formula>MOD(AB29,2)&lt;&gt;0</formula>
    </cfRule>
  </conditionalFormatting>
  <conditionalFormatting sqref="L192">
    <cfRule type="cellIs" dxfId="4506" priority="1759" operator="lessThan">
      <formula>15</formula>
    </cfRule>
  </conditionalFormatting>
  <conditionalFormatting sqref="L200:L201">
    <cfRule type="cellIs" dxfId="4505" priority="1758" operator="lessThan">
      <formula>6</formula>
    </cfRule>
  </conditionalFormatting>
  <conditionalFormatting sqref="L202">
    <cfRule type="cellIs" dxfId="4504" priority="1757" operator="lessThan">
      <formula>6</formula>
    </cfRule>
  </conditionalFormatting>
  <conditionalFormatting sqref="L187:L191">
    <cfRule type="cellIs" dxfId="4503" priority="1756" operator="lessThan">
      <formula>156</formula>
    </cfRule>
  </conditionalFormatting>
  <conditionalFormatting sqref="BO45:BO46 BO241:BO250 BO143 BO7:BO37 BO200:BO204 BO127:BO130 BO139:BO141 BO150 BO101:BO106 BO172:BO197 BO168 BO69:BO70 BO57:BO67 BO73:BO96">
    <cfRule type="cellIs" dxfId="4502" priority="1753" operator="greaterThan">
      <formula>50</formula>
    </cfRule>
  </conditionalFormatting>
  <conditionalFormatting sqref="W143:W144 W72 W137">
    <cfRule type="expression" dxfId="4501" priority="1650" stopIfTrue="1">
      <formula>AND(INDEX($G72:$R72,1,$T72)=0, $T72&gt;0)</formula>
    </cfRule>
  </conditionalFormatting>
  <conditionalFormatting sqref="Y143:Y144 Y72 Y137">
    <cfRule type="expression" dxfId="4500" priority="1651" stopIfTrue="1">
      <formula>AND(INDEX($G72:$R72,1,$V72)=0, $V72&gt;0)</formula>
    </cfRule>
  </conditionalFormatting>
  <conditionalFormatting sqref="AX60:AZ60 AH105:AJ106 AH69:AJ69 AX58:BC58 AZ69:BA69 AL69:AM69 BB60:BC60 AP69 BD69:BE69 AX72:BC82">
    <cfRule type="expression" dxfId="4499" priority="1635" stopIfTrue="1">
      <formula>MOD(AH58,2)&lt;&gt;0</formula>
    </cfRule>
  </conditionalFormatting>
  <conditionalFormatting sqref="AH105:AJ106 AH69:AJ69">
    <cfRule type="expression" dxfId="4498" priority="1636">
      <formula>AND(NOT(ISBLANK($G69)),ISBLANK($Y69),ISBLANK($Z69),ISBLANK($AA69))</formula>
    </cfRule>
  </conditionalFormatting>
  <conditionalFormatting sqref="AL69:AM69">
    <cfRule type="expression" dxfId="4497" priority="1637">
      <formula>AND(NOT(ISBLANK($H69)),ISBLANK($AB69),ISBLANK($AC69),ISBLANK($AD69))</formula>
    </cfRule>
  </conditionalFormatting>
  <conditionalFormatting sqref="AP69">
    <cfRule type="expression" dxfId="4496" priority="1638">
      <formula>AND(NOT(ISBLANK($I69)),ISBLANK($AE69),ISBLANK($AF69),ISBLANK($AG69))</formula>
    </cfRule>
  </conditionalFormatting>
  <conditionalFormatting sqref="W43">
    <cfRule type="expression" dxfId="4495" priority="1602" stopIfTrue="1">
      <formula>AND(INDEX($N43:$U43,1,$W43)=0, $W43&gt;0)</formula>
    </cfRule>
  </conditionalFormatting>
  <conditionalFormatting sqref="Z43">
    <cfRule type="expression" dxfId="4494" priority="1603" stopIfTrue="1">
      <formula>AND(INDEX($N43:$U43,1,$Z43)=0, $Z43&gt;0)</formula>
    </cfRule>
  </conditionalFormatting>
  <conditionalFormatting sqref="Z43">
    <cfRule type="expression" dxfId="4493" priority="1604">
      <formula>AND(NOT(ISBLANK($Z43)),ISBLANK($V43),ISBLANK($W43),ISBLANK($X43))</formula>
    </cfRule>
  </conditionalFormatting>
  <conditionalFormatting sqref="X43:Y43">
    <cfRule type="expression" dxfId="4492" priority="1605" stopIfTrue="1">
      <formula>AND(INDEX($N43:$U43,1,$X43)=0, $X43&gt;0)</formula>
    </cfRule>
  </conditionalFormatting>
  <conditionalFormatting sqref="AG41:AG43">
    <cfRule type="expression" dxfId="4491" priority="1599">
      <formula>"&lt;=0.5*$E$17"</formula>
    </cfRule>
    <cfRule type="expression" dxfId="4490" priority="1600">
      <formula>"&gt;=0,5*$E$17"</formula>
    </cfRule>
  </conditionalFormatting>
  <conditionalFormatting sqref="AB41:AB43">
    <cfRule type="expression" dxfId="4489" priority="1601" stopIfTrue="1">
      <formula>MOD(AB41,2)&lt;&gt;0</formula>
    </cfRule>
  </conditionalFormatting>
  <conditionalFormatting sqref="AG65">
    <cfRule type="expression" dxfId="4488" priority="1550">
      <formula>"&lt;=0.5*$E$17"</formula>
    </cfRule>
    <cfRule type="expression" dxfId="4487" priority="1551">
      <formula>"&gt;=0,5*$E$17"</formula>
    </cfRule>
  </conditionalFormatting>
  <conditionalFormatting sqref="AB65">
    <cfRule type="expression" dxfId="4486" priority="1552" stopIfTrue="1">
      <formula>MOD(AB65,2)&lt;&gt;0</formula>
    </cfRule>
  </conditionalFormatting>
  <conditionalFormatting sqref="AG66:AG67">
    <cfRule type="expression" dxfId="4485" priority="1547">
      <formula>"&lt;=0.5*$E$17"</formula>
    </cfRule>
    <cfRule type="expression" dxfId="4484" priority="1548">
      <formula>"&gt;=0,5*$E$17"</formula>
    </cfRule>
  </conditionalFormatting>
  <conditionalFormatting sqref="AB66:AB67">
    <cfRule type="expression" dxfId="4483" priority="1549" stopIfTrue="1">
      <formula>MOD(AB66,2)&lt;&gt;0</formula>
    </cfRule>
  </conditionalFormatting>
  <conditionalFormatting sqref="AG78">
    <cfRule type="expression" dxfId="4482" priority="1435">
      <formula>"&lt;=0.5*$E$17"</formula>
    </cfRule>
    <cfRule type="expression" dxfId="4481" priority="1436">
      <formula>"&gt;=0,5*$E$17"</formula>
    </cfRule>
  </conditionalFormatting>
  <conditionalFormatting sqref="BO78">
    <cfRule type="cellIs" dxfId="4480" priority="1431" operator="greaterThan">
      <formula>50</formula>
    </cfRule>
  </conditionalFormatting>
  <conditionalFormatting sqref="BO72:BO82">
    <cfRule type="cellIs" dxfId="4479" priority="1379" operator="greaterThan">
      <formula>50</formula>
    </cfRule>
  </conditionalFormatting>
  <conditionalFormatting sqref="X72">
    <cfRule type="expression" dxfId="4478" priority="1377" stopIfTrue="1">
      <formula>AND(INDEX($G72:$R72,1,$U72)=0, $U72&gt;0)</formula>
    </cfRule>
  </conditionalFormatting>
  <conditionalFormatting sqref="AN72:AS82 AW72:AY82">
    <cfRule type="expression" dxfId="4477" priority="1367" stopIfTrue="1">
      <formula>MOD(AN72,2)&lt;&gt;0</formula>
    </cfRule>
  </conditionalFormatting>
  <conditionalFormatting sqref="BB60:BC60">
    <cfRule type="expression" dxfId="4476" priority="1370">
      <formula>AND(NOT(ISBLANK($L60)),ISBLANK($AN60),ISBLANK($AO60),ISBLANK($AP60))</formula>
    </cfRule>
  </conditionalFormatting>
  <conditionalFormatting sqref="AH72:AH82 AK72:AM82">
    <cfRule type="expression" dxfId="4475" priority="1371" stopIfTrue="1">
      <formula>MOD(AH72,2)&lt;&gt;0</formula>
    </cfRule>
  </conditionalFormatting>
  <conditionalFormatting sqref="AI72:AJ82">
    <cfRule type="expression" dxfId="4474" priority="1372" stopIfTrue="1">
      <formula>MOD(AI72,2)&lt;&gt;0</formula>
    </cfRule>
  </conditionalFormatting>
  <conditionalFormatting sqref="AT72:AV82">
    <cfRule type="expression" dxfId="4473" priority="1373" stopIfTrue="1">
      <formula>MOD(AT72,2)&lt;&gt;0</formula>
    </cfRule>
  </conditionalFormatting>
  <conditionalFormatting sqref="AZ72:BB82">
    <cfRule type="expression" dxfId="4472" priority="1374" stopIfTrue="1">
      <formula>MOD(AZ72,2)&lt;&gt;0</formula>
    </cfRule>
  </conditionalFormatting>
  <conditionalFormatting sqref="BC72:BE82">
    <cfRule type="expression" dxfId="4471" priority="1375" stopIfTrue="1">
      <formula>MOD(BC72,2)&lt;&gt;0</formula>
    </cfRule>
  </conditionalFormatting>
  <conditionalFormatting sqref="W56">
    <cfRule type="expression" dxfId="4470" priority="1364" stopIfTrue="1">
      <formula>AND(INDEX($N56:$U56,1,$W56)=0, $W56&gt;0)</formula>
    </cfRule>
  </conditionalFormatting>
  <conditionalFormatting sqref="X56:Y56">
    <cfRule type="expression" dxfId="4469" priority="1365" stopIfTrue="1">
      <formula>AND(INDEX($N56:$U56,1,$X56)=0, $X56&gt;0)</formula>
    </cfRule>
  </conditionalFormatting>
  <conditionalFormatting sqref="Z56">
    <cfRule type="expression" dxfId="4468" priority="1366" stopIfTrue="1">
      <formula>AND(INDEX($N56:$U56,1,$Z56)=0, $Z56&gt;0)</formula>
    </cfRule>
  </conditionalFormatting>
  <conditionalFormatting sqref="Z56">
    <cfRule type="expression" dxfId="4467" priority="1363">
      <formula>AND(NOT(ISBLANK($Z56)),ISBLANK($V56),ISBLANK($W56),ISBLANK($X56))</formula>
    </cfRule>
  </conditionalFormatting>
  <conditionalFormatting sqref="BO56">
    <cfRule type="cellIs" dxfId="4466" priority="1359" operator="greaterThan">
      <formula>50</formula>
    </cfRule>
  </conditionalFormatting>
  <conditionalFormatting sqref="AG59:AG61">
    <cfRule type="expression" dxfId="4465" priority="1336">
      <formula>"&lt;=0.5*$E$17"</formula>
    </cfRule>
    <cfRule type="expression" dxfId="4464" priority="1337">
      <formula>"&gt;=0,5*$E$17"</formula>
    </cfRule>
  </conditionalFormatting>
  <conditionalFormatting sqref="AB59:AB61">
    <cfRule type="expression" dxfId="4463" priority="1338" stopIfTrue="1">
      <formula>MOD(AB59,2)&lt;&gt;0</formula>
    </cfRule>
  </conditionalFormatting>
  <conditionalFormatting sqref="BO59:BO61">
    <cfRule type="cellIs" dxfId="4462" priority="1335" operator="greaterThan">
      <formula>50</formula>
    </cfRule>
  </conditionalFormatting>
  <conditionalFormatting sqref="AG60:AG61">
    <cfRule type="expression" dxfId="4461" priority="1280">
      <formula>"&lt;=0.5*$E$17"</formula>
    </cfRule>
    <cfRule type="expression" dxfId="4460" priority="1281">
      <formula>"&gt;=0,5*$E$17"</formula>
    </cfRule>
  </conditionalFormatting>
  <conditionalFormatting sqref="AB60:AB61">
    <cfRule type="expression" dxfId="4459" priority="1282" stopIfTrue="1">
      <formula>MOD(AB60,2)&lt;&gt;0</formula>
    </cfRule>
  </conditionalFormatting>
  <conditionalFormatting sqref="BO61">
    <cfRule type="cellIs" dxfId="4458" priority="1279" operator="greaterThan">
      <formula>50</formula>
    </cfRule>
  </conditionalFormatting>
  <conditionalFormatting sqref="AG79:AG82">
    <cfRule type="expression" dxfId="4457" priority="1272">
      <formula>"&lt;=0.5*$E$17"</formula>
    </cfRule>
    <cfRule type="expression" dxfId="4456" priority="1273">
      <formula>"&gt;=0,5*$E$17"</formula>
    </cfRule>
  </conditionalFormatting>
  <conditionalFormatting sqref="BO79:BO82">
    <cfRule type="cellIs" dxfId="4455" priority="1271" operator="greaterThan">
      <formula>50</formula>
    </cfRule>
  </conditionalFormatting>
  <conditionalFormatting sqref="W70">
    <cfRule type="expression" dxfId="4454" priority="1267" stopIfTrue="1">
      <formula>AND(INDEX($N70:$U70,1,$W70)=0, $W70&gt;0)</formula>
    </cfRule>
  </conditionalFormatting>
  <conditionalFormatting sqref="Z70">
    <cfRule type="expression" dxfId="4453" priority="1268" stopIfTrue="1">
      <formula>AND(INDEX($N70:$U70,1,$Z70)=0, $Z70&gt;0)</formula>
    </cfRule>
  </conditionalFormatting>
  <conditionalFormatting sqref="Z70">
    <cfRule type="expression" dxfId="4452" priority="1269">
      <formula>AND(NOT(ISBLANK($Z70)),ISBLANK($V70),ISBLANK($W70),ISBLANK($X70))</formula>
    </cfRule>
  </conditionalFormatting>
  <conditionalFormatting sqref="X70:Y70">
    <cfRule type="expression" dxfId="4451" priority="1270" stopIfTrue="1">
      <formula>AND(INDEX($N70:$U70,1,$X70)=0, $X70&gt;0)</formula>
    </cfRule>
  </conditionalFormatting>
  <conditionalFormatting sqref="W68">
    <cfRule type="expression" dxfId="4450" priority="1264" stopIfTrue="1">
      <formula>AND(INDEX($N68:$U68,1,$W68)=0, $W68&gt;0)</formula>
    </cfRule>
  </conditionalFormatting>
  <conditionalFormatting sqref="X68:Y68">
    <cfRule type="expression" dxfId="4449" priority="1265" stopIfTrue="1">
      <formula>AND(INDEX($N68:$U68,1,$X68)=0, $X68&gt;0)</formula>
    </cfRule>
  </conditionalFormatting>
  <conditionalFormatting sqref="Z68">
    <cfRule type="expression" dxfId="4448" priority="1266" stopIfTrue="1">
      <formula>AND(INDEX($N68:$U68,1,$Z68)=0, $Z68&gt;0)</formula>
    </cfRule>
  </conditionalFormatting>
  <conditionalFormatting sqref="Z68">
    <cfRule type="expression" dxfId="4447" priority="1263">
      <formula>AND(NOT(ISBLANK($Z68)),ISBLANK($V68),ISBLANK($W68),ISBLANK($X68))</formula>
    </cfRule>
  </conditionalFormatting>
  <conditionalFormatting sqref="AG68">
    <cfRule type="expression" dxfId="4446" priority="1260">
      <formula>"&lt;=0.5*$E$17"</formula>
    </cfRule>
    <cfRule type="expression" dxfId="4445" priority="1261">
      <formula>"&gt;=0,5*$E$17"</formula>
    </cfRule>
  </conditionalFormatting>
  <conditionalFormatting sqref="AB68">
    <cfRule type="expression" dxfId="4444" priority="1262" stopIfTrue="1">
      <formula>MOD(AB68,2)&lt;&gt;0</formula>
    </cfRule>
  </conditionalFormatting>
  <conditionalFormatting sqref="AG70">
    <cfRule type="expression" dxfId="4443" priority="1254">
      <formula>"&lt;=0.5*$E$17"</formula>
    </cfRule>
    <cfRule type="expression" dxfId="4442" priority="1255">
      <formula>"&gt;=0,5*$E$17"</formula>
    </cfRule>
  </conditionalFormatting>
  <conditionalFormatting sqref="AB70">
    <cfRule type="expression" dxfId="4441" priority="1256" stopIfTrue="1">
      <formula>MOD(AB70,2)&lt;&gt;0</formula>
    </cfRule>
  </conditionalFormatting>
  <conditionalFormatting sqref="BO68">
    <cfRule type="cellIs" dxfId="4440" priority="1253" operator="greaterThan">
      <formula>50</formula>
    </cfRule>
  </conditionalFormatting>
  <conditionalFormatting sqref="AG81">
    <cfRule type="expression" dxfId="4439" priority="1238">
      <formula>"&lt;=0.5*$E$17"</formula>
    </cfRule>
    <cfRule type="expression" dxfId="4438" priority="1239">
      <formula>"&gt;=0,5*$E$17"</formula>
    </cfRule>
  </conditionalFormatting>
  <conditionalFormatting sqref="BO81">
    <cfRule type="cellIs" dxfId="4437" priority="1237" operator="greaterThan">
      <formula>50</formula>
    </cfRule>
  </conditionalFormatting>
  <conditionalFormatting sqref="AG76:AG77">
    <cfRule type="expression" dxfId="4436" priority="1222">
      <formula>"&lt;=0.5*$E$17"</formula>
    </cfRule>
    <cfRule type="expression" dxfId="4435" priority="1223">
      <formula>"&gt;=0,5*$E$17"</formula>
    </cfRule>
  </conditionalFormatting>
  <conditionalFormatting sqref="BO76:BO77">
    <cfRule type="cellIs" dxfId="4434" priority="1221" operator="greaterThan">
      <formula>50</formula>
    </cfRule>
  </conditionalFormatting>
  <conditionalFormatting sqref="AG75">
    <cfRule type="expression" dxfId="4433" priority="1214">
      <formula>"&lt;=0.5*$E$17"</formula>
    </cfRule>
    <cfRule type="expression" dxfId="4432" priority="1215">
      <formula>"&gt;=0,5*$E$17"</formula>
    </cfRule>
  </conditionalFormatting>
  <conditionalFormatting sqref="BO75">
    <cfRule type="cellIs" dxfId="4431" priority="1213" operator="greaterThan">
      <formula>50</formula>
    </cfRule>
  </conditionalFormatting>
  <conditionalFormatting sqref="AG74">
    <cfRule type="expression" dxfId="4430" priority="1206">
      <formula>"&lt;=0.5*$E$17"</formula>
    </cfRule>
    <cfRule type="expression" dxfId="4429" priority="1207">
      <formula>"&gt;=0,5*$E$17"</formula>
    </cfRule>
  </conditionalFormatting>
  <conditionalFormatting sqref="BO74">
    <cfRule type="cellIs" dxfId="4428" priority="1205" operator="greaterThan">
      <formula>50</formula>
    </cfRule>
  </conditionalFormatting>
  <conditionalFormatting sqref="W55">
    <cfRule type="expression" dxfId="4427" priority="1153" stopIfTrue="1">
      <formula>AND(INDEX($N55:$U55,1,$W55)=0, $W55&gt;0)</formula>
    </cfRule>
  </conditionalFormatting>
  <conditionalFormatting sqref="Z55">
    <cfRule type="expression" dxfId="4426" priority="1154" stopIfTrue="1">
      <formula>AND(INDEX($N55:$U55,1,$Z55)=0, $Z55&gt;0)</formula>
    </cfRule>
  </conditionalFormatting>
  <conditionalFormatting sqref="Z55">
    <cfRule type="expression" dxfId="4425" priority="1155">
      <formula>AND(NOT(ISBLANK($Z55)),ISBLANK($V55),ISBLANK($W55),ISBLANK($X55))</formula>
    </cfRule>
  </conditionalFormatting>
  <conditionalFormatting sqref="X55:Y55">
    <cfRule type="expression" dxfId="4424" priority="1156" stopIfTrue="1">
      <formula>AND(INDEX($N55:$U55,1,$X55)=0, $X55&gt;0)</formula>
    </cfRule>
  </conditionalFormatting>
  <conditionalFormatting sqref="AG55">
    <cfRule type="expression" dxfId="4423" priority="1151">
      <formula>"&lt;=0.5*$E$17"</formula>
    </cfRule>
    <cfRule type="expression" dxfId="4422" priority="1152">
      <formula>"&gt;=0,5*$E$17"</formula>
    </cfRule>
  </conditionalFormatting>
  <conditionalFormatting sqref="BO55">
    <cfRule type="cellIs" dxfId="4421" priority="1150" operator="greaterThan">
      <formula>50</formula>
    </cfRule>
  </conditionalFormatting>
  <conditionalFormatting sqref="W132">
    <cfRule type="expression" dxfId="4420" priority="1094" stopIfTrue="1">
      <formula>AND(INDEX($N132:$U132,1,$W132)=0, $W132&gt;0)</formula>
    </cfRule>
  </conditionalFormatting>
  <conditionalFormatting sqref="Z132">
    <cfRule type="expression" dxfId="4419" priority="1095" stopIfTrue="1">
      <formula>AND(INDEX($N132:$U132,1,$Z132)=0, $Z132&gt;0)</formula>
    </cfRule>
  </conditionalFormatting>
  <conditionalFormatting sqref="Z132">
    <cfRule type="expression" dxfId="4418" priority="1096">
      <formula>AND(NOT(ISBLANK($Z132)),ISBLANK($V132),ISBLANK($W132),ISBLANK($X132))</formula>
    </cfRule>
  </conditionalFormatting>
  <conditionalFormatting sqref="X132:Y132">
    <cfRule type="expression" dxfId="4417" priority="1097" stopIfTrue="1">
      <formula>AND(INDEX($N132:$U132,1,$X132)=0, $X132&gt;0)</formula>
    </cfRule>
  </conditionalFormatting>
  <conditionalFormatting sqref="AG132">
    <cfRule type="expression" dxfId="4416" priority="1075">
      <formula>"&lt;=0.5*$E$17"</formula>
    </cfRule>
    <cfRule type="expression" dxfId="4415" priority="1076">
      <formula>"&gt;=0,5*$E$17"</formula>
    </cfRule>
  </conditionalFormatting>
  <conditionalFormatting sqref="AB132">
    <cfRule type="expression" dxfId="4414" priority="1077" stopIfTrue="1">
      <formula>MOD(AB132,2)&lt;&gt;0</formula>
    </cfRule>
  </conditionalFormatting>
  <conditionalFormatting sqref="BO131:BO133">
    <cfRule type="cellIs" dxfId="4413" priority="1059" operator="greaterThan">
      <formula>50</formula>
    </cfRule>
  </conditionalFormatting>
  <conditionalFormatting sqref="W111">
    <cfRule type="expression" dxfId="4412" priority="1055" stopIfTrue="1">
      <formula>AND(INDEX($N111:$U111,1,$W111)=0, $W111&gt;0)</formula>
    </cfRule>
  </conditionalFormatting>
  <conditionalFormatting sqref="Z111">
    <cfRule type="expression" dxfId="4411" priority="1056" stopIfTrue="1">
      <formula>AND(INDEX($N111:$U111,1,$Z111)=0, $Z111&gt;0)</formula>
    </cfRule>
  </conditionalFormatting>
  <conditionalFormatting sqref="Z111">
    <cfRule type="expression" dxfId="4410" priority="1057">
      <formula>AND(NOT(ISBLANK($Z111)),ISBLANK($V111),ISBLANK($W111),ISBLANK($X111))</formula>
    </cfRule>
  </conditionalFormatting>
  <conditionalFormatting sqref="X111:Y111">
    <cfRule type="expression" dxfId="4409" priority="1058" stopIfTrue="1">
      <formula>AND(INDEX($N111:$U111,1,$X111)=0, $X111&gt;0)</formula>
    </cfRule>
  </conditionalFormatting>
  <conditionalFormatting sqref="AG111">
    <cfRule type="expression" dxfId="4408" priority="1036">
      <formula>"&lt;=0.5*$E$17"</formula>
    </cfRule>
    <cfRule type="expression" dxfId="4407" priority="1037">
      <formula>"&gt;=0,5*$E$17"</formula>
    </cfRule>
  </conditionalFormatting>
  <conditionalFormatting sqref="AB111">
    <cfRule type="expression" dxfId="4406" priority="1038" stopIfTrue="1">
      <formula>MOD(AB111,2)&lt;&gt;0</formula>
    </cfRule>
  </conditionalFormatting>
  <conditionalFormatting sqref="BO110:BO112">
    <cfRule type="cellIs" dxfId="4405" priority="1020" operator="greaterThan">
      <formula>50</formula>
    </cfRule>
  </conditionalFormatting>
  <conditionalFormatting sqref="Z169">
    <cfRule type="expression" dxfId="4404" priority="1019">
      <formula>AND(NOT(ISBLANK($Z169)),ISBLANK($V169),ISBLANK($W169),ISBLANK($X169))</formula>
    </cfRule>
  </conditionalFormatting>
  <conditionalFormatting sqref="Z169">
    <cfRule type="expression" dxfId="4403" priority="1018" stopIfTrue="1">
      <formula>AND(INDEX($N169:$U169,1,$Z169)=0, $Z169&gt;0)</formula>
    </cfRule>
  </conditionalFormatting>
  <conditionalFormatting sqref="AG169:AG171">
    <cfRule type="expression" dxfId="4402" priority="1015">
      <formula>"&lt;=0.5*$E$17"</formula>
    </cfRule>
    <cfRule type="expression" dxfId="4401" priority="1016">
      <formula>"&gt;=0,5*$E$17"</formula>
    </cfRule>
  </conditionalFormatting>
  <conditionalFormatting sqref="AB169:AB171">
    <cfRule type="expression" dxfId="4400" priority="1017" stopIfTrue="1">
      <formula>MOD(AB169,2)&lt;&gt;0</formula>
    </cfRule>
  </conditionalFormatting>
  <conditionalFormatting sqref="BO169">
    <cfRule type="cellIs" dxfId="4399" priority="1014" operator="greaterThan">
      <formula>50</formula>
    </cfRule>
  </conditionalFormatting>
  <conditionalFormatting sqref="Z170">
    <cfRule type="expression" dxfId="4398" priority="1003" stopIfTrue="1">
      <formula>AND(INDEX($N170:$U170,1,$Z170)=0, $Z170&gt;0)</formula>
    </cfRule>
  </conditionalFormatting>
  <conditionalFormatting sqref="Z170">
    <cfRule type="expression" dxfId="4397" priority="1004">
      <formula>AND(NOT(ISBLANK($Z170)),ISBLANK($V170),ISBLANK($W170),ISBLANK($X170))</formula>
    </cfRule>
  </conditionalFormatting>
  <conditionalFormatting sqref="BO170">
    <cfRule type="cellIs" dxfId="4396" priority="999" operator="greaterThan">
      <formula>50</formula>
    </cfRule>
  </conditionalFormatting>
  <conditionalFormatting sqref="Z171">
    <cfRule type="expression" dxfId="4395" priority="989">
      <formula>AND(NOT(ISBLANK($Z171)),ISBLANK($V171),ISBLANK($W171),ISBLANK($X171))</formula>
    </cfRule>
  </conditionalFormatting>
  <conditionalFormatting sqref="BO171">
    <cfRule type="cellIs" dxfId="4394" priority="985" operator="greaterThan">
      <formula>50</formula>
    </cfRule>
  </conditionalFormatting>
  <conditionalFormatting sqref="Z134">
    <cfRule type="expression" dxfId="4393" priority="974" stopIfTrue="1">
      <formula>AND(INDEX($N134:$U134,1,$Z134)=0, $Z134&gt;0)</formula>
    </cfRule>
  </conditionalFormatting>
  <conditionalFormatting sqref="Z134">
    <cfRule type="expression" dxfId="4392" priority="975">
      <formula>AND(NOT(ISBLANK($Z134)),ISBLANK($V134),ISBLANK($W134),ISBLANK($X134))</formula>
    </cfRule>
  </conditionalFormatting>
  <conditionalFormatting sqref="AG134">
    <cfRule type="expression" dxfId="4391" priority="971">
      <formula>"&lt;=0.5*$E$17"</formula>
    </cfRule>
    <cfRule type="expression" dxfId="4390" priority="972">
      <formula>"&gt;=0,5*$E$17"</formula>
    </cfRule>
  </conditionalFormatting>
  <conditionalFormatting sqref="AB134">
    <cfRule type="expression" dxfId="4389" priority="973" stopIfTrue="1">
      <formula>MOD(AB134,2)&lt;&gt;0</formula>
    </cfRule>
  </conditionalFormatting>
  <conditionalFormatting sqref="BO134">
    <cfRule type="cellIs" dxfId="4388" priority="970" operator="greaterThan">
      <formula>50</formula>
    </cfRule>
  </conditionalFormatting>
  <conditionalFormatting sqref="Y134">
    <cfRule type="expression" dxfId="4387" priority="969" stopIfTrue="1">
      <formula>AND(INDEX($G134:$R134,1,$V134)=0, $V134&gt;0)</formula>
    </cfRule>
  </conditionalFormatting>
  <conditionalFormatting sqref="AG135">
    <cfRule type="expression" dxfId="4386" priority="957">
      <formula>"&lt;=0.5*$E$17"</formula>
    </cfRule>
    <cfRule type="expression" dxfId="4385" priority="958">
      <formula>"&gt;=0,5*$E$17"</formula>
    </cfRule>
  </conditionalFormatting>
  <conditionalFormatting sqref="AB135">
    <cfRule type="expression" dxfId="4384" priority="959" stopIfTrue="1">
      <formula>MOD(AB135,2)&lt;&gt;0</formula>
    </cfRule>
  </conditionalFormatting>
  <conditionalFormatting sqref="BO135">
    <cfRule type="cellIs" dxfId="4383" priority="956" operator="greaterThan">
      <formula>50</formula>
    </cfRule>
  </conditionalFormatting>
  <conditionalFormatting sqref="AG136">
    <cfRule type="expression" dxfId="4382" priority="944">
      <formula>"&lt;=0.5*$E$17"</formula>
    </cfRule>
    <cfRule type="expression" dxfId="4381" priority="945">
      <formula>"&gt;=0,5*$E$17"</formula>
    </cfRule>
  </conditionalFormatting>
  <conditionalFormatting sqref="AB136">
    <cfRule type="expression" dxfId="4380" priority="946" stopIfTrue="1">
      <formula>MOD(AB136,2)&lt;&gt;0</formula>
    </cfRule>
  </conditionalFormatting>
  <conditionalFormatting sqref="BO136">
    <cfRule type="cellIs" dxfId="4379" priority="943" operator="greaterThan">
      <formula>50</formula>
    </cfRule>
  </conditionalFormatting>
  <conditionalFormatting sqref="W101">
    <cfRule type="expression" dxfId="4378" priority="930" stopIfTrue="1">
      <formula>AND(INDEX($N101:$U101,1,$W101)=0, $W101&gt;0)</formula>
    </cfRule>
  </conditionalFormatting>
  <conditionalFormatting sqref="Z101">
    <cfRule type="expression" dxfId="4377" priority="931" stopIfTrue="1">
      <formula>AND(INDEX($N101:$U101,1,$Z101)=0, $Z101&gt;0)</formula>
    </cfRule>
  </conditionalFormatting>
  <conditionalFormatting sqref="Z101">
    <cfRule type="expression" dxfId="4376" priority="932">
      <formula>AND(NOT(ISBLANK($Z101)),ISBLANK($V101),ISBLANK($W101),ISBLANK($X101))</formula>
    </cfRule>
  </conditionalFormatting>
  <conditionalFormatting sqref="X101:Y101">
    <cfRule type="expression" dxfId="4375" priority="933" stopIfTrue="1">
      <formula>AND(INDEX($N101:$U101,1,$X101)=0, $X101&gt;0)</formula>
    </cfRule>
  </conditionalFormatting>
  <conditionalFormatting sqref="AG101">
    <cfRule type="expression" dxfId="4374" priority="911">
      <formula>"&lt;=0.5*$E$17"</formula>
    </cfRule>
    <cfRule type="expression" dxfId="4373" priority="912">
      <formula>"&gt;=0,5*$E$17"</formula>
    </cfRule>
  </conditionalFormatting>
  <conditionalFormatting sqref="AB101">
    <cfRule type="expression" dxfId="4372" priority="913" stopIfTrue="1">
      <formula>MOD(AB101,2)&lt;&gt;0</formula>
    </cfRule>
  </conditionalFormatting>
  <conditionalFormatting sqref="W114">
    <cfRule type="expression" dxfId="4371" priority="888" stopIfTrue="1">
      <formula>AND(INDEX($N114:$U114,1,$W114)=0, $W114&gt;0)</formula>
    </cfRule>
  </conditionalFormatting>
  <conditionalFormatting sqref="Z113:Z114">
    <cfRule type="expression" dxfId="4370" priority="889" stopIfTrue="1">
      <formula>AND(INDEX($N113:$U113,1,$Z113)=0, $Z113&gt;0)</formula>
    </cfRule>
  </conditionalFormatting>
  <conditionalFormatting sqref="Z113:Z114">
    <cfRule type="expression" dxfId="4369" priority="890">
      <formula>AND(NOT(ISBLANK($Z113)),ISBLANK($V113),ISBLANK($W113),ISBLANK($X113))</formula>
    </cfRule>
  </conditionalFormatting>
  <conditionalFormatting sqref="AG113:AG116">
    <cfRule type="expression" dxfId="4368" priority="891">
      <formula>"&lt;=0.5*$E$17"</formula>
    </cfRule>
    <cfRule type="expression" dxfId="4367" priority="892">
      <formula>"&gt;=0,5*$E$17"</formula>
    </cfRule>
  </conditionalFormatting>
  <conditionalFormatting sqref="AB113:AB116">
    <cfRule type="expression" dxfId="4366" priority="893" stopIfTrue="1">
      <formula>MOD(AB113,2)&lt;&gt;0</formula>
    </cfRule>
  </conditionalFormatting>
  <conditionalFormatting sqref="X114:Y114">
    <cfRule type="expression" dxfId="4365" priority="894" stopIfTrue="1">
      <formula>AND(INDEX($N114:$U114,1,$X114)=0, $X114&gt;0)</formula>
    </cfRule>
  </conditionalFormatting>
  <conditionalFormatting sqref="BO113:BO114">
    <cfRule type="cellIs" dxfId="4364" priority="887" operator="greaterThan">
      <formula>50</formula>
    </cfRule>
  </conditionalFormatting>
  <conditionalFormatting sqref="BO113">
    <cfRule type="cellIs" dxfId="4363" priority="886" operator="greaterThan">
      <formula>50</formula>
    </cfRule>
  </conditionalFormatting>
  <conditionalFormatting sqref="BO114">
    <cfRule type="cellIs" dxfId="4362" priority="882" operator="greaterThan">
      <formula>50</formula>
    </cfRule>
  </conditionalFormatting>
  <conditionalFormatting sqref="Z115">
    <cfRule type="expression" dxfId="4361" priority="880" stopIfTrue="1">
      <formula>AND(INDEX($N115:$U115,1,$Z115)=0, $Z115&gt;0)</formula>
    </cfRule>
  </conditionalFormatting>
  <conditionalFormatting sqref="Z115">
    <cfRule type="expression" dxfId="4360" priority="881">
      <formula>AND(NOT(ISBLANK($Z115)),ISBLANK($V115),ISBLANK($W115),ISBLANK($X115))</formula>
    </cfRule>
  </conditionalFormatting>
  <conditionalFormatting sqref="BO115">
    <cfRule type="cellIs" dxfId="4359" priority="876" operator="greaterThan">
      <formula>50</formula>
    </cfRule>
  </conditionalFormatting>
  <conditionalFormatting sqref="AG142">
    <cfRule type="expression" dxfId="4358" priority="846">
      <formula>"&lt;=0.5*$E$17"</formula>
    </cfRule>
    <cfRule type="expression" dxfId="4357" priority="847">
      <formula>"&gt;=0,5*$E$17"</formula>
    </cfRule>
  </conditionalFormatting>
  <conditionalFormatting sqref="AB142">
    <cfRule type="expression" dxfId="4356" priority="848" stopIfTrue="1">
      <formula>MOD(AB142,2)&lt;&gt;0</formula>
    </cfRule>
  </conditionalFormatting>
  <conditionalFormatting sqref="BO142">
    <cfRule type="cellIs" dxfId="4355" priority="845" operator="greaterThan">
      <formula>50</formula>
    </cfRule>
  </conditionalFormatting>
  <conditionalFormatting sqref="AG144">
    <cfRule type="expression" dxfId="4354" priority="835">
      <formula>"&lt;=0.5*$E$17"</formula>
    </cfRule>
    <cfRule type="expression" dxfId="4353" priority="836">
      <formula>"&gt;=0,5*$E$17"</formula>
    </cfRule>
  </conditionalFormatting>
  <conditionalFormatting sqref="AB144">
    <cfRule type="expression" dxfId="4352" priority="837" stopIfTrue="1">
      <formula>MOD(AB144,2)&lt;&gt;0</formula>
    </cfRule>
  </conditionalFormatting>
  <conditionalFormatting sqref="BO144">
    <cfRule type="cellIs" dxfId="4351" priority="834" operator="greaterThan">
      <formula>50</formula>
    </cfRule>
  </conditionalFormatting>
  <conditionalFormatting sqref="Z116">
    <cfRule type="expression" dxfId="4350" priority="824" stopIfTrue="1">
      <formula>AND(INDEX($N116:$U116,1,$Z116)=0, $Z116&gt;0)</formula>
    </cfRule>
  </conditionalFormatting>
  <conditionalFormatting sqref="Z116">
    <cfRule type="expression" dxfId="4349" priority="825">
      <formula>AND(NOT(ISBLANK($Z116)),ISBLANK($V116),ISBLANK($W116),ISBLANK($X116))</formula>
    </cfRule>
  </conditionalFormatting>
  <conditionalFormatting sqref="BO116">
    <cfRule type="cellIs" dxfId="4348" priority="820" operator="greaterThan">
      <formula>50</formula>
    </cfRule>
  </conditionalFormatting>
  <conditionalFormatting sqref="W116">
    <cfRule type="expression" dxfId="4347" priority="818" stopIfTrue="1">
      <formula>AND(INDEX($G116:$R116,1,$T116)=0, $T116&gt;0)</formula>
    </cfRule>
  </conditionalFormatting>
  <conditionalFormatting sqref="Y116">
    <cfRule type="expression" dxfId="4346" priority="819" stopIfTrue="1">
      <formula>AND(INDEX($G116:$R116,1,$V116)=0, $V116&gt;0)</formula>
    </cfRule>
  </conditionalFormatting>
  <conditionalFormatting sqref="W125">
    <cfRule type="expression" dxfId="4345" priority="799" stopIfTrue="1">
      <formula>AND(INDEX($N125:$U125,1,$W125)=0, $W125&gt;0)</formula>
    </cfRule>
  </conditionalFormatting>
  <conditionalFormatting sqref="Z125">
    <cfRule type="expression" dxfId="4344" priority="800" stopIfTrue="1">
      <formula>AND(INDEX($N125:$U125,1,$Z125)=0, $Z125&gt;0)</formula>
    </cfRule>
  </conditionalFormatting>
  <conditionalFormatting sqref="Z125">
    <cfRule type="expression" dxfId="4343" priority="801">
      <formula>AND(NOT(ISBLANK($Z125)),ISBLANK($V125),ISBLANK($W125),ISBLANK($X125))</formula>
    </cfRule>
  </conditionalFormatting>
  <conditionalFormatting sqref="X125:Y125">
    <cfRule type="expression" dxfId="4342" priority="802" stopIfTrue="1">
      <formula>AND(INDEX($N125:$U125,1,$X125)=0, $X125&gt;0)</formula>
    </cfRule>
  </conditionalFormatting>
  <conditionalFormatting sqref="AG125">
    <cfRule type="expression" dxfId="4341" priority="780">
      <formula>"&lt;=0.5*$E$17"</formula>
    </cfRule>
    <cfRule type="expression" dxfId="4340" priority="781">
      <formula>"&gt;=0,5*$E$17"</formula>
    </cfRule>
  </conditionalFormatting>
  <conditionalFormatting sqref="AB125">
    <cfRule type="expression" dxfId="4339" priority="782" stopIfTrue="1">
      <formula>MOD(AB125,2)&lt;&gt;0</formula>
    </cfRule>
  </conditionalFormatting>
  <conditionalFormatting sqref="BO124:BO126">
    <cfRule type="cellIs" dxfId="4338" priority="764" operator="greaterThan">
      <formula>50</formula>
    </cfRule>
  </conditionalFormatting>
  <conditionalFormatting sqref="W118">
    <cfRule type="expression" dxfId="4337" priority="752" stopIfTrue="1">
      <formula>AND(INDEX($N118:$U118,1,$W118)=0, $W118&gt;0)</formula>
    </cfRule>
  </conditionalFormatting>
  <conditionalFormatting sqref="Z118">
    <cfRule type="expression" dxfId="4336" priority="753" stopIfTrue="1">
      <formula>AND(INDEX($N118:$U118,1,$Z118)=0, $Z118&gt;0)</formula>
    </cfRule>
  </conditionalFormatting>
  <conditionalFormatting sqref="Z118">
    <cfRule type="expression" dxfId="4335" priority="754">
      <formula>AND(NOT(ISBLANK($Z118)),ISBLANK($V118),ISBLANK($W118),ISBLANK($X118))</formula>
    </cfRule>
  </conditionalFormatting>
  <conditionalFormatting sqref="X118:Y118">
    <cfRule type="expression" dxfId="4334" priority="755" stopIfTrue="1">
      <formula>AND(INDEX($N118:$U118,1,$X118)=0, $X118&gt;0)</formula>
    </cfRule>
  </conditionalFormatting>
  <conditionalFormatting sqref="AG118">
    <cfRule type="expression" dxfId="4333" priority="733">
      <formula>"&lt;=0.5*$E$17"</formula>
    </cfRule>
    <cfRule type="expression" dxfId="4332" priority="734">
      <formula>"&gt;=0,5*$E$17"</formula>
    </cfRule>
  </conditionalFormatting>
  <conditionalFormatting sqref="AB118">
    <cfRule type="expression" dxfId="4331" priority="735" stopIfTrue="1">
      <formula>MOD(AB118,2)&lt;&gt;0</formula>
    </cfRule>
  </conditionalFormatting>
  <conditionalFormatting sqref="BO117:BO119">
    <cfRule type="cellIs" dxfId="4330" priority="717" operator="greaterThan">
      <formula>50</formula>
    </cfRule>
  </conditionalFormatting>
  <conditionalFormatting sqref="Z120:Z123">
    <cfRule type="expression" dxfId="4329" priority="685" stopIfTrue="1">
      <formula>AND(INDEX($N120:$U120,1,$Z120)=0, $Z120&gt;0)</formula>
    </cfRule>
  </conditionalFormatting>
  <conditionalFormatting sqref="Z120:Z123">
    <cfRule type="expression" dxfId="4328" priority="2669">
      <formula>AND(NOT(ISBLANK($Z120)),ISBLANK($V120),ISBLANK($W120),ISBLANK($X120))</formula>
    </cfRule>
  </conditionalFormatting>
  <conditionalFormatting sqref="AG120">
    <cfRule type="expression" dxfId="4327" priority="682">
      <formula>"&lt;=0.5*$E$17"</formula>
    </cfRule>
    <cfRule type="expression" dxfId="4326" priority="682">
      <formula>"&gt;=0,5*$E$17"</formula>
    </cfRule>
  </conditionalFormatting>
  <conditionalFormatting sqref="AB120">
    <cfRule type="expression" dxfId="4325" priority="683" stopIfTrue="1">
      <formula>MOD(AB120,2)&lt;&gt;0</formula>
    </cfRule>
  </conditionalFormatting>
  <conditionalFormatting sqref="AG121">
    <cfRule type="expression" dxfId="4324" priority="679">
      <formula>"&lt;=0.5*$E$17"</formula>
    </cfRule>
    <cfRule type="expression" dxfId="4323" priority="679">
      <formula>"&gt;=0,5*$E$17"</formula>
    </cfRule>
  </conditionalFormatting>
  <conditionalFormatting sqref="AB121">
    <cfRule type="expression" dxfId="4322" priority="680" stopIfTrue="1">
      <formula>MOD(AB121,2)&lt;&gt;0</formula>
    </cfRule>
  </conditionalFormatting>
  <conditionalFormatting sqref="AG122">
    <cfRule type="expression" dxfId="4321" priority="676">
      <formula>"&lt;=0.5*$E$17"</formula>
    </cfRule>
    <cfRule type="expression" dxfId="4320" priority="676">
      <formula>"&gt;=0,5*$E$17"</formula>
    </cfRule>
  </conditionalFormatting>
  <conditionalFormatting sqref="AB122">
    <cfRule type="expression" dxfId="4319" priority="677" stopIfTrue="1">
      <formula>MOD(AB122,2)&lt;&gt;0</formula>
    </cfRule>
  </conditionalFormatting>
  <conditionalFormatting sqref="AG123">
    <cfRule type="expression" dxfId="4318" priority="673">
      <formula>"&lt;=0.5*$E$17"</formula>
    </cfRule>
    <cfRule type="expression" dxfId="4317" priority="673">
      <formula>"&gt;=0,5*$E$17"</formula>
    </cfRule>
  </conditionalFormatting>
  <conditionalFormatting sqref="AB123">
    <cfRule type="expression" dxfId="4316" priority="674" stopIfTrue="1">
      <formula>MOD(AB123,2)&lt;&gt;0</formula>
    </cfRule>
  </conditionalFormatting>
  <conditionalFormatting sqref="BO120:BO123">
    <cfRule type="cellIs" dxfId="4315" priority="671" operator="greaterThan">
      <formula>50</formula>
    </cfRule>
  </conditionalFormatting>
  <conditionalFormatting sqref="W122">
    <cfRule type="expression" dxfId="4314" priority="670" stopIfTrue="1">
      <formula>AND(INDEX($G122:$R122,1,$T122)=0, $T122&gt;0)</formula>
    </cfRule>
  </conditionalFormatting>
  <conditionalFormatting sqref="AG198">
    <cfRule type="expression" dxfId="4313" priority="660">
      <formula>"&lt;=0.5*$E$17"</formula>
    </cfRule>
    <cfRule type="expression" dxfId="4312" priority="661">
      <formula>"&gt;=0,5*$E$17"</formula>
    </cfRule>
  </conditionalFormatting>
  <conditionalFormatting sqref="AB198">
    <cfRule type="expression" dxfId="4311" priority="662" stopIfTrue="1">
      <formula>MOD(AB198,2)&lt;&gt;0</formula>
    </cfRule>
  </conditionalFormatting>
  <conditionalFormatting sqref="BO198">
    <cfRule type="cellIs" dxfId="4310" priority="659" operator="greaterThan">
      <formula>50</formula>
    </cfRule>
  </conditionalFormatting>
  <conditionalFormatting sqref="AG137 AG139:AG144">
    <cfRule type="expression" dxfId="4309" priority="654">
      <formula>"&lt;=0.5*$E$17"</formula>
    </cfRule>
    <cfRule type="expression" dxfId="4308" priority="655">
      <formula>"&gt;=0,5*$E$17"</formula>
    </cfRule>
  </conditionalFormatting>
  <conditionalFormatting sqref="AB137 AB139:AB144">
    <cfRule type="expression" dxfId="4307" priority="656" stopIfTrue="1">
      <formula>MOD(AB137,2)&lt;&gt;0</formula>
    </cfRule>
  </conditionalFormatting>
  <conditionalFormatting sqref="BO139:BO144">
    <cfRule type="cellIs" dxfId="4306" priority="653" operator="greaterThan">
      <formula>50</formula>
    </cfRule>
  </conditionalFormatting>
  <conditionalFormatting sqref="AH139:BE141">
    <cfRule type="expression" dxfId="4305" priority="645" stopIfTrue="1">
      <formula>MOD(AH139,2)&lt;&gt;0</formula>
    </cfRule>
  </conditionalFormatting>
  <conditionalFormatting sqref="W99 W95">
    <cfRule type="expression" dxfId="4304" priority="641" stopIfTrue="1">
      <formula>AND(INDEX($N95:$U95,1,$W95)=0, $W95&gt;0)</formula>
    </cfRule>
  </conditionalFormatting>
  <conditionalFormatting sqref="Z99 Z95">
    <cfRule type="expression" dxfId="4303" priority="642" stopIfTrue="1">
      <formula>AND(INDEX($N95:$U95,1,$Z95)=0, $Z95&gt;0)</formula>
    </cfRule>
  </conditionalFormatting>
  <conditionalFormatting sqref="Z99 Z95">
    <cfRule type="expression" dxfId="4302" priority="643">
      <formula>AND(NOT(ISBLANK($Z95)),ISBLANK($V95),ISBLANK($W95),ISBLANK($X95))</formula>
    </cfRule>
  </conditionalFormatting>
  <conditionalFormatting sqref="X99:Y99 X95:Y95">
    <cfRule type="expression" dxfId="4301" priority="644" stopIfTrue="1">
      <formula>AND(INDEX($N95:$U95,1,$X95)=0, $X95&gt;0)</formula>
    </cfRule>
  </conditionalFormatting>
  <conditionalFormatting sqref="W100">
    <cfRule type="expression" dxfId="4300" priority="638" stopIfTrue="1">
      <formula>AND(INDEX($N100:$U100,1,$W100)=0, $W100&gt;0)</formula>
    </cfRule>
  </conditionalFormatting>
  <conditionalFormatting sqref="X100:Y100">
    <cfRule type="expression" dxfId="4299" priority="639" stopIfTrue="1">
      <formula>AND(INDEX($N100:$U100,1,$X100)=0, $X100&gt;0)</formula>
    </cfRule>
  </conditionalFormatting>
  <conditionalFormatting sqref="Z100">
    <cfRule type="expression" dxfId="4298" priority="640" stopIfTrue="1">
      <formula>AND(INDEX($N100:$U100,1,$Z100)=0, $Z100&gt;0)</formula>
    </cfRule>
  </conditionalFormatting>
  <conditionalFormatting sqref="Z100">
    <cfRule type="expression" dxfId="4297" priority="637">
      <formula>AND(NOT(ISBLANK($Z100)),ISBLANK($V100),ISBLANK($W100),ISBLANK($X100))</formula>
    </cfRule>
  </conditionalFormatting>
  <conditionalFormatting sqref="AG95">
    <cfRule type="expression" dxfId="4296" priority="634">
      <formula>"&lt;=0.5*$E$17"</formula>
    </cfRule>
    <cfRule type="expression" dxfId="4295" priority="635">
      <formula>"&gt;=0,5*$E$17"</formula>
    </cfRule>
  </conditionalFormatting>
  <conditionalFormatting sqref="AB95">
    <cfRule type="expression" dxfId="4294" priority="636" stopIfTrue="1">
      <formula>MOD(AB95,2)&lt;&gt;0</formula>
    </cfRule>
  </conditionalFormatting>
  <conditionalFormatting sqref="BO99:BO100">
    <cfRule type="cellIs" dxfId="4293" priority="627" operator="greaterThan">
      <formula>50</formula>
    </cfRule>
  </conditionalFormatting>
  <conditionalFormatting sqref="Z97">
    <cfRule type="expression" dxfId="4292" priority="625" stopIfTrue="1">
      <formula>AND(INDEX($N97:$U97,1,$Z97)=0, $Z97&gt;0)</formula>
    </cfRule>
  </conditionalFormatting>
  <conditionalFormatting sqref="Z97">
    <cfRule type="expression" dxfId="4291" priority="626">
      <formula>AND(NOT(ISBLANK($Z97)),ISBLANK($V97),ISBLANK($W97),ISBLANK($X97))</formula>
    </cfRule>
  </conditionalFormatting>
  <conditionalFormatting sqref="BO97">
    <cfRule type="cellIs" dxfId="4290" priority="621" operator="greaterThan">
      <formula>50</formula>
    </cfRule>
  </conditionalFormatting>
  <conditionalFormatting sqref="Z98">
    <cfRule type="expression" dxfId="4289" priority="606" stopIfTrue="1">
      <formula>AND(INDEX($N98:$U98,1,$Z98)=0, $Z98&gt;0)</formula>
    </cfRule>
  </conditionalFormatting>
  <conditionalFormatting sqref="Z98">
    <cfRule type="expression" dxfId="4288" priority="607">
      <formula>AND(NOT(ISBLANK($Z98)),ISBLANK($V98),ISBLANK($W98),ISBLANK($X98))</formula>
    </cfRule>
  </conditionalFormatting>
  <conditionalFormatting sqref="BO98">
    <cfRule type="cellIs" dxfId="4287" priority="602" operator="greaterThan">
      <formula>50</formula>
    </cfRule>
  </conditionalFormatting>
  <conditionalFormatting sqref="AL98:AO98">
    <cfRule type="expression" dxfId="4286" priority="596" stopIfTrue="1">
      <formula>MOD(AL98,2)&lt;&gt;0</formula>
    </cfRule>
  </conditionalFormatting>
  <conditionalFormatting sqref="AL98:AO98">
    <cfRule type="expression" dxfId="4285" priority="598">
      <formula>AND(NOT(ISBLANK($H98)),ISBLANK($AB98),ISBLANK($AC98),ISBLANK($AD98))</formula>
    </cfRule>
  </conditionalFormatting>
  <conditionalFormatting sqref="AN98:AO98">
    <cfRule type="expression" dxfId="4284" priority="599">
      <formula>AND(NOT(ISBLANK($I98)),ISBLANK($AE98),ISBLANK($AF98),ISBLANK($AG98))</formula>
    </cfRule>
  </conditionalFormatting>
  <conditionalFormatting sqref="AG129">
    <cfRule type="expression" dxfId="4283" priority="579">
      <formula>"&lt;=0.5*$E$17"</formula>
    </cfRule>
    <cfRule type="expression" dxfId="4282" priority="580">
      <formula>"&gt;=0,5*$E$17"</formula>
    </cfRule>
  </conditionalFormatting>
  <conditionalFormatting sqref="AB129">
    <cfRule type="expression" dxfId="4281" priority="581" stopIfTrue="1">
      <formula>MOD(AB129,2)&lt;&gt;0</formula>
    </cfRule>
  </conditionalFormatting>
  <conditionalFormatting sqref="AG127:AG128">
    <cfRule type="expression" dxfId="4280" priority="576">
      <formula>"&lt;=0.5*$E$17"</formula>
    </cfRule>
    <cfRule type="expression" dxfId="4279" priority="577">
      <formula>"&gt;=0,5*$E$17"</formula>
    </cfRule>
  </conditionalFormatting>
  <conditionalFormatting sqref="AB127:AB128">
    <cfRule type="expression" dxfId="4278" priority="578" stopIfTrue="1">
      <formula>MOD(AB127,2)&lt;&gt;0</formula>
    </cfRule>
  </conditionalFormatting>
  <conditionalFormatting sqref="AG130">
    <cfRule type="expression" dxfId="4277" priority="570">
      <formula>"&lt;=0.5*$E$17"</formula>
    </cfRule>
    <cfRule type="expression" dxfId="4276" priority="571">
      <formula>"&gt;=0,5*$E$17"</formula>
    </cfRule>
  </conditionalFormatting>
  <conditionalFormatting sqref="AB130">
    <cfRule type="expression" dxfId="4275" priority="572" stopIfTrue="1">
      <formula>MOD(AB130,2)&lt;&gt;0</formula>
    </cfRule>
  </conditionalFormatting>
  <conditionalFormatting sqref="AG69">
    <cfRule type="expression" dxfId="4274" priority="535">
      <formula>"&lt;=0.5*$E$17"</formula>
    </cfRule>
    <cfRule type="expression" dxfId="4273" priority="536">
      <formula>"&gt;=0,5*$E$17"</formula>
    </cfRule>
  </conditionalFormatting>
  <conditionalFormatting sqref="AB69">
    <cfRule type="expression" dxfId="4272" priority="537" stopIfTrue="1">
      <formula>MOD(AB69,2)&lt;&gt;0</formula>
    </cfRule>
  </conditionalFormatting>
  <conditionalFormatting sqref="BD69:BE69">
    <cfRule type="expression" dxfId="4271" priority="527" stopIfTrue="1">
      <formula>MOD(BD69,2)&lt;&gt;0</formula>
    </cfRule>
  </conditionalFormatting>
  <conditionalFormatting sqref="W103">
    <cfRule type="expression" dxfId="4270" priority="507" stopIfTrue="1">
      <formula>AND(INDEX($N103:$U103,1,$W103)=0, $W103&gt;0)</formula>
    </cfRule>
  </conditionalFormatting>
  <conditionalFormatting sqref="Z103">
    <cfRule type="expression" dxfId="4269" priority="508" stopIfTrue="1">
      <formula>AND(INDEX($N103:$U103,1,$Z103)=0, $Z103&gt;0)</formula>
    </cfRule>
  </conditionalFormatting>
  <conditionalFormatting sqref="Z103">
    <cfRule type="expression" dxfId="4268" priority="509">
      <formula>AND(NOT(ISBLANK($Z103)),ISBLANK($V103),ISBLANK($W103),ISBLANK($X103))</formula>
    </cfRule>
  </conditionalFormatting>
  <conditionalFormatting sqref="X103:Y103">
    <cfRule type="expression" dxfId="4267" priority="510" stopIfTrue="1">
      <formula>AND(INDEX($N103:$U103,1,$X103)=0, $X103&gt;0)</formula>
    </cfRule>
  </conditionalFormatting>
  <conditionalFormatting sqref="AG103">
    <cfRule type="expression" dxfId="4266" priority="504">
      <formula>"&lt;=0.5*$E$17"</formula>
    </cfRule>
    <cfRule type="expression" dxfId="4265" priority="505">
      <formula>"&gt;=0,5*$E$17"</formula>
    </cfRule>
  </conditionalFormatting>
  <conditionalFormatting sqref="AB103">
    <cfRule type="expression" dxfId="4264" priority="506" stopIfTrue="1">
      <formula>MOD(AB103,2)&lt;&gt;0</formula>
    </cfRule>
  </conditionalFormatting>
  <conditionalFormatting sqref="AG105:AG108">
    <cfRule type="expression" dxfId="4263" priority="487">
      <formula>"&lt;=0.5*$E$17"</formula>
    </cfRule>
    <cfRule type="expression" dxfId="4262" priority="488">
      <formula>"&gt;=0,5*$E$17"</formula>
    </cfRule>
  </conditionalFormatting>
  <conditionalFormatting sqref="AB105:AB108">
    <cfRule type="expression" dxfId="4261" priority="489" stopIfTrue="1">
      <formula>MOD(AB105,2)&lt;&gt;0</formula>
    </cfRule>
  </conditionalFormatting>
  <conditionalFormatting sqref="BO109">
    <cfRule type="cellIs" dxfId="4260" priority="470" operator="greaterThan">
      <formula>50</formula>
    </cfRule>
  </conditionalFormatting>
  <conditionalFormatting sqref="W150 W146">
    <cfRule type="expression" dxfId="4259" priority="458" stopIfTrue="1">
      <formula>AND(INDEX($N146:$U146,1,$W146)=0, $W146&gt;0)</formula>
    </cfRule>
  </conditionalFormatting>
  <conditionalFormatting sqref="Z150 Z146">
    <cfRule type="expression" dxfId="4258" priority="459" stopIfTrue="1">
      <formula>AND(INDEX($N146:$U146,1,$Z146)=0, $Z146&gt;0)</formula>
    </cfRule>
  </conditionalFormatting>
  <conditionalFormatting sqref="Z146">
    <cfRule type="expression" dxfId="4257" priority="460">
      <formula>AND(NOT(ISBLANK($Z146)),ISBLANK($V146),ISBLANK($W146),ISBLANK($X146))</formula>
    </cfRule>
  </conditionalFormatting>
  <conditionalFormatting sqref="X150:Y150 X146:Y146">
    <cfRule type="expression" dxfId="4256" priority="461" stopIfTrue="1">
      <formula>AND(INDEX($N146:$U146,1,$X146)=0, $X146&gt;0)</formula>
    </cfRule>
  </conditionalFormatting>
  <conditionalFormatting sqref="AG146">
    <cfRule type="expression" dxfId="4255" priority="455">
      <formula>"&lt;=0.5*$E$17"</formula>
    </cfRule>
    <cfRule type="expression" dxfId="4254" priority="456">
      <formula>"&gt;=0,5*$E$17"</formula>
    </cfRule>
  </conditionalFormatting>
  <conditionalFormatting sqref="AB146">
    <cfRule type="expression" dxfId="4253" priority="457" stopIfTrue="1">
      <formula>MOD(AB146,2)&lt;&gt;0</formula>
    </cfRule>
  </conditionalFormatting>
  <conditionalFormatting sqref="BO150 BO145:BO147">
    <cfRule type="cellIs" dxfId="4252" priority="448" operator="greaterThan">
      <formula>50</formula>
    </cfRule>
  </conditionalFormatting>
  <conditionalFormatting sqref="AG145:AG147">
    <cfRule type="expression" dxfId="4251" priority="427">
      <formula>"&lt;=0.5*$E$17"</formula>
    </cfRule>
    <cfRule type="expression" dxfId="4250" priority="428">
      <formula>"&gt;=0,5*$E$17"</formula>
    </cfRule>
  </conditionalFormatting>
  <conditionalFormatting sqref="AB145:AB147">
    <cfRule type="expression" dxfId="4249" priority="429" stopIfTrue="1">
      <formula>MOD(AB145,2)&lt;&gt;0</formula>
    </cfRule>
  </conditionalFormatting>
  <conditionalFormatting sqref="BO145:BO147">
    <cfRule type="cellIs" dxfId="4248" priority="426" operator="greaterThan">
      <formula>50</formula>
    </cfRule>
  </conditionalFormatting>
  <conditionalFormatting sqref="AH145:BE147">
    <cfRule type="expression" dxfId="4247" priority="425" stopIfTrue="1">
      <formula>MOD(AH145,2)&lt;&gt;0</formula>
    </cfRule>
  </conditionalFormatting>
  <conditionalFormatting sqref="BO148">
    <cfRule type="cellIs" dxfId="4246" priority="421" operator="greaterThan">
      <formula>50</formula>
    </cfRule>
  </conditionalFormatting>
  <conditionalFormatting sqref="BO149">
    <cfRule type="cellIs" dxfId="4245" priority="411" operator="greaterThan">
      <formula>50</formula>
    </cfRule>
  </conditionalFormatting>
  <conditionalFormatting sqref="W152">
    <cfRule type="expression" dxfId="4244" priority="347" stopIfTrue="1">
      <formula>AND(INDEX($N152:$U152,1,$W152)=0, $W152&gt;0)</formula>
    </cfRule>
  </conditionalFormatting>
  <conditionalFormatting sqref="Z152">
    <cfRule type="expression" dxfId="4243" priority="348" stopIfTrue="1">
      <formula>AND(INDEX($N152:$U152,1,$Z152)=0, $Z152&gt;0)</formula>
    </cfRule>
  </conditionalFormatting>
  <conditionalFormatting sqref="Z152">
    <cfRule type="expression" dxfId="4242" priority="349">
      <formula>AND(NOT(ISBLANK($Z152)),ISBLANK($V152),ISBLANK($W152),ISBLANK($X152))</formula>
    </cfRule>
  </conditionalFormatting>
  <conditionalFormatting sqref="X152:Y152">
    <cfRule type="expression" dxfId="4241" priority="350" stopIfTrue="1">
      <formula>AND(INDEX($N152:$U152,1,$X152)=0, $X152&gt;0)</formula>
    </cfRule>
  </conditionalFormatting>
  <conditionalFormatting sqref="AG152">
    <cfRule type="expression" dxfId="4240" priority="344">
      <formula>"&lt;=0.5*$E$17"</formula>
    </cfRule>
    <cfRule type="expression" dxfId="4239" priority="345">
      <formula>"&gt;=0,5*$E$17"</formula>
    </cfRule>
  </conditionalFormatting>
  <conditionalFormatting sqref="AB152">
    <cfRule type="expression" dxfId="4238" priority="346" stopIfTrue="1">
      <formula>MOD(AB152,2)&lt;&gt;0</formula>
    </cfRule>
  </conditionalFormatting>
  <conditionalFormatting sqref="BO151:BO153">
    <cfRule type="cellIs" dxfId="4237" priority="340" operator="greaterThan">
      <formula>50</formula>
    </cfRule>
  </conditionalFormatting>
  <conditionalFormatting sqref="AG151:AG153">
    <cfRule type="expression" dxfId="4236" priority="337">
      <formula>"&lt;=0.5*$E$17"</formula>
    </cfRule>
    <cfRule type="expression" dxfId="4235" priority="338">
      <formula>"&gt;=0,5*$E$17"</formula>
    </cfRule>
  </conditionalFormatting>
  <conditionalFormatting sqref="AB151:AB153">
    <cfRule type="expression" dxfId="4234" priority="339" stopIfTrue="1">
      <formula>MOD(AB151,2)&lt;&gt;0</formula>
    </cfRule>
  </conditionalFormatting>
  <conditionalFormatting sqref="BO151:BO153">
    <cfRule type="cellIs" dxfId="4233" priority="336" operator="greaterThan">
      <formula>50</formula>
    </cfRule>
  </conditionalFormatting>
  <conditionalFormatting sqref="AH151:BE153">
    <cfRule type="expression" dxfId="4232" priority="335" stopIfTrue="1">
      <formula>MOD(AH151,2)&lt;&gt;0</formula>
    </cfRule>
  </conditionalFormatting>
  <conditionalFormatting sqref="Z155">
    <cfRule type="expression" dxfId="4231" priority="313" stopIfTrue="1">
      <formula>AND(INDEX($N155:$U155,1,$Z155)=0, $Z155&gt;0)</formula>
    </cfRule>
  </conditionalFormatting>
  <conditionalFormatting sqref="Z154:Z155">
    <cfRule type="expression" dxfId="4230" priority="314">
      <formula>AND(NOT(ISBLANK($Z154)),ISBLANK($V154),ISBLANK($W154),ISBLANK($X154))</formula>
    </cfRule>
  </conditionalFormatting>
  <conditionalFormatting sqref="BO154:BO155">
    <cfRule type="cellIs" dxfId="4229" priority="306" operator="greaterThan">
      <formula>50</formula>
    </cfRule>
  </conditionalFormatting>
  <conditionalFormatting sqref="W154">
    <cfRule type="expression" dxfId="4228" priority="304" stopIfTrue="1">
      <formula>AND(INDEX($G154:$R154,1,$T154)=0, $T154&gt;0)</formula>
    </cfRule>
  </conditionalFormatting>
  <conditionalFormatting sqref="Y154:Y155">
    <cfRule type="expression" dxfId="4227" priority="305" stopIfTrue="1">
      <formula>AND(INDEX($G154:$R154,1,$V154)=0, $V154&gt;0)</formula>
    </cfRule>
  </conditionalFormatting>
  <conditionalFormatting sqref="BO156">
    <cfRule type="cellIs" dxfId="4226" priority="294" operator="greaterThan">
      <formula>50</formula>
    </cfRule>
  </conditionalFormatting>
  <conditionalFormatting sqref="Z107">
    <cfRule type="expression" dxfId="4225" priority="283" stopIfTrue="1">
      <formula>AND(INDEX($N107:$U107,1,$Z107)=0, $Z107&gt;0)</formula>
    </cfRule>
  </conditionalFormatting>
  <conditionalFormatting sqref="Z107">
    <cfRule type="expression" dxfId="4224" priority="284">
      <formula>AND(NOT(ISBLANK($Z107)),ISBLANK($V107),ISBLANK($W107),ISBLANK($X107))</formula>
    </cfRule>
  </conditionalFormatting>
  <conditionalFormatting sqref="BO107:BO108">
    <cfRule type="cellIs" dxfId="4223" priority="282" operator="greaterThan">
      <formula>50</formula>
    </cfRule>
  </conditionalFormatting>
  <conditionalFormatting sqref="BO107:BO108">
    <cfRule type="cellIs" dxfId="4222" priority="277" operator="greaterThan">
      <formula>50</formula>
    </cfRule>
  </conditionalFormatting>
  <conditionalFormatting sqref="BO107:BO108">
    <cfRule type="cellIs" dxfId="4221" priority="276" operator="greaterThan">
      <formula>50</formula>
    </cfRule>
  </conditionalFormatting>
  <conditionalFormatting sqref="Z162">
    <cfRule type="expression" dxfId="4220" priority="257">
      <formula>AND(NOT(ISBLANK($Z162)),ISBLANK($V162),ISBLANK($W162),ISBLANK($X162))</formula>
    </cfRule>
  </conditionalFormatting>
  <conditionalFormatting sqref="BO162">
    <cfRule type="cellIs" dxfId="4219" priority="256" operator="greaterThan">
      <formula>50</formula>
    </cfRule>
  </conditionalFormatting>
  <conditionalFormatting sqref="W162 W158">
    <cfRule type="expression" dxfId="4218" priority="251" stopIfTrue="1">
      <formula>AND(INDEX($N158:$U158,1,$W158)=0, $W158&gt;0)</formula>
    </cfRule>
  </conditionalFormatting>
  <conditionalFormatting sqref="Z162 Z158">
    <cfRule type="expression" dxfId="4217" priority="252" stopIfTrue="1">
      <formula>AND(INDEX($N158:$U158,1,$Z158)=0, $Z158&gt;0)</formula>
    </cfRule>
  </conditionalFormatting>
  <conditionalFormatting sqref="Z158">
    <cfRule type="expression" dxfId="4216" priority="253">
      <formula>AND(NOT(ISBLANK($Z158)),ISBLANK($V158),ISBLANK($W158),ISBLANK($X158))</formula>
    </cfRule>
  </conditionalFormatting>
  <conditionalFormatting sqref="X162:Y162 X158:Y158">
    <cfRule type="expression" dxfId="4215" priority="254" stopIfTrue="1">
      <formula>AND(INDEX($N158:$U158,1,$X158)=0, $X158&gt;0)</formula>
    </cfRule>
  </conditionalFormatting>
  <conditionalFormatting sqref="AG158">
    <cfRule type="expression" dxfId="4214" priority="248">
      <formula>"&lt;=0.5*$E$17"</formula>
    </cfRule>
    <cfRule type="expression" dxfId="4213" priority="249">
      <formula>"&gt;=0,5*$E$17"</formula>
    </cfRule>
  </conditionalFormatting>
  <conditionalFormatting sqref="AB158">
    <cfRule type="expression" dxfId="4212" priority="250" stopIfTrue="1">
      <formula>MOD(AB158,2)&lt;&gt;0</formula>
    </cfRule>
  </conditionalFormatting>
  <conditionalFormatting sqref="BO162 BO157:BO159">
    <cfRule type="cellIs" dxfId="4211" priority="244" operator="greaterThan">
      <formula>50</formula>
    </cfRule>
  </conditionalFormatting>
  <conditionalFormatting sqref="AG157:AG159">
    <cfRule type="expression" dxfId="4210" priority="241">
      <formula>"&lt;=0.5*$E$17"</formula>
    </cfRule>
    <cfRule type="expression" dxfId="4209" priority="242">
      <formula>"&gt;=0,5*$E$17"</formula>
    </cfRule>
  </conditionalFormatting>
  <conditionalFormatting sqref="AB157:AB159">
    <cfRule type="expression" dxfId="4208" priority="243" stopIfTrue="1">
      <formula>MOD(AB157,2)&lt;&gt;0</formula>
    </cfRule>
  </conditionalFormatting>
  <conditionalFormatting sqref="BO157:BO159">
    <cfRule type="cellIs" dxfId="4207" priority="240" operator="greaterThan">
      <formula>50</formula>
    </cfRule>
  </conditionalFormatting>
  <conditionalFormatting sqref="AH157:BE159">
    <cfRule type="expression" dxfId="4206" priority="239" stopIfTrue="1">
      <formula>MOD(AH157,2)&lt;&gt;0</formula>
    </cfRule>
  </conditionalFormatting>
  <conditionalFormatting sqref="BO161">
    <cfRule type="cellIs" dxfId="4205" priority="235" operator="greaterThan">
      <formula>50</formula>
    </cfRule>
  </conditionalFormatting>
  <conditionalFormatting sqref="Z160">
    <cfRule type="expression" dxfId="4204" priority="227" stopIfTrue="1">
      <formula>AND(INDEX($N160:$U160,1,$Z160)=0, $Z160&gt;0)</formula>
    </cfRule>
  </conditionalFormatting>
  <conditionalFormatting sqref="Z160">
    <cfRule type="expression" dxfId="4203" priority="228">
      <formula>AND(NOT(ISBLANK($Z160)),ISBLANK($V160),ISBLANK($W160),ISBLANK($X160))</formula>
    </cfRule>
  </conditionalFormatting>
  <conditionalFormatting sqref="BO160">
    <cfRule type="cellIs" dxfId="4202" priority="223" operator="greaterThan">
      <formula>50</formula>
    </cfRule>
  </conditionalFormatting>
  <conditionalFormatting sqref="AG164">
    <cfRule type="expression" dxfId="4201" priority="212">
      <formula>"&lt;=0.5*$E$17"</formula>
    </cfRule>
    <cfRule type="expression" dxfId="4200" priority="213">
      <formula>"&gt;=0,5*$E$17"</formula>
    </cfRule>
  </conditionalFormatting>
  <conditionalFormatting sqref="W164">
    <cfRule type="expression" dxfId="4199" priority="214" stopIfTrue="1">
      <formula>AND(INDEX($N164:$U164,1,$W164)=0, $W164&gt;0)</formula>
    </cfRule>
  </conditionalFormatting>
  <conditionalFormatting sqref="X164:Y164">
    <cfRule type="expression" dxfId="4198" priority="215" stopIfTrue="1">
      <formula>AND(INDEX($N164:$U164,1,$X164)=0, $X164&gt;0)</formula>
    </cfRule>
  </conditionalFormatting>
  <conditionalFormatting sqref="Z164">
    <cfRule type="expression" dxfId="4197" priority="216" stopIfTrue="1">
      <formula>AND(INDEX($N164:$U164,1,$Z164)=0, $Z164&gt;0)</formula>
    </cfRule>
  </conditionalFormatting>
  <conditionalFormatting sqref="Z164">
    <cfRule type="expression" dxfId="4196" priority="211">
      <formula>AND(NOT(ISBLANK($Z164)),ISBLANK($V164),ISBLANK($W164),ISBLANK($X164))</formula>
    </cfRule>
  </conditionalFormatting>
  <conditionalFormatting sqref="BO164">
    <cfRule type="cellIs" dxfId="4195" priority="210" operator="greaterThan">
      <formula>50</formula>
    </cfRule>
  </conditionalFormatting>
  <conditionalFormatting sqref="Z165">
    <cfRule type="expression" dxfId="4194" priority="209">
      <formula>AND(NOT(ISBLANK($Z165)),ISBLANK($V165),ISBLANK($W165),ISBLANK($X165))</formula>
    </cfRule>
  </conditionalFormatting>
  <conditionalFormatting sqref="Z165">
    <cfRule type="expression" dxfId="4193" priority="208" stopIfTrue="1">
      <formula>AND(INDEX($N165:$U165,1,$Z165)=0, $Z165&gt;0)</formula>
    </cfRule>
  </conditionalFormatting>
  <conditionalFormatting sqref="AG165:AG167">
    <cfRule type="expression" dxfId="4192" priority="205">
      <formula>"&lt;=0.5*$E$17"</formula>
    </cfRule>
    <cfRule type="expression" dxfId="4191" priority="206">
      <formula>"&gt;=0,5*$E$17"</formula>
    </cfRule>
  </conditionalFormatting>
  <conditionalFormatting sqref="AB165:AB167">
    <cfRule type="expression" dxfId="4190" priority="207" stopIfTrue="1">
      <formula>MOD(AB165,2)&lt;&gt;0</formula>
    </cfRule>
  </conditionalFormatting>
  <conditionalFormatting sqref="BO165">
    <cfRule type="cellIs" dxfId="4189" priority="204" operator="greaterThan">
      <formula>50</formula>
    </cfRule>
  </conditionalFormatting>
  <conditionalFormatting sqref="Z166">
    <cfRule type="expression" dxfId="4188" priority="193" stopIfTrue="1">
      <formula>AND(INDEX($N166:$U166,1,$Z166)=0, $Z166&gt;0)</formula>
    </cfRule>
  </conditionalFormatting>
  <conditionalFormatting sqref="Z166">
    <cfRule type="expression" dxfId="4187" priority="194">
      <formula>AND(NOT(ISBLANK($Z166)),ISBLANK($V166),ISBLANK($W166),ISBLANK($X166))</formula>
    </cfRule>
  </conditionalFormatting>
  <conditionalFormatting sqref="BO166">
    <cfRule type="cellIs" dxfId="4186" priority="189" operator="greaterThan">
      <formula>50</formula>
    </cfRule>
  </conditionalFormatting>
  <conditionalFormatting sqref="Z167">
    <cfRule type="expression" dxfId="4185" priority="179">
      <formula>AND(NOT(ISBLANK($Z167)),ISBLANK($V167),ISBLANK($W167),ISBLANK($X167))</formula>
    </cfRule>
  </conditionalFormatting>
  <conditionalFormatting sqref="BO167">
    <cfRule type="cellIs" dxfId="4184" priority="175" operator="greaterThan">
      <formula>50</formula>
    </cfRule>
  </conditionalFormatting>
  <conditionalFormatting sqref="AG71:AG82">
    <cfRule type="expression" dxfId="4183" priority="160">
      <formula>"&lt;=0.5*$E$17"</formula>
    </cfRule>
    <cfRule type="expression" dxfId="4182" priority="161">
      <formula>"&gt;=0,5*$E$17"</formula>
    </cfRule>
  </conditionalFormatting>
  <conditionalFormatting sqref="BO71:BO82">
    <cfRule type="cellIs" dxfId="4181" priority="159" operator="greaterThan">
      <formula>50</formula>
    </cfRule>
  </conditionalFormatting>
  <conditionalFormatting sqref="V38">
    <cfRule type="expression" dxfId="4180" priority="158" stopIfTrue="1">
      <formula>AND(INDEX($N38:$U38,1,$X38)=0, $X38&gt;0)</formula>
    </cfRule>
  </conditionalFormatting>
  <conditionalFormatting sqref="V40:V44">
    <cfRule type="expression" dxfId="4179" priority="157" stopIfTrue="1">
      <formula>AND(INDEX($N40:$U40,1,$X40)=0, $X40&gt;0)</formula>
    </cfRule>
  </conditionalFormatting>
  <conditionalFormatting sqref="AN97:AO97">
    <cfRule type="expression" dxfId="4178" priority="150" stopIfTrue="1">
      <formula>MOD(AN97,2)&lt;&gt;0</formula>
    </cfRule>
  </conditionalFormatting>
  <conditionalFormatting sqref="AK97:AM97 AH97:AH98 AK98">
    <cfRule type="expression" dxfId="4177" priority="151" stopIfTrue="1">
      <formula>MOD(AH97,2)&lt;&gt;0</formula>
    </cfRule>
  </conditionalFormatting>
  <conditionalFormatting sqref="AI97:AJ98">
    <cfRule type="expression" dxfId="4176" priority="152" stopIfTrue="1">
      <formula>MOD(AI97,2)&lt;&gt;0</formula>
    </cfRule>
  </conditionalFormatting>
  <conditionalFormatting sqref="AH107:AH108 AK105:AK108">
    <cfRule type="expression" dxfId="4175" priority="148" stopIfTrue="1">
      <formula>MOD(AH105,2)&lt;&gt;0</formula>
    </cfRule>
  </conditionalFormatting>
  <conditionalFormatting sqref="AI107:AJ108">
    <cfRule type="expression" dxfId="4174" priority="149" stopIfTrue="1">
      <formula>MOD(AI107,2)&lt;&gt;0</formula>
    </cfRule>
  </conditionalFormatting>
  <conditionalFormatting sqref="AN105:AO108">
    <cfRule type="expression" dxfId="4173" priority="146" stopIfTrue="1">
      <formula>MOD(AN105,2)&lt;&gt;0</formula>
    </cfRule>
  </conditionalFormatting>
  <conditionalFormatting sqref="AL105:AM108">
    <cfRule type="expression" dxfId="4172" priority="147" stopIfTrue="1">
      <formula>MOD(AL105,2)&lt;&gt;0</formula>
    </cfRule>
  </conditionalFormatting>
  <conditionalFormatting sqref="AP105:AR106">
    <cfRule type="expression" dxfId="4171" priority="144" stopIfTrue="1">
      <formula>MOD(AP105,2)&lt;&gt;0</formula>
    </cfRule>
  </conditionalFormatting>
  <conditionalFormatting sqref="AP105:AR106">
    <cfRule type="expression" dxfId="4170" priority="145">
      <formula>AND(NOT(ISBLANK($G105)),ISBLANK($Y105),ISBLANK($Z105),ISBLANK($AA105))</formula>
    </cfRule>
  </conditionalFormatting>
  <conditionalFormatting sqref="AT98:AW98">
    <cfRule type="expression" dxfId="4169" priority="141" stopIfTrue="1">
      <formula>MOD(AT98,2)&lt;&gt;0</formula>
    </cfRule>
  </conditionalFormatting>
  <conditionalFormatting sqref="AT98:AW98">
    <cfRule type="expression" dxfId="4168" priority="142">
      <formula>AND(NOT(ISBLANK($H98)),ISBLANK($AB98),ISBLANK($AC98),ISBLANK($AD98))</formula>
    </cfRule>
  </conditionalFormatting>
  <conditionalFormatting sqref="AV98:AW98">
    <cfRule type="expression" dxfId="4167" priority="143">
      <formula>AND(NOT(ISBLANK($I98)),ISBLANK($AE98),ISBLANK($AF98),ISBLANK($AG98))</formula>
    </cfRule>
  </conditionalFormatting>
  <conditionalFormatting sqref="AV97:AW97">
    <cfRule type="expression" dxfId="4166" priority="138" stopIfTrue="1">
      <formula>MOD(AV97,2)&lt;&gt;0</formula>
    </cfRule>
  </conditionalFormatting>
  <conditionalFormatting sqref="AS97:AU97 AP97:AP98 AS98">
    <cfRule type="expression" dxfId="4165" priority="139" stopIfTrue="1">
      <formula>MOD(AP97,2)&lt;&gt;0</formula>
    </cfRule>
  </conditionalFormatting>
  <conditionalFormatting sqref="AQ97:AR98">
    <cfRule type="expression" dxfId="4164" priority="140" stopIfTrue="1">
      <formula>MOD(AQ97,2)&lt;&gt;0</formula>
    </cfRule>
  </conditionalFormatting>
  <conditionalFormatting sqref="AP107:AP108 AS105:AS108">
    <cfRule type="expression" dxfId="4163" priority="136" stopIfTrue="1">
      <formula>MOD(AP105,2)&lt;&gt;0</formula>
    </cfRule>
  </conditionalFormatting>
  <conditionalFormatting sqref="AQ107:AR108">
    <cfRule type="expression" dxfId="4162" priority="137" stopIfTrue="1">
      <formula>MOD(AQ107,2)&lt;&gt;0</formula>
    </cfRule>
  </conditionalFormatting>
  <conditionalFormatting sqref="AV105:AW108">
    <cfRule type="expression" dxfId="4161" priority="134" stopIfTrue="1">
      <formula>MOD(AV105,2)&lt;&gt;0</formula>
    </cfRule>
  </conditionalFormatting>
  <conditionalFormatting sqref="AT105:AU108">
    <cfRule type="expression" dxfId="4160" priority="135" stopIfTrue="1">
      <formula>MOD(AT105,2)&lt;&gt;0</formula>
    </cfRule>
  </conditionalFormatting>
  <conditionalFormatting sqref="AX105:AZ106">
    <cfRule type="expression" dxfId="4159" priority="132" stopIfTrue="1">
      <formula>MOD(AX105,2)&lt;&gt;0</formula>
    </cfRule>
  </conditionalFormatting>
  <conditionalFormatting sqref="AX105:AZ106">
    <cfRule type="expression" dxfId="4158" priority="133">
      <formula>AND(NOT(ISBLANK($G105)),ISBLANK($Y105),ISBLANK($Z105),ISBLANK($AA105))</formula>
    </cfRule>
  </conditionalFormatting>
  <conditionalFormatting sqref="BB98:BE98">
    <cfRule type="expression" dxfId="4157" priority="129" stopIfTrue="1">
      <formula>MOD(BB98,2)&lt;&gt;0</formula>
    </cfRule>
  </conditionalFormatting>
  <conditionalFormatting sqref="BB98:BE98">
    <cfRule type="expression" dxfId="4156" priority="130">
      <formula>AND(NOT(ISBLANK($H98)),ISBLANK($AB98),ISBLANK($AC98),ISBLANK($AD98))</formula>
    </cfRule>
  </conditionalFormatting>
  <conditionalFormatting sqref="BD98:BE98">
    <cfRule type="expression" dxfId="4155" priority="131">
      <formula>AND(NOT(ISBLANK($I98)),ISBLANK($AE98),ISBLANK($AF98),ISBLANK($AG98))</formula>
    </cfRule>
  </conditionalFormatting>
  <conditionalFormatting sqref="BD97:BE97">
    <cfRule type="expression" dxfId="4154" priority="126" stopIfTrue="1">
      <formula>MOD(BD97,2)&lt;&gt;0</formula>
    </cfRule>
  </conditionalFormatting>
  <conditionalFormatting sqref="BA97:BC97 AX97:AX98 BA98">
    <cfRule type="expression" dxfId="4153" priority="127" stopIfTrue="1">
      <formula>MOD(AX97,2)&lt;&gt;0</formula>
    </cfRule>
  </conditionalFormatting>
  <conditionalFormatting sqref="AY97:AZ98">
    <cfRule type="expression" dxfId="4152" priority="128" stopIfTrue="1">
      <formula>MOD(AY97,2)&lt;&gt;0</formula>
    </cfRule>
  </conditionalFormatting>
  <conditionalFormatting sqref="AX107:AX108 BA105:BA108">
    <cfRule type="expression" dxfId="4151" priority="124" stopIfTrue="1">
      <formula>MOD(AX105,2)&lt;&gt;0</formula>
    </cfRule>
  </conditionalFormatting>
  <conditionalFormatting sqref="AY107:AZ108">
    <cfRule type="expression" dxfId="4150" priority="125" stopIfTrue="1">
      <formula>MOD(AY107,2)&lt;&gt;0</formula>
    </cfRule>
  </conditionalFormatting>
  <conditionalFormatting sqref="BD105:BE108">
    <cfRule type="expression" dxfId="4149" priority="122" stopIfTrue="1">
      <formula>MOD(BD105,2)&lt;&gt;0</formula>
    </cfRule>
  </conditionalFormatting>
  <conditionalFormatting sqref="BB105:BC108">
    <cfRule type="expression" dxfId="4148" priority="123" stopIfTrue="1">
      <formula>MOD(BB105,2)&lt;&gt;0</formula>
    </cfRule>
  </conditionalFormatting>
  <conditionalFormatting sqref="BF105:BH106">
    <cfRule type="expression" dxfId="4147" priority="120" stopIfTrue="1">
      <formula>MOD(BF105,2)&lt;&gt;0</formula>
    </cfRule>
  </conditionalFormatting>
  <conditionalFormatting sqref="BF105:BH106">
    <cfRule type="expression" dxfId="4146" priority="121">
      <formula>AND(NOT(ISBLANK($G105)),ISBLANK($Y105),ISBLANK($Z105),ISBLANK($AA105))</formula>
    </cfRule>
  </conditionalFormatting>
  <conditionalFormatting sqref="BJ98:BM98">
    <cfRule type="expression" dxfId="4145" priority="117" stopIfTrue="1">
      <formula>MOD(BJ98,2)&lt;&gt;0</formula>
    </cfRule>
  </conditionalFormatting>
  <conditionalFormatting sqref="BJ98:BM98">
    <cfRule type="expression" dxfId="4144" priority="118">
      <formula>AND(NOT(ISBLANK($H98)),ISBLANK($AB98),ISBLANK($AC98),ISBLANK($AD98))</formula>
    </cfRule>
  </conditionalFormatting>
  <conditionalFormatting sqref="BL98:BM98">
    <cfRule type="expression" dxfId="4143" priority="119">
      <formula>AND(NOT(ISBLANK($I98)),ISBLANK($AE98),ISBLANK($AF98),ISBLANK($AG98))</formula>
    </cfRule>
  </conditionalFormatting>
  <conditionalFormatting sqref="BL97:BM97">
    <cfRule type="expression" dxfId="4142" priority="114" stopIfTrue="1">
      <formula>MOD(BL97,2)&lt;&gt;0</formula>
    </cfRule>
  </conditionalFormatting>
  <conditionalFormatting sqref="BI97:BK97 BF97:BF98 BI98">
    <cfRule type="expression" dxfId="4141" priority="115" stopIfTrue="1">
      <formula>MOD(BF97,2)&lt;&gt;0</formula>
    </cfRule>
  </conditionalFormatting>
  <conditionalFormatting sqref="BG97:BH98">
    <cfRule type="expression" dxfId="4140" priority="116" stopIfTrue="1">
      <formula>MOD(BG97,2)&lt;&gt;0</formula>
    </cfRule>
  </conditionalFormatting>
  <conditionalFormatting sqref="BF107:BF108 BI105:BI108">
    <cfRule type="expression" dxfId="4139" priority="112" stopIfTrue="1">
      <formula>MOD(BF105,2)&lt;&gt;0</formula>
    </cfRule>
  </conditionalFormatting>
  <conditionalFormatting sqref="BG107:BH108">
    <cfRule type="expression" dxfId="4138" priority="113" stopIfTrue="1">
      <formula>MOD(BG107,2)&lt;&gt;0</formula>
    </cfRule>
  </conditionalFormatting>
  <conditionalFormatting sqref="BL105:BM108">
    <cfRule type="expression" dxfId="4137" priority="110" stopIfTrue="1">
      <formula>MOD(BL105,2)&lt;&gt;0</formula>
    </cfRule>
  </conditionalFormatting>
  <conditionalFormatting sqref="BJ105:BK108">
    <cfRule type="expression" dxfId="4136" priority="111" stopIfTrue="1">
      <formula>MOD(BJ105,2)&lt;&gt;0</formula>
    </cfRule>
  </conditionalFormatting>
  <conditionalFormatting sqref="AG97:AG100">
    <cfRule type="expression" dxfId="4135" priority="107">
      <formula>"&lt;=0.5*$E$17"</formula>
    </cfRule>
    <cfRule type="expression" dxfId="4134" priority="108">
      <formula>"&gt;=0,5*$E$17"</formula>
    </cfRule>
  </conditionalFormatting>
  <conditionalFormatting sqref="AB97:AB100">
    <cfRule type="expression" dxfId="4133" priority="109" stopIfTrue="1">
      <formula>MOD(AB97,2)&lt;&gt;0</formula>
    </cfRule>
  </conditionalFormatting>
  <conditionalFormatting sqref="AG97:AG100">
    <cfRule type="expression" dxfId="4132" priority="105">
      <formula>"&lt;=0.5*$E$17"</formula>
    </cfRule>
    <cfRule type="expression" dxfId="4131" priority="106">
      <formula>"&gt;=0,5*$E$17"</formula>
    </cfRule>
  </conditionalFormatting>
  <conditionalFormatting sqref="AG97:AG100">
    <cfRule type="expression" dxfId="4130" priority="103">
      <formula>"&lt;=0.5*$E$17"</formula>
    </cfRule>
    <cfRule type="expression" dxfId="4129" priority="104">
      <formula>"&gt;=0,5*$E$17"</formula>
    </cfRule>
  </conditionalFormatting>
  <conditionalFormatting sqref="Y121">
    <cfRule type="expression" dxfId="4128" priority="102" stopIfTrue="1">
      <formula>AND(INDEX($N121:$U121,1,$X121)=0, $X121&gt;0)</formula>
    </cfRule>
  </conditionalFormatting>
  <conditionalFormatting sqref="Y123">
    <cfRule type="expression" dxfId="4127" priority="101" stopIfTrue="1">
      <formula>AND(INDEX($G123:$R123,1,$V123)=0, $V123&gt;0)</formula>
    </cfRule>
  </conditionalFormatting>
  <conditionalFormatting sqref="AG173:AG175">
    <cfRule type="expression" dxfId="4126" priority="98">
      <formula>"&lt;=0.5*$E$17"</formula>
    </cfRule>
    <cfRule type="expression" dxfId="4125" priority="99">
      <formula>"&gt;=0,5*$E$17"</formula>
    </cfRule>
  </conditionalFormatting>
  <conditionalFormatting sqref="AB173:AB175">
    <cfRule type="expression" dxfId="4124" priority="100" stopIfTrue="1">
      <formula>MOD(AB173,2)&lt;&gt;0</formula>
    </cfRule>
  </conditionalFormatting>
  <conditionalFormatting sqref="AG149">
    <cfRule type="expression" dxfId="4123" priority="95">
      <formula>"&lt;=0.5*$E$17"</formula>
    </cfRule>
    <cfRule type="expression" dxfId="4122" priority="96">
      <formula>"&gt;=0,5*$E$17"</formula>
    </cfRule>
  </conditionalFormatting>
  <conditionalFormatting sqref="AB149">
    <cfRule type="expression" dxfId="4121" priority="97" stopIfTrue="1">
      <formula>MOD(AB149,2)&lt;&gt;0</formula>
    </cfRule>
  </conditionalFormatting>
  <conditionalFormatting sqref="AG148">
    <cfRule type="expression" dxfId="4120" priority="92">
      <formula>"&lt;=0.5*$E$17"</formula>
    </cfRule>
    <cfRule type="expression" dxfId="4119" priority="93">
      <formula>"&gt;=0,5*$E$17"</formula>
    </cfRule>
  </conditionalFormatting>
  <conditionalFormatting sqref="AB148">
    <cfRule type="expression" dxfId="4118" priority="94" stopIfTrue="1">
      <formula>MOD(AB148,2)&lt;&gt;0</formula>
    </cfRule>
  </conditionalFormatting>
  <conditionalFormatting sqref="AG150">
    <cfRule type="expression" dxfId="4117" priority="89">
      <formula>"&lt;=0.5*$E$17"</formula>
    </cfRule>
    <cfRule type="expression" dxfId="4116" priority="90">
      <formula>"&gt;=0,5*$E$17"</formula>
    </cfRule>
  </conditionalFormatting>
  <conditionalFormatting sqref="AB150">
    <cfRule type="expression" dxfId="4115" priority="91" stopIfTrue="1">
      <formula>MOD(AB150,2)&lt;&gt;0</formula>
    </cfRule>
  </conditionalFormatting>
  <conditionalFormatting sqref="AG148:AG150">
    <cfRule type="expression" dxfId="4114" priority="86">
      <formula>"&lt;=0.5*$E$17"</formula>
    </cfRule>
    <cfRule type="expression" dxfId="4113" priority="87">
      <formula>"&gt;=0,5*$E$17"</formula>
    </cfRule>
  </conditionalFormatting>
  <conditionalFormatting sqref="AB148:AB150">
    <cfRule type="expression" dxfId="4112" priority="88" stopIfTrue="1">
      <formula>MOD(AB148,2)&lt;&gt;0</formula>
    </cfRule>
  </conditionalFormatting>
  <conditionalFormatting sqref="AG155">
    <cfRule type="expression" dxfId="4111" priority="83">
      <formula>"&lt;=0.5*$E$17"</formula>
    </cfRule>
    <cfRule type="expression" dxfId="4110" priority="84">
      <formula>"&gt;=0,5*$E$17"</formula>
    </cfRule>
  </conditionalFormatting>
  <conditionalFormatting sqref="AB155">
    <cfRule type="expression" dxfId="4109" priority="85" stopIfTrue="1">
      <formula>MOD(AB155,2)&lt;&gt;0</formula>
    </cfRule>
  </conditionalFormatting>
  <conditionalFormatting sqref="AG154">
    <cfRule type="expression" dxfId="4108" priority="80">
      <formula>"&lt;=0.5*$E$17"</formula>
    </cfRule>
    <cfRule type="expression" dxfId="4107" priority="81">
      <formula>"&gt;=0,5*$E$17"</formula>
    </cfRule>
  </conditionalFormatting>
  <conditionalFormatting sqref="AB154">
    <cfRule type="expression" dxfId="4106" priority="82" stopIfTrue="1">
      <formula>MOD(AB154,2)&lt;&gt;0</formula>
    </cfRule>
  </conditionalFormatting>
  <conditionalFormatting sqref="AG156">
    <cfRule type="expression" dxfId="4105" priority="77">
      <formula>"&lt;=0.5*$E$17"</formula>
    </cfRule>
    <cfRule type="expression" dxfId="4104" priority="78">
      <formula>"&gt;=0,5*$E$17"</formula>
    </cfRule>
  </conditionalFormatting>
  <conditionalFormatting sqref="AB156">
    <cfRule type="expression" dxfId="4103" priority="79" stopIfTrue="1">
      <formula>MOD(AB156,2)&lt;&gt;0</formula>
    </cfRule>
  </conditionalFormatting>
  <conditionalFormatting sqref="AG154:AG156">
    <cfRule type="expression" dxfId="4102" priority="74">
      <formula>"&lt;=0.5*$E$17"</formula>
    </cfRule>
    <cfRule type="expression" dxfId="4101" priority="75">
      <formula>"&gt;=0,5*$E$17"</formula>
    </cfRule>
  </conditionalFormatting>
  <conditionalFormatting sqref="AB154:AB156">
    <cfRule type="expression" dxfId="4100" priority="76" stopIfTrue="1">
      <formula>MOD(AB154,2)&lt;&gt;0</formula>
    </cfRule>
  </conditionalFormatting>
  <conditionalFormatting sqref="AG161">
    <cfRule type="expression" dxfId="4099" priority="71">
      <formula>"&lt;=0.5*$E$17"</formula>
    </cfRule>
    <cfRule type="expression" dxfId="4098" priority="72">
      <formula>"&gt;=0,5*$E$17"</formula>
    </cfRule>
  </conditionalFormatting>
  <conditionalFormatting sqref="AB161">
    <cfRule type="expression" dxfId="4097" priority="73" stopIfTrue="1">
      <formula>MOD(AB161,2)&lt;&gt;0</formula>
    </cfRule>
  </conditionalFormatting>
  <conditionalFormatting sqref="AG160">
    <cfRule type="expression" dxfId="4096" priority="68">
      <formula>"&lt;=0.5*$E$17"</formula>
    </cfRule>
    <cfRule type="expression" dxfId="4095" priority="69">
      <formula>"&gt;=0,5*$E$17"</formula>
    </cfRule>
  </conditionalFormatting>
  <conditionalFormatting sqref="AB160">
    <cfRule type="expression" dxfId="4094" priority="70" stopIfTrue="1">
      <formula>MOD(AB160,2)&lt;&gt;0</formula>
    </cfRule>
  </conditionalFormatting>
  <conditionalFormatting sqref="AG162">
    <cfRule type="expression" dxfId="4093" priority="65">
      <formula>"&lt;=0.5*$E$17"</formula>
    </cfRule>
    <cfRule type="expression" dxfId="4092" priority="66">
      <formula>"&gt;=0,5*$E$17"</formula>
    </cfRule>
  </conditionalFormatting>
  <conditionalFormatting sqref="AB162">
    <cfRule type="expression" dxfId="4091" priority="67" stopIfTrue="1">
      <formula>MOD(AB162,2)&lt;&gt;0</formula>
    </cfRule>
  </conditionalFormatting>
  <conditionalFormatting sqref="AG160:AG162">
    <cfRule type="expression" dxfId="4090" priority="62">
      <formula>"&lt;=0.5*$E$17"</formula>
    </cfRule>
    <cfRule type="expression" dxfId="4089" priority="63">
      <formula>"&gt;=0,5*$E$17"</formula>
    </cfRule>
  </conditionalFormatting>
  <conditionalFormatting sqref="AB160:AB162">
    <cfRule type="expression" dxfId="4088" priority="64" stopIfTrue="1">
      <formula>MOD(AB160,2)&lt;&gt;0</formula>
    </cfRule>
  </conditionalFormatting>
  <conditionalFormatting sqref="BO138">
    <cfRule type="cellIs" dxfId="4087" priority="61" operator="greaterThan">
      <formula>50</formula>
    </cfRule>
  </conditionalFormatting>
  <conditionalFormatting sqref="AG138">
    <cfRule type="expression" dxfId="4086" priority="58">
      <formula>"&lt;=0.5*$E$17"</formula>
    </cfRule>
    <cfRule type="expression" dxfId="4085" priority="59">
      <formula>"&gt;=0,5*$E$17"</formula>
    </cfRule>
  </conditionalFormatting>
  <conditionalFormatting sqref="AB138">
    <cfRule type="expression" dxfId="4084" priority="60" stopIfTrue="1">
      <formula>MOD(AB138,2)&lt;&gt;0</formula>
    </cfRule>
  </conditionalFormatting>
  <conditionalFormatting sqref="BO138">
    <cfRule type="cellIs" dxfId="4083" priority="57" operator="greaterThan">
      <formula>50</formula>
    </cfRule>
  </conditionalFormatting>
  <conditionalFormatting sqref="AH138:BE138">
    <cfRule type="expression" dxfId="4082" priority="56" stopIfTrue="1">
      <formula>MOD(AH138,2)&lt;&gt;0</formula>
    </cfRule>
  </conditionalFormatting>
  <conditionalFormatting sqref="AG163">
    <cfRule type="expression" dxfId="4081" priority="45">
      <formula>"&lt;=0.5*$E$17"</formula>
    </cfRule>
    <cfRule type="expression" dxfId="4080" priority="46">
      <formula>"&gt;=0,5*$E$17"</formula>
    </cfRule>
  </conditionalFormatting>
  <conditionalFormatting sqref="W163">
    <cfRule type="expression" dxfId="4079" priority="47" stopIfTrue="1">
      <formula>AND(INDEX($N163:$U163,1,$W163)=0, $W163&gt;0)</formula>
    </cfRule>
  </conditionalFormatting>
  <conditionalFormatting sqref="X163:Y163">
    <cfRule type="expression" dxfId="4078" priority="48" stopIfTrue="1">
      <formula>AND(INDEX($N163:$U163,1,$X163)=0, $X163&gt;0)</formula>
    </cfRule>
  </conditionalFormatting>
  <conditionalFormatting sqref="Z163">
    <cfRule type="expression" dxfId="4077" priority="49" stopIfTrue="1">
      <formula>AND(INDEX($N163:$U163,1,$Z163)=0, $Z163&gt;0)</formula>
    </cfRule>
  </conditionalFormatting>
  <conditionalFormatting sqref="Z163">
    <cfRule type="expression" dxfId="4076" priority="44">
      <formula>AND(NOT(ISBLANK($Z163)),ISBLANK($V163),ISBLANK($W163),ISBLANK($X163))</formula>
    </cfRule>
  </conditionalFormatting>
  <conditionalFormatting sqref="BO163">
    <cfRule type="cellIs" dxfId="4075" priority="43" operator="greaterThan">
      <formula>50</formula>
    </cfRule>
  </conditionalFormatting>
  <conditionalFormatting sqref="BP163">
    <cfRule type="cellIs" dxfId="4074" priority="42" operator="greaterThan">
      <formula>50</formula>
    </cfRule>
  </conditionalFormatting>
  <conditionalFormatting sqref="W47">
    <cfRule type="expression" dxfId="4073" priority="38" stopIfTrue="1">
      <formula>AND(INDEX($N47:$U47,1,$W47)=0, $W47&gt;0)</formula>
    </cfRule>
  </conditionalFormatting>
  <conditionalFormatting sqref="Z47">
    <cfRule type="expression" dxfId="4072" priority="39" stopIfTrue="1">
      <formula>AND(INDEX($N47:$U47,1,$Z47)=0, $Z47&gt;0)</formula>
    </cfRule>
  </conditionalFormatting>
  <conditionalFormatting sqref="Z47">
    <cfRule type="expression" dxfId="4071" priority="40">
      <formula>AND(NOT(ISBLANK($Z47)),ISBLANK($V47),ISBLANK($W47),ISBLANK($X47))</formula>
    </cfRule>
  </conditionalFormatting>
  <conditionalFormatting sqref="X47:Y47">
    <cfRule type="expression" dxfId="4070" priority="41" stopIfTrue="1">
      <formula>AND(INDEX($N47:$U47,1,$X47)=0, $X47&gt;0)</formula>
    </cfRule>
  </conditionalFormatting>
  <conditionalFormatting sqref="AG47">
    <cfRule type="expression" dxfId="4069" priority="36">
      <formula>"&lt;=0.5*$E$17"</formula>
    </cfRule>
    <cfRule type="expression" dxfId="4068" priority="37">
      <formula>"&gt;=0,5*$E$17"</formula>
    </cfRule>
  </conditionalFormatting>
  <conditionalFormatting sqref="BO47">
    <cfRule type="cellIs" dxfId="4067" priority="35" operator="greaterThan">
      <formula>50</formula>
    </cfRule>
  </conditionalFormatting>
  <conditionalFormatting sqref="W48">
    <cfRule type="expression" dxfId="4066" priority="31" stopIfTrue="1">
      <formula>AND(INDEX($N48:$U48,1,$W48)=0, $W48&gt;0)</formula>
    </cfRule>
  </conditionalFormatting>
  <conditionalFormatting sqref="Z48">
    <cfRule type="expression" dxfId="4065" priority="32" stopIfTrue="1">
      <formula>AND(INDEX($N48:$U48,1,$Z48)=0, $Z48&gt;0)</formula>
    </cfRule>
  </conditionalFormatting>
  <conditionalFormatting sqref="Z48">
    <cfRule type="expression" dxfId="4064" priority="33">
      <formula>AND(NOT(ISBLANK($Z48)),ISBLANK($V48),ISBLANK($W48),ISBLANK($X48))</formula>
    </cfRule>
  </conditionalFormatting>
  <conditionalFormatting sqref="Y48">
    <cfRule type="expression" dxfId="4063" priority="34" stopIfTrue="1">
      <formula>AND(INDEX($N48:$U48,1,$X48)=0, $X48&gt;0)</formula>
    </cfRule>
  </conditionalFormatting>
  <conditionalFormatting sqref="AG48">
    <cfRule type="expression" dxfId="4062" priority="28">
      <formula>"&lt;=0.5*$E$17"</formula>
    </cfRule>
    <cfRule type="expression" dxfId="4061" priority="29">
      <formula>"&gt;=0,5*$E$17"</formula>
    </cfRule>
  </conditionalFormatting>
  <conditionalFormatting sqref="AB48">
    <cfRule type="expression" dxfId="4060" priority="30" stopIfTrue="1">
      <formula>MOD(AB48,2)&lt;&gt;0</formula>
    </cfRule>
  </conditionalFormatting>
  <conditionalFormatting sqref="V48">
    <cfRule type="expression" dxfId="4059" priority="27" stopIfTrue="1">
      <formula>AND(INDEX($N48:$U48,1,$X48)=0, $X48&gt;0)</formula>
    </cfRule>
  </conditionalFormatting>
  <conditionalFormatting sqref="W49">
    <cfRule type="expression" dxfId="4058" priority="23" stopIfTrue="1">
      <formula>AND(INDEX($N49:$U49,1,$W49)=0, $W49&gt;0)</formula>
    </cfRule>
  </conditionalFormatting>
  <conditionalFormatting sqref="Z49">
    <cfRule type="expression" dxfId="4057" priority="24" stopIfTrue="1">
      <formula>AND(INDEX($N49:$U49,1,$Z49)=0, $Z49&gt;0)</formula>
    </cfRule>
  </conditionalFormatting>
  <conditionalFormatting sqref="Z49">
    <cfRule type="expression" dxfId="4056" priority="25">
      <formula>AND(NOT(ISBLANK($Z49)),ISBLANK($V49),ISBLANK($W49),ISBLANK($X49))</formula>
    </cfRule>
  </conditionalFormatting>
  <conditionalFormatting sqref="X49:Y49">
    <cfRule type="expression" dxfId="4055" priority="26" stopIfTrue="1">
      <formula>AND(INDEX($N49:$U49,1,$X49)=0, $X49&gt;0)</formula>
    </cfRule>
  </conditionalFormatting>
  <conditionalFormatting sqref="AG49">
    <cfRule type="expression" dxfId="4054" priority="21">
      <formula>"&lt;=0.5*$E$17"</formula>
    </cfRule>
    <cfRule type="expression" dxfId="4053" priority="22">
      <formula>"&gt;=0,5*$E$17"</formula>
    </cfRule>
  </conditionalFormatting>
  <conditionalFormatting sqref="BO49">
    <cfRule type="cellIs" dxfId="4052" priority="20" operator="greaterThan">
      <formula>50</formula>
    </cfRule>
  </conditionalFormatting>
  <conditionalFormatting sqref="W54 W50:W52">
    <cfRule type="expression" dxfId="4051" priority="16" stopIfTrue="1">
      <formula>AND(INDEX($N50:$U50,1,$W50)=0, $W50&gt;0)</formula>
    </cfRule>
  </conditionalFormatting>
  <conditionalFormatting sqref="Z54 Z50:Z52">
    <cfRule type="expression" dxfId="4050" priority="17" stopIfTrue="1">
      <formula>AND(INDEX($N50:$U50,1,$Z50)=0, $Z50&gt;0)</formula>
    </cfRule>
  </conditionalFormatting>
  <conditionalFormatting sqref="Z54 Z50:Z52">
    <cfRule type="expression" dxfId="4049" priority="18">
      <formula>AND(NOT(ISBLANK($Z50)),ISBLANK($V50),ISBLANK($W50),ISBLANK($X50))</formula>
    </cfRule>
  </conditionalFormatting>
  <conditionalFormatting sqref="X50:Y52 X54:Y54">
    <cfRule type="expression" dxfId="4048" priority="19" stopIfTrue="1">
      <formula>AND(INDEX($N50:$U50,1,$X50)=0, $X50&gt;0)</formula>
    </cfRule>
  </conditionalFormatting>
  <conditionalFormatting sqref="AG50">
    <cfRule type="expression" dxfId="4047" priority="13">
      <formula>"&lt;=0.5*$E$17"</formula>
    </cfRule>
    <cfRule type="expression" dxfId="4046" priority="14">
      <formula>"&gt;=0,5*$E$17"</formula>
    </cfRule>
  </conditionalFormatting>
  <conditionalFormatting sqref="AB50">
    <cfRule type="expression" dxfId="4045" priority="15" stopIfTrue="1">
      <formula>MOD(AB50,2)&lt;&gt;0</formula>
    </cfRule>
  </conditionalFormatting>
  <conditionalFormatting sqref="AG54">
    <cfRule type="expression" dxfId="4044" priority="10">
      <formula>"&lt;=0.5*$E$17"</formula>
    </cfRule>
    <cfRule type="expression" dxfId="4043" priority="11">
      <formula>"&gt;=0,5*$E$17"</formula>
    </cfRule>
  </conditionalFormatting>
  <conditionalFormatting sqref="AB54">
    <cfRule type="expression" dxfId="4042" priority="12" stopIfTrue="1">
      <formula>MOD(AB54,2)&lt;&gt;0</formula>
    </cfRule>
  </conditionalFormatting>
  <conditionalFormatting sqref="W53">
    <cfRule type="expression" dxfId="4041" priority="6" stopIfTrue="1">
      <formula>AND(INDEX($N53:$U53,1,$W53)=0, $W53&gt;0)</formula>
    </cfRule>
  </conditionalFormatting>
  <conditionalFormatting sqref="Z53">
    <cfRule type="expression" dxfId="4040" priority="7" stopIfTrue="1">
      <formula>AND(INDEX($N53:$U53,1,$Z53)=0, $Z53&gt;0)</formula>
    </cfRule>
  </conditionalFormatting>
  <conditionalFormatting sqref="Z53">
    <cfRule type="expression" dxfId="4039" priority="8">
      <formula>AND(NOT(ISBLANK($Z53)),ISBLANK($V53),ISBLANK($W53),ISBLANK($X53))</formula>
    </cfRule>
  </conditionalFormatting>
  <conditionalFormatting sqref="X53:Y53">
    <cfRule type="expression" dxfId="4038" priority="9" stopIfTrue="1">
      <formula>AND(INDEX($N53:$U53,1,$X53)=0, $X53&gt;0)</formula>
    </cfRule>
  </conditionalFormatting>
  <conditionalFormatting sqref="AG51:AG53">
    <cfRule type="expression" dxfId="4037" priority="3">
      <formula>"&lt;=0.5*$E$17"</formula>
    </cfRule>
    <cfRule type="expression" dxfId="4036" priority="4">
      <formula>"&gt;=0,5*$E$17"</formula>
    </cfRule>
  </conditionalFormatting>
  <conditionalFormatting sqref="AB51:AB53">
    <cfRule type="expression" dxfId="4035" priority="5" stopIfTrue="1">
      <formula>MOD(AB51,2)&lt;&gt;0</formula>
    </cfRule>
  </conditionalFormatting>
  <conditionalFormatting sqref="V50:V54">
    <cfRule type="expression" dxfId="4034" priority="2" stopIfTrue="1">
      <formula>AND(INDEX($N50:$U50,1,$X50)=0, $X50&gt;0)</formula>
    </cfRule>
  </conditionalFormatting>
  <conditionalFormatting sqref="M202">
    <cfRule type="cellIs" dxfId="1" priority="1" operator="lessThan">
      <formula>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44" fitToHeight="0" orientation="landscape" horizontalDpi="200" verticalDpi="200" r:id="rId1"/>
  <rowBreaks count="2" manualBreakCount="2">
    <brk id="82" min="1" max="67" man="1"/>
    <brk id="240" min="1" max="67" man="1"/>
  </rowBreaks>
  <ignoredErrors>
    <ignoredError sqref="AH188:BM191 AK187 BI187 AO187 AS187 AW187 BA187 BE187 BM187" unlockedFormula="1"/>
    <ignoredError sqref="AG187:AG191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workbookViewId="0">
      <pane ySplit="3" topLeftCell="A4" activePane="bottomLeft" state="frozen"/>
      <selection pane="bottomLeft" activeCell="F43" sqref="F43"/>
    </sheetView>
  </sheetViews>
  <sheetFormatPr defaultRowHeight="15" x14ac:dyDescent="0.25"/>
  <cols>
    <col min="2" max="2" width="53.28515625" customWidth="1"/>
    <col min="3" max="8" width="6.140625" bestFit="1" customWidth="1"/>
    <col min="9" max="13" width="5.5703125" bestFit="1" customWidth="1"/>
    <col min="14" max="18" width="7.85546875" bestFit="1" customWidth="1"/>
    <col min="19" max="19" width="6.140625" bestFit="1" customWidth="1"/>
    <col min="20" max="24" width="7.28515625" bestFit="1" customWidth="1"/>
    <col min="25" max="25" width="10.28515625" bestFit="1" customWidth="1"/>
    <col min="26" max="29" width="9.7109375" bestFit="1" customWidth="1"/>
    <col min="30" max="31" width="5.140625" bestFit="1" customWidth="1"/>
  </cols>
  <sheetData>
    <row r="1" spans="1:31" s="956" customFormat="1" ht="11.25" x14ac:dyDescent="0.2">
      <c r="A1" s="1661" t="s">
        <v>162</v>
      </c>
      <c r="B1" s="1663" t="s">
        <v>244</v>
      </c>
      <c r="C1" s="1665" t="s">
        <v>500</v>
      </c>
      <c r="D1" s="1666"/>
      <c r="E1" s="1666"/>
      <c r="F1" s="1666"/>
      <c r="G1" s="1666"/>
      <c r="H1" s="1666"/>
      <c r="I1" s="1666" t="s">
        <v>501</v>
      </c>
      <c r="J1" s="1666"/>
      <c r="K1" s="1666"/>
      <c r="L1" s="1666"/>
      <c r="M1" s="1666"/>
      <c r="N1" s="1666" t="s">
        <v>502</v>
      </c>
      <c r="O1" s="1666"/>
      <c r="P1" s="1666"/>
      <c r="Q1" s="1666"/>
      <c r="R1" s="1666"/>
      <c r="S1" s="1660" t="s">
        <v>503</v>
      </c>
      <c r="T1" s="1660"/>
      <c r="U1" s="1660"/>
      <c r="V1" s="1660"/>
      <c r="W1" s="1660"/>
      <c r="X1" s="1660"/>
      <c r="Y1" s="1660"/>
      <c r="Z1" s="1660"/>
      <c r="AA1" s="1660"/>
      <c r="AB1" s="1660"/>
      <c r="AC1" s="1660"/>
      <c r="AD1" s="1660"/>
      <c r="AE1" s="1660"/>
    </row>
    <row r="2" spans="1:31" s="956" customFormat="1" ht="58.5" x14ac:dyDescent="0.2">
      <c r="A2" s="1662"/>
      <c r="B2" s="1664"/>
      <c r="C2" s="957" t="s">
        <v>504</v>
      </c>
      <c r="D2" s="957" t="s">
        <v>504</v>
      </c>
      <c r="E2" s="957" t="s">
        <v>504</v>
      </c>
      <c r="F2" s="957" t="s">
        <v>504</v>
      </c>
      <c r="G2" s="957" t="s">
        <v>504</v>
      </c>
      <c r="H2" s="957" t="s">
        <v>504</v>
      </c>
      <c r="I2" s="957" t="s">
        <v>504</v>
      </c>
      <c r="J2" s="957" t="s">
        <v>504</v>
      </c>
      <c r="K2" s="957" t="s">
        <v>504</v>
      </c>
      <c r="L2" s="957" t="s">
        <v>504</v>
      </c>
      <c r="M2" s="957" t="s">
        <v>504</v>
      </c>
      <c r="N2" s="957" t="s">
        <v>504</v>
      </c>
      <c r="O2" s="957" t="s">
        <v>504</v>
      </c>
      <c r="P2" s="957" t="s">
        <v>504</v>
      </c>
      <c r="Q2" s="957" t="s">
        <v>504</v>
      </c>
      <c r="R2" s="957" t="s">
        <v>504</v>
      </c>
      <c r="S2" s="957" t="s">
        <v>504</v>
      </c>
      <c r="T2" s="957" t="s">
        <v>504</v>
      </c>
      <c r="U2" s="957" t="s">
        <v>504</v>
      </c>
      <c r="V2" s="957" t="s">
        <v>504</v>
      </c>
      <c r="W2" s="957" t="s">
        <v>504</v>
      </c>
      <c r="X2" s="957" t="s">
        <v>504</v>
      </c>
      <c r="Y2" s="957" t="s">
        <v>504</v>
      </c>
      <c r="Z2" s="957" t="s">
        <v>504</v>
      </c>
      <c r="AA2" s="957" t="s">
        <v>504</v>
      </c>
      <c r="AB2" s="957" t="s">
        <v>504</v>
      </c>
      <c r="AC2" s="957" t="s">
        <v>504</v>
      </c>
      <c r="AD2" s="957" t="s">
        <v>504</v>
      </c>
      <c r="AE2" s="957" t="s">
        <v>504</v>
      </c>
    </row>
    <row r="3" spans="1:31" ht="16.5" thickBot="1" x14ac:dyDescent="0.3">
      <c r="A3" s="958"/>
      <c r="B3" s="961"/>
      <c r="C3" s="959" t="s">
        <v>505</v>
      </c>
      <c r="D3" s="959" t="s">
        <v>506</v>
      </c>
      <c r="E3" s="959" t="s">
        <v>507</v>
      </c>
      <c r="F3" s="959" t="s">
        <v>508</v>
      </c>
      <c r="G3" s="959" t="s">
        <v>509</v>
      </c>
      <c r="H3" s="959" t="s">
        <v>510</v>
      </c>
      <c r="I3" s="959" t="s">
        <v>511</v>
      </c>
      <c r="J3" s="959" t="s">
        <v>512</v>
      </c>
      <c r="K3" s="959" t="s">
        <v>513</v>
      </c>
      <c r="L3" s="959" t="s">
        <v>514</v>
      </c>
      <c r="M3" s="959" t="s">
        <v>515</v>
      </c>
      <c r="N3" s="959" t="s">
        <v>516</v>
      </c>
      <c r="O3" s="959" t="s">
        <v>517</v>
      </c>
      <c r="P3" s="959" t="s">
        <v>518</v>
      </c>
      <c r="Q3" s="959" t="s">
        <v>519</v>
      </c>
      <c r="R3" s="959" t="s">
        <v>520</v>
      </c>
      <c r="S3" s="974" t="s">
        <v>521</v>
      </c>
      <c r="T3" s="974" t="s">
        <v>522</v>
      </c>
      <c r="U3" s="974" t="s">
        <v>522</v>
      </c>
      <c r="V3" s="974" t="s">
        <v>522</v>
      </c>
      <c r="W3" s="974" t="s">
        <v>522</v>
      </c>
      <c r="X3" s="974" t="s">
        <v>522</v>
      </c>
      <c r="Y3" s="960" t="s">
        <v>523</v>
      </c>
      <c r="Z3" s="974" t="s">
        <v>524</v>
      </c>
      <c r="AA3" s="974" t="s">
        <v>524</v>
      </c>
      <c r="AB3" s="974" t="s">
        <v>524</v>
      </c>
      <c r="AC3" s="974" t="s">
        <v>524</v>
      </c>
      <c r="AD3" s="25"/>
      <c r="AE3" s="25"/>
    </row>
    <row r="4" spans="1:31" ht="31.5" x14ac:dyDescent="0.25">
      <c r="A4" s="801" t="str">
        <f>УП!J7</f>
        <v>У</v>
      </c>
      <c r="B4" s="801" t="str">
        <f>УП!K7</f>
        <v>Универсальная (надпрофессиональная) подготовка</v>
      </c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</row>
    <row r="5" spans="1:31" ht="15.75" x14ac:dyDescent="0.25">
      <c r="A5" s="684" t="str">
        <f>УП!J8</f>
        <v>У.1</v>
      </c>
      <c r="B5" s="962" t="str">
        <f>УП!K8</f>
        <v>История</v>
      </c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163"/>
      <c r="Z5" s="1163"/>
      <c r="AA5" s="1163"/>
      <c r="AB5" s="1163"/>
      <c r="AC5" s="1163"/>
      <c r="AD5" s="1163"/>
      <c r="AE5" s="1163"/>
    </row>
    <row r="6" spans="1:31" ht="31.5" x14ac:dyDescent="0.25">
      <c r="A6" s="683" t="str">
        <f>УП!J9</f>
        <v>У.1.В1</v>
      </c>
      <c r="B6" s="963" t="str">
        <f>УП!K9</f>
        <v>История становления российской государственности</v>
      </c>
      <c r="C6" s="828"/>
      <c r="D6" s="1162" t="s">
        <v>51</v>
      </c>
      <c r="E6" s="1162" t="s">
        <v>51</v>
      </c>
      <c r="F6" s="828"/>
      <c r="G6" s="828"/>
      <c r="H6" s="828"/>
      <c r="I6" s="828"/>
      <c r="J6" s="828"/>
      <c r="K6" s="828"/>
      <c r="L6" s="828"/>
      <c r="M6" s="828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</row>
    <row r="7" spans="1:31" ht="15.75" x14ac:dyDescent="0.25">
      <c r="A7" s="683" t="str">
        <f>УП!J10</f>
        <v>У.1.В2</v>
      </c>
      <c r="B7" s="963" t="str">
        <f>УП!K10</f>
        <v>Реформы и реформаторы в истории России</v>
      </c>
      <c r="C7" s="828"/>
      <c r="D7" s="1162" t="s">
        <v>51</v>
      </c>
      <c r="E7" s="1162" t="s">
        <v>51</v>
      </c>
      <c r="F7" s="828"/>
      <c r="G7" s="828"/>
      <c r="H7" s="828"/>
      <c r="I7" s="828"/>
      <c r="J7" s="828"/>
      <c r="K7" s="828"/>
      <c r="L7" s="828"/>
      <c r="M7" s="828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163"/>
      <c r="Z7" s="1163"/>
      <c r="AA7" s="1163"/>
      <c r="AB7" s="1163"/>
      <c r="AC7" s="1163"/>
      <c r="AD7" s="1163"/>
      <c r="AE7" s="1163"/>
    </row>
    <row r="8" spans="1:31" ht="31.5" x14ac:dyDescent="0.25">
      <c r="A8" s="683" t="str">
        <f>УП!J11</f>
        <v>У.1.В3</v>
      </c>
      <c r="B8" s="963" t="str">
        <f>УП!K11</f>
        <v>Россия в истории современных международных отношений</v>
      </c>
      <c r="C8" s="828"/>
      <c r="D8" s="1162" t="s">
        <v>51</v>
      </c>
      <c r="E8" s="1162" t="s">
        <v>51</v>
      </c>
      <c r="F8" s="828"/>
      <c r="G8" s="828"/>
      <c r="H8" s="828"/>
      <c r="I8" s="828"/>
      <c r="J8" s="828"/>
      <c r="K8" s="828"/>
      <c r="L8" s="828"/>
      <c r="M8" s="828"/>
      <c r="N8" s="1163"/>
      <c r="O8" s="1163"/>
      <c r="P8" s="1163"/>
      <c r="Q8" s="1163"/>
      <c r="R8" s="1163"/>
      <c r="S8" s="1163"/>
      <c r="T8" s="1163"/>
      <c r="U8" s="1163"/>
      <c r="V8" s="1163"/>
      <c r="W8" s="1163"/>
      <c r="X8" s="1163"/>
      <c r="Y8" s="1163"/>
      <c r="Z8" s="1163"/>
      <c r="AA8" s="1163"/>
      <c r="AB8" s="1163"/>
      <c r="AC8" s="1163"/>
      <c r="AD8" s="1163"/>
      <c r="AE8" s="1163"/>
    </row>
    <row r="9" spans="1:31" ht="15.75" x14ac:dyDescent="0.25">
      <c r="A9" s="683" t="str">
        <f>УП!J12</f>
        <v>У.1.В4</v>
      </c>
      <c r="B9" s="963" t="str">
        <f>УП!K12</f>
        <v>Проблемы истории Европы ХХ века</v>
      </c>
      <c r="C9" s="828"/>
      <c r="D9" s="1162" t="s">
        <v>51</v>
      </c>
      <c r="E9" s="1162" t="s">
        <v>51</v>
      </c>
      <c r="F9" s="828"/>
      <c r="G9" s="828"/>
      <c r="H9" s="828"/>
      <c r="I9" s="828"/>
      <c r="J9" s="828"/>
      <c r="K9" s="828"/>
      <c r="L9" s="828"/>
      <c r="M9" s="828"/>
      <c r="N9" s="1163"/>
      <c r="O9" s="1163"/>
      <c r="P9" s="1163"/>
      <c r="Q9" s="1163"/>
      <c r="R9" s="1163"/>
      <c r="S9" s="1163"/>
      <c r="T9" s="1163"/>
      <c r="U9" s="1163"/>
      <c r="V9" s="1163"/>
      <c r="W9" s="1163"/>
      <c r="X9" s="1163"/>
      <c r="Y9" s="1163"/>
      <c r="Z9" s="1163"/>
      <c r="AA9" s="1163"/>
      <c r="AB9" s="1163"/>
      <c r="AC9" s="1163"/>
      <c r="AD9" s="1163"/>
      <c r="AE9" s="1163"/>
    </row>
    <row r="10" spans="1:31" ht="15.75" x14ac:dyDescent="0.25">
      <c r="A10" s="683" t="str">
        <f>УП!J13</f>
        <v>У.1.В5</v>
      </c>
      <c r="B10" s="963" t="str">
        <f>УП!K13</f>
        <v>Наука и техника в истории цивилизации</v>
      </c>
      <c r="C10" s="828"/>
      <c r="D10" s="1162" t="s">
        <v>51</v>
      </c>
      <c r="E10" s="1162" t="s">
        <v>51</v>
      </c>
      <c r="F10" s="828"/>
      <c r="G10" s="828"/>
      <c r="H10" s="828"/>
      <c r="I10" s="828"/>
      <c r="J10" s="828"/>
      <c r="K10" s="828"/>
      <c r="L10" s="828"/>
      <c r="M10" s="828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3"/>
      <c r="AA10" s="1163"/>
      <c r="AB10" s="1163"/>
      <c r="AC10" s="1163"/>
      <c r="AD10" s="1163"/>
      <c r="AE10" s="1163"/>
    </row>
    <row r="11" spans="1:31" ht="15.75" x14ac:dyDescent="0.25">
      <c r="A11" s="683" t="str">
        <f>УП!J14</f>
        <v>У.1.В6</v>
      </c>
      <c r="B11" s="963" t="str">
        <f>УП!K14</f>
        <v>История западноевропейской и русской культуры</v>
      </c>
      <c r="C11" s="828"/>
      <c r="D11" s="1162" t="s">
        <v>51</v>
      </c>
      <c r="E11" s="1162" t="s">
        <v>51</v>
      </c>
      <c r="F11" s="828"/>
      <c r="G11" s="828"/>
      <c r="H11" s="828"/>
      <c r="I11" s="828"/>
      <c r="J11" s="828"/>
      <c r="K11" s="828"/>
      <c r="L11" s="828"/>
      <c r="M11" s="828"/>
      <c r="N11" s="1163"/>
      <c r="O11" s="1163"/>
      <c r="P11" s="1163"/>
      <c r="Q11" s="1163"/>
      <c r="R11" s="1163"/>
      <c r="S11" s="1163"/>
      <c r="T11" s="1163"/>
      <c r="U11" s="1163"/>
      <c r="V11" s="1163"/>
      <c r="W11" s="1163"/>
      <c r="X11" s="1163"/>
      <c r="Y11" s="1163"/>
      <c r="Z11" s="1163"/>
      <c r="AA11" s="1163"/>
      <c r="AB11" s="1163"/>
      <c r="AC11" s="1163"/>
      <c r="AD11" s="1163"/>
      <c r="AE11" s="1163"/>
    </row>
    <row r="12" spans="1:31" ht="15.75" x14ac:dyDescent="0.25">
      <c r="A12" s="684" t="str">
        <f>УП!J15</f>
        <v>У.2</v>
      </c>
      <c r="B12" s="962" t="str">
        <f>УП!K15</f>
        <v>Культура безопасности жизнедеятельности</v>
      </c>
      <c r="C12" s="1163"/>
      <c r="D12" s="1163"/>
      <c r="E12" s="1163"/>
      <c r="F12" s="1163"/>
      <c r="G12" s="1163"/>
      <c r="H12" s="1163"/>
      <c r="I12" s="1163"/>
      <c r="J12" s="1163"/>
      <c r="K12" s="1163"/>
      <c r="L12" s="1163"/>
      <c r="M12" s="1163"/>
      <c r="N12" s="1163"/>
      <c r="O12" s="1163"/>
      <c r="P12" s="1163"/>
      <c r="Q12" s="1163"/>
      <c r="R12" s="1163"/>
      <c r="S12" s="1163"/>
      <c r="T12" s="1163"/>
      <c r="U12" s="1163"/>
      <c r="V12" s="1163"/>
      <c r="W12" s="1163"/>
      <c r="X12" s="1163"/>
      <c r="Y12" s="1163"/>
      <c r="Z12" s="1163"/>
      <c r="AA12" s="1163"/>
      <c r="AB12" s="1163"/>
      <c r="AC12" s="1163"/>
      <c r="AD12" s="1163"/>
      <c r="AE12" s="1163"/>
    </row>
    <row r="13" spans="1:31" ht="15.75" x14ac:dyDescent="0.25">
      <c r="A13" s="683" t="str">
        <f>УП!J16</f>
        <v>У.2.1</v>
      </c>
      <c r="B13" s="963" t="str">
        <f>УП!K16</f>
        <v>Безопасность жизнедеятельности</v>
      </c>
      <c r="C13" s="828"/>
      <c r="D13" s="828"/>
      <c r="E13" s="828"/>
      <c r="F13" s="828"/>
      <c r="G13" s="828"/>
      <c r="H13" s="1162" t="s">
        <v>51</v>
      </c>
      <c r="I13" s="828"/>
      <c r="J13" s="828"/>
      <c r="K13" s="828"/>
      <c r="L13" s="828"/>
      <c r="M13" s="828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163"/>
    </row>
    <row r="14" spans="1:31" ht="15.75" x14ac:dyDescent="0.25">
      <c r="A14" s="683" t="str">
        <f>УП!J17</f>
        <v>У.2.2</v>
      </c>
      <c r="B14" s="963" t="str">
        <f>УП!K17</f>
        <v>ITMOEnter</v>
      </c>
      <c r="C14" s="1162" t="s">
        <v>51</v>
      </c>
      <c r="D14" s="828"/>
      <c r="E14" s="828"/>
      <c r="F14" s="828"/>
      <c r="G14" s="828"/>
      <c r="H14" s="828"/>
      <c r="I14" s="828"/>
      <c r="J14" s="828"/>
      <c r="K14" s="828"/>
      <c r="L14" s="1162" t="s">
        <v>51</v>
      </c>
      <c r="M14" s="828"/>
      <c r="N14" s="1163"/>
      <c r="O14" s="1163"/>
      <c r="P14" s="1163"/>
      <c r="Q14" s="1163"/>
      <c r="R14" s="1163"/>
      <c r="S14" s="1163"/>
      <c r="T14" s="1163"/>
      <c r="U14" s="1163"/>
      <c r="V14" s="1163"/>
      <c r="W14" s="1163"/>
      <c r="X14" s="1163"/>
      <c r="Y14" s="1163"/>
      <c r="Z14" s="1163"/>
      <c r="AA14" s="1163"/>
      <c r="AB14" s="1163"/>
      <c r="AC14" s="1163"/>
      <c r="AD14" s="1163"/>
      <c r="AE14" s="1163"/>
    </row>
    <row r="15" spans="1:31" ht="15.75" x14ac:dyDescent="0.25">
      <c r="A15" s="684" t="str">
        <f>УП!J18</f>
        <v>У.3</v>
      </c>
      <c r="B15" s="962" t="str">
        <f>УП!K18</f>
        <v>Физическая культура и спорт</v>
      </c>
      <c r="C15" s="1163"/>
      <c r="D15" s="1163"/>
      <c r="E15" s="1163"/>
      <c r="F15" s="1163"/>
      <c r="G15" s="1163"/>
      <c r="H15" s="1163"/>
      <c r="I15" s="1163"/>
      <c r="J15" s="1163"/>
      <c r="K15" s="1163"/>
      <c r="L15" s="1163"/>
      <c r="M15" s="1163"/>
      <c r="N15" s="1163"/>
      <c r="O15" s="1163"/>
      <c r="P15" s="1163"/>
      <c r="Q15" s="1163"/>
      <c r="R15" s="1163"/>
      <c r="S15" s="1163"/>
      <c r="T15" s="1163"/>
      <c r="U15" s="1163"/>
      <c r="V15" s="1163"/>
      <c r="W15" s="1163"/>
      <c r="X15" s="1163"/>
      <c r="Y15" s="1163"/>
      <c r="Z15" s="1163"/>
      <c r="AA15" s="1163"/>
      <c r="AB15" s="1163"/>
      <c r="AC15" s="1163"/>
      <c r="AD15" s="1163"/>
      <c r="AE15" s="1163"/>
    </row>
    <row r="16" spans="1:31" ht="15.75" x14ac:dyDescent="0.25">
      <c r="A16" s="683" t="str">
        <f>УП!J19</f>
        <v>У.3.1</v>
      </c>
      <c r="B16" s="963" t="str">
        <f>УП!K19</f>
        <v>Физическая культура и спорт (базовая)</v>
      </c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1162" t="s">
        <v>51</v>
      </c>
      <c r="N16" s="1163"/>
      <c r="O16" s="1163"/>
      <c r="P16" s="1163"/>
      <c r="Q16" s="1163"/>
      <c r="R16" s="1163"/>
      <c r="S16" s="1163"/>
      <c r="T16" s="1163"/>
      <c r="U16" s="1163"/>
      <c r="V16" s="1163"/>
      <c r="W16" s="1163"/>
      <c r="X16" s="1163"/>
      <c r="Y16" s="1163"/>
      <c r="Z16" s="1163"/>
      <c r="AA16" s="1163"/>
      <c r="AB16" s="1163"/>
      <c r="AC16" s="1163"/>
      <c r="AD16" s="1163"/>
      <c r="AE16" s="1163"/>
    </row>
    <row r="17" spans="1:31" ht="15.75" x14ac:dyDescent="0.25">
      <c r="A17" s="683" t="str">
        <f>УП!J20</f>
        <v>У.3.2</v>
      </c>
      <c r="B17" s="963" t="str">
        <f>УП!K20</f>
        <v>Физическая культура и спорт (элективная)</v>
      </c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1162" t="s">
        <v>51</v>
      </c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</row>
    <row r="18" spans="1:31" ht="15.75" x14ac:dyDescent="0.25">
      <c r="A18" s="684" t="str">
        <f>УП!J21</f>
        <v>У.4</v>
      </c>
      <c r="B18" s="962" t="str">
        <f>УП!K21</f>
        <v>Мышление</v>
      </c>
      <c r="C18" s="1163"/>
      <c r="D18" s="1163"/>
      <c r="E18" s="1163"/>
      <c r="F18" s="1163"/>
      <c r="G18" s="1163"/>
      <c r="H18" s="1163"/>
      <c r="I18" s="1163"/>
      <c r="J18" s="1163"/>
      <c r="K18" s="1163"/>
      <c r="L18" s="1163"/>
      <c r="M18" s="1163"/>
      <c r="N18" s="1163"/>
      <c r="O18" s="1163"/>
      <c r="P18" s="1163"/>
      <c r="Q18" s="1163"/>
      <c r="R18" s="1163"/>
      <c r="S18" s="1163"/>
      <c r="T18" s="1163"/>
      <c r="U18" s="1163"/>
      <c r="V18" s="1163"/>
      <c r="W18" s="1163"/>
      <c r="X18" s="1163"/>
      <c r="Y18" s="1163"/>
      <c r="Z18" s="1163"/>
      <c r="AA18" s="1163"/>
      <c r="AB18" s="1163"/>
      <c r="AC18" s="1163"/>
      <c r="AD18" s="1163"/>
      <c r="AE18" s="1163"/>
    </row>
    <row r="19" spans="1:31" ht="15.75" x14ac:dyDescent="0.25">
      <c r="A19" s="683" t="str">
        <f>УП!J22</f>
        <v>У.4.1</v>
      </c>
      <c r="B19" s="963" t="str">
        <f>УП!K22</f>
        <v>Философия + Мышление</v>
      </c>
      <c r="C19" s="1162" t="s">
        <v>51</v>
      </c>
      <c r="D19" s="1162" t="s">
        <v>51</v>
      </c>
      <c r="E19" s="1162" t="s">
        <v>51</v>
      </c>
      <c r="F19" s="828"/>
      <c r="G19" s="828"/>
      <c r="H19" s="828"/>
      <c r="I19" s="828"/>
      <c r="J19" s="828"/>
      <c r="K19" s="828"/>
      <c r="L19" s="828"/>
      <c r="M19" s="828"/>
      <c r="N19" s="1163"/>
      <c r="O19" s="1163"/>
      <c r="P19" s="1163"/>
      <c r="Q19" s="1163"/>
      <c r="R19" s="1163"/>
      <c r="S19" s="1163"/>
      <c r="T19" s="1163"/>
      <c r="U19" s="1163"/>
      <c r="V19" s="1163"/>
      <c r="W19" s="1163"/>
      <c r="X19" s="1163"/>
      <c r="Y19" s="1163"/>
      <c r="Z19" s="1163"/>
      <c r="AA19" s="1163"/>
      <c r="AB19" s="1163"/>
      <c r="AC19" s="1163"/>
      <c r="AD19" s="1163"/>
      <c r="AE19" s="1163"/>
    </row>
    <row r="20" spans="1:31" ht="15.75" x14ac:dyDescent="0.25">
      <c r="A20" s="684" t="str">
        <f>УП!J23</f>
        <v>У.5</v>
      </c>
      <c r="B20" s="962" t="str">
        <f>УП!K23</f>
        <v>Иностранный язык</v>
      </c>
      <c r="C20" s="1163"/>
      <c r="D20" s="1163"/>
      <c r="E20" s="1163"/>
      <c r="F20" s="1163"/>
      <c r="G20" s="1163"/>
      <c r="H20" s="1163"/>
      <c r="I20" s="1163"/>
      <c r="J20" s="1163"/>
      <c r="K20" s="1163"/>
      <c r="L20" s="1163"/>
      <c r="M20" s="1163"/>
      <c r="N20" s="1163"/>
      <c r="O20" s="1163"/>
      <c r="P20" s="1163"/>
      <c r="Q20" s="1163"/>
      <c r="R20" s="1163"/>
      <c r="S20" s="1163"/>
      <c r="T20" s="1163"/>
      <c r="U20" s="1163"/>
      <c r="V20" s="1163"/>
      <c r="W20" s="1163"/>
      <c r="X20" s="1163"/>
      <c r="Y20" s="1163"/>
      <c r="Z20" s="1163"/>
      <c r="AA20" s="1163"/>
      <c r="AB20" s="1163"/>
      <c r="AC20" s="1163"/>
      <c r="AD20" s="1163"/>
      <c r="AE20" s="1163"/>
    </row>
    <row r="21" spans="1:31" ht="15.75" x14ac:dyDescent="0.25">
      <c r="A21" s="683" t="str">
        <f>УП!J24</f>
        <v>У.5.1</v>
      </c>
      <c r="B21" s="963" t="str">
        <f>УП!K24</f>
        <v>Иностранный язык</v>
      </c>
      <c r="C21" s="828"/>
      <c r="D21" s="828"/>
      <c r="E21" s="828"/>
      <c r="F21" s="828"/>
      <c r="G21" s="828"/>
      <c r="H21" s="828"/>
      <c r="I21" s="828"/>
      <c r="J21" s="828"/>
      <c r="K21" s="1162" t="s">
        <v>51</v>
      </c>
      <c r="L21" s="828"/>
      <c r="M21" s="828"/>
      <c r="N21" s="1163"/>
      <c r="O21" s="1163"/>
      <c r="P21" s="1163"/>
      <c r="Q21" s="1163"/>
      <c r="R21" s="1163"/>
      <c r="S21" s="1163"/>
      <c r="T21" s="1163"/>
      <c r="U21" s="1163"/>
      <c r="V21" s="1163"/>
      <c r="W21" s="1163"/>
      <c r="X21" s="1163"/>
      <c r="Y21" s="1163"/>
      <c r="Z21" s="1163"/>
      <c r="AA21" s="1163"/>
      <c r="AB21" s="1163"/>
      <c r="AC21" s="1163"/>
      <c r="AD21" s="1163"/>
      <c r="AE21" s="1163"/>
    </row>
    <row r="22" spans="1:31" ht="15.75" x14ac:dyDescent="0.25">
      <c r="A22" s="684" t="str">
        <f>УП!J25</f>
        <v>У.6</v>
      </c>
      <c r="B22" s="962" t="str">
        <f>УП!K25</f>
        <v>Технологическое предпринимательство</v>
      </c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</row>
    <row r="23" spans="1:31" ht="31.5" x14ac:dyDescent="0.25">
      <c r="A23" s="683" t="str">
        <f>УП!J26</f>
        <v>У.6.1</v>
      </c>
      <c r="B23" s="963" t="str">
        <f>УП!K26</f>
        <v>Бизнес-модели основных секторов инновационной экономики</v>
      </c>
      <c r="C23" s="828"/>
      <c r="D23" s="828"/>
      <c r="E23" s="828"/>
      <c r="F23" s="828"/>
      <c r="G23" s="1162" t="s">
        <v>51</v>
      </c>
      <c r="H23" s="828"/>
      <c r="I23" s="828"/>
      <c r="J23" s="1162" t="s">
        <v>51</v>
      </c>
      <c r="K23" s="828"/>
      <c r="L23" s="1162" t="s">
        <v>51</v>
      </c>
      <c r="M23" s="828"/>
      <c r="N23" s="1163"/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</row>
    <row r="24" spans="1:31" ht="31.5" x14ac:dyDescent="0.25">
      <c r="A24" s="683" t="str">
        <f>УП!J27</f>
        <v>У.6.2</v>
      </c>
      <c r="B24" s="963" t="str">
        <f>УП!K27</f>
        <v>Инновационная экономика и технологическое предпринимательство</v>
      </c>
      <c r="C24" s="828"/>
      <c r="D24" s="828"/>
      <c r="E24" s="828"/>
      <c r="F24" s="828"/>
      <c r="G24" s="1162" t="s">
        <v>51</v>
      </c>
      <c r="H24" s="828"/>
      <c r="I24" s="1162" t="s">
        <v>51</v>
      </c>
      <c r="J24" s="828"/>
      <c r="K24" s="828"/>
      <c r="L24" s="828"/>
      <c r="M24" s="828"/>
      <c r="N24" s="1163"/>
      <c r="O24" s="1163"/>
      <c r="P24" s="1163"/>
      <c r="Q24" s="1163"/>
      <c r="R24" s="1163"/>
      <c r="S24" s="1163"/>
      <c r="T24" s="1163"/>
      <c r="U24" s="1163"/>
      <c r="V24" s="1163"/>
      <c r="W24" s="1163"/>
      <c r="X24" s="1163"/>
      <c r="Y24" s="1163"/>
      <c r="Z24" s="1163"/>
      <c r="AA24" s="1163"/>
      <c r="AB24" s="1163"/>
      <c r="AC24" s="1163"/>
      <c r="AD24" s="1163"/>
      <c r="AE24" s="1163"/>
    </row>
    <row r="25" spans="1:31" ht="15.75" x14ac:dyDescent="0.25">
      <c r="A25" s="684" t="str">
        <f>УП!J28</f>
        <v>У.7</v>
      </c>
      <c r="B25" s="965" t="str">
        <f>УП!K28</f>
        <v>Soft Skills</v>
      </c>
      <c r="C25" s="1163"/>
      <c r="D25" s="1163"/>
      <c r="E25" s="1163"/>
      <c r="F25" s="1163"/>
      <c r="G25" s="1163"/>
      <c r="H25" s="1163"/>
      <c r="I25" s="1163"/>
      <c r="J25" s="1163"/>
      <c r="K25" s="1163"/>
      <c r="L25" s="1163"/>
      <c r="M25" s="1163"/>
      <c r="N25" s="1163"/>
      <c r="O25" s="1163"/>
      <c r="P25" s="1163"/>
      <c r="Q25" s="1163"/>
      <c r="R25" s="1163"/>
      <c r="S25" s="1163"/>
      <c r="T25" s="1163"/>
      <c r="U25" s="1163"/>
      <c r="V25" s="1163"/>
      <c r="W25" s="1163"/>
      <c r="X25" s="1163"/>
      <c r="Y25" s="1163"/>
      <c r="Z25" s="1163"/>
      <c r="AA25" s="1163"/>
      <c r="AB25" s="1163"/>
      <c r="AC25" s="1163"/>
      <c r="AD25" s="1163"/>
      <c r="AE25" s="1163"/>
    </row>
    <row r="26" spans="1:31" ht="15.75" x14ac:dyDescent="0.25">
      <c r="A26" s="683" t="str">
        <f>УП!J29</f>
        <v>У.7.1</v>
      </c>
      <c r="B26" s="964" t="str">
        <f>УП!K29</f>
        <v>Публичные выступления и презентации</v>
      </c>
      <c r="C26" s="828"/>
      <c r="D26" s="828"/>
      <c r="E26" s="828"/>
      <c r="F26" s="828"/>
      <c r="G26" s="828"/>
      <c r="H26" s="828"/>
      <c r="I26" s="1162" t="s">
        <v>51</v>
      </c>
      <c r="J26" s="1162" t="s">
        <v>51</v>
      </c>
      <c r="K26" s="1162"/>
      <c r="L26" s="1162" t="s">
        <v>51</v>
      </c>
      <c r="M26" s="828"/>
      <c r="N26" s="1163"/>
      <c r="O26" s="1163"/>
      <c r="P26" s="1163"/>
      <c r="Q26" s="1163"/>
      <c r="R26" s="1163"/>
      <c r="S26" s="1163"/>
      <c r="T26" s="1163"/>
      <c r="U26" s="1163"/>
      <c r="V26" s="1163"/>
      <c r="W26" s="1163"/>
      <c r="X26" s="1163"/>
      <c r="Y26" s="1163"/>
      <c r="Z26" s="1163"/>
      <c r="AA26" s="1163"/>
      <c r="AB26" s="1163"/>
      <c r="AC26" s="1163"/>
      <c r="AD26" s="1163"/>
      <c r="AE26" s="1163"/>
    </row>
    <row r="27" spans="1:31" ht="15.75" x14ac:dyDescent="0.25">
      <c r="A27" s="683" t="str">
        <f>УП!J30</f>
        <v>У.7.2</v>
      </c>
      <c r="B27" s="964" t="str">
        <f>УП!K30</f>
        <v>Коммуникации и командообразование</v>
      </c>
      <c r="C27" s="828"/>
      <c r="D27" s="828"/>
      <c r="E27" s="828"/>
      <c r="F27" s="828"/>
      <c r="G27" s="828"/>
      <c r="H27" s="828"/>
      <c r="I27" s="828"/>
      <c r="J27" s="828"/>
      <c r="K27" s="1162" t="s">
        <v>51</v>
      </c>
      <c r="L27" s="828"/>
      <c r="M27" s="828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3"/>
      <c r="Z27" s="1163"/>
      <c r="AA27" s="1163"/>
      <c r="AB27" s="1163"/>
      <c r="AC27" s="1163"/>
      <c r="AD27" s="1163"/>
      <c r="AE27" s="1163"/>
    </row>
    <row r="28" spans="1:31" ht="15.75" x14ac:dyDescent="0.25">
      <c r="A28" s="684" t="str">
        <f>УП!J31</f>
        <v>У.8</v>
      </c>
      <c r="B28" s="965" t="str">
        <f>УП!K31</f>
        <v>Цифровая культура</v>
      </c>
      <c r="C28" s="1163"/>
      <c r="D28" s="1163"/>
      <c r="E28" s="1163"/>
      <c r="F28" s="1163"/>
      <c r="G28" s="1163"/>
      <c r="H28" s="1163"/>
      <c r="I28" s="1163"/>
      <c r="J28" s="1163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  <c r="U28" s="1163"/>
      <c r="V28" s="1163"/>
      <c r="W28" s="1163"/>
      <c r="X28" s="1163"/>
      <c r="Y28" s="1163"/>
      <c r="Z28" s="1163"/>
      <c r="AA28" s="1163"/>
      <c r="AB28" s="1163"/>
      <c r="AC28" s="1163"/>
      <c r="AD28" s="1163"/>
      <c r="AE28" s="1163"/>
    </row>
    <row r="29" spans="1:31" ht="31.5" x14ac:dyDescent="0.25">
      <c r="A29" s="683" t="str">
        <f>УП!J32</f>
        <v>У.8.1</v>
      </c>
      <c r="B29" s="964" t="str">
        <f>УП!K32</f>
        <v>Введение в цифровую культуру и программирование</v>
      </c>
      <c r="C29" s="828"/>
      <c r="D29" s="828"/>
      <c r="E29" s="828"/>
      <c r="F29" s="1162" t="s">
        <v>51</v>
      </c>
      <c r="G29" s="828"/>
      <c r="H29" s="828"/>
      <c r="I29" s="828"/>
      <c r="J29" s="828"/>
      <c r="K29" s="828"/>
      <c r="L29" s="828"/>
      <c r="M29" s="828"/>
      <c r="N29" s="1163"/>
      <c r="O29" s="1163"/>
      <c r="P29" s="1163"/>
      <c r="Q29" s="1163"/>
      <c r="R29" s="1163"/>
      <c r="S29" s="1163"/>
      <c r="T29" s="1163"/>
      <c r="U29" s="1163"/>
      <c r="V29" s="1163"/>
      <c r="W29" s="1163"/>
      <c r="X29" s="1163"/>
      <c r="Y29" s="1163"/>
      <c r="Z29" s="1163"/>
      <c r="AA29" s="1163"/>
      <c r="AB29" s="1163"/>
      <c r="AC29" s="1163"/>
      <c r="AD29" s="1163"/>
      <c r="AE29" s="1163"/>
    </row>
    <row r="30" spans="1:31" ht="15.75" x14ac:dyDescent="0.25">
      <c r="A30" s="683" t="str">
        <f>УП!J33</f>
        <v>У.8.2.В1</v>
      </c>
      <c r="B30" s="964" t="str">
        <f>УП!K33</f>
        <v>Хранение и обработка данных (базовый уровень)</v>
      </c>
      <c r="C30" s="828"/>
      <c r="D30" s="828"/>
      <c r="E30" s="828"/>
      <c r="F30" s="1162" t="s">
        <v>51</v>
      </c>
      <c r="G30" s="828"/>
      <c r="H30" s="828"/>
      <c r="I30" s="828"/>
      <c r="J30" s="828"/>
      <c r="K30" s="828"/>
      <c r="L30" s="828"/>
      <c r="M30" s="828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1163"/>
      <c r="AA30" s="1163"/>
      <c r="AB30" s="1163"/>
      <c r="AC30" s="1163"/>
      <c r="AD30" s="1163"/>
      <c r="AE30" s="1163"/>
    </row>
    <row r="31" spans="1:31" ht="31.5" x14ac:dyDescent="0.25">
      <c r="A31" s="683" t="str">
        <f>УП!J34</f>
        <v>У.8.2.В2</v>
      </c>
      <c r="B31" s="964" t="str">
        <f>УП!K34</f>
        <v>Хранение и обработка данных (продвинутый уровень)</v>
      </c>
      <c r="C31" s="828"/>
      <c r="D31" s="828"/>
      <c r="E31" s="828"/>
      <c r="F31" s="1162" t="s">
        <v>51</v>
      </c>
      <c r="G31" s="828"/>
      <c r="H31" s="828"/>
      <c r="I31" s="828"/>
      <c r="J31" s="828"/>
      <c r="K31" s="828"/>
      <c r="L31" s="828"/>
      <c r="M31" s="828"/>
      <c r="N31" s="1163"/>
      <c r="O31" s="1163"/>
      <c r="P31" s="1163"/>
      <c r="Q31" s="1163"/>
      <c r="R31" s="1163"/>
      <c r="S31" s="1163"/>
      <c r="T31" s="1163"/>
      <c r="U31" s="1163"/>
      <c r="V31" s="1163"/>
      <c r="W31" s="1163"/>
      <c r="X31" s="1163"/>
      <c r="Y31" s="1163"/>
      <c r="Z31" s="1163"/>
      <c r="AA31" s="1163"/>
      <c r="AB31" s="1163"/>
      <c r="AC31" s="1163"/>
      <c r="AD31" s="1163"/>
      <c r="AE31" s="1163"/>
    </row>
    <row r="32" spans="1:31" ht="15.75" x14ac:dyDescent="0.25">
      <c r="A32" s="683" t="e">
        <f>УП!#REF!</f>
        <v>#REF!</v>
      </c>
      <c r="B32" s="964" t="e">
        <f>УП!#REF!</f>
        <v>#REF!</v>
      </c>
      <c r="C32" s="828"/>
      <c r="D32" s="828"/>
      <c r="E32" s="828"/>
      <c r="F32" s="1162" t="s">
        <v>51</v>
      </c>
      <c r="G32" s="828"/>
      <c r="H32" s="828"/>
      <c r="I32" s="828"/>
      <c r="J32" s="828"/>
      <c r="K32" s="828"/>
      <c r="L32" s="828"/>
      <c r="M32" s="828"/>
      <c r="N32" s="1163"/>
      <c r="O32" s="1163"/>
      <c r="P32" s="1163"/>
      <c r="Q32" s="1163"/>
      <c r="R32" s="1163"/>
      <c r="S32" s="1163"/>
      <c r="T32" s="1163"/>
      <c r="U32" s="1163"/>
      <c r="V32" s="1163"/>
      <c r="W32" s="1163"/>
      <c r="X32" s="1163"/>
      <c r="Y32" s="1163"/>
      <c r="Z32" s="1163"/>
      <c r="AA32" s="1163"/>
      <c r="AB32" s="1163"/>
      <c r="AC32" s="1163"/>
      <c r="AD32" s="1163"/>
      <c r="AE32" s="1163"/>
    </row>
    <row r="33" spans="1:31" ht="15.75" x14ac:dyDescent="0.25">
      <c r="A33" s="683" t="e">
        <f>УП!#REF!</f>
        <v>#REF!</v>
      </c>
      <c r="B33" s="964" t="e">
        <f>УП!#REF!</f>
        <v>#REF!</v>
      </c>
      <c r="C33" s="828"/>
      <c r="D33" s="828"/>
      <c r="E33" s="828"/>
      <c r="F33" s="1162" t="s">
        <v>51</v>
      </c>
      <c r="G33" s="828"/>
      <c r="H33" s="828"/>
      <c r="I33" s="828"/>
      <c r="J33" s="828"/>
      <c r="K33" s="828"/>
      <c r="L33" s="828"/>
      <c r="M33" s="828"/>
      <c r="N33" s="1163"/>
      <c r="O33" s="1163"/>
      <c r="P33" s="1163"/>
      <c r="Q33" s="1163"/>
      <c r="R33" s="1163"/>
      <c r="S33" s="1163"/>
      <c r="T33" s="1163"/>
      <c r="U33" s="1163"/>
      <c r="V33" s="1163"/>
      <c r="W33" s="1163"/>
      <c r="X33" s="1163"/>
      <c r="Y33" s="1163"/>
      <c r="Z33" s="1163"/>
      <c r="AA33" s="1163"/>
      <c r="AB33" s="1163"/>
      <c r="AC33" s="1163"/>
      <c r="AD33" s="1163"/>
      <c r="AE33" s="1163"/>
    </row>
    <row r="34" spans="1:31" ht="15.75" x14ac:dyDescent="0.25">
      <c r="A34" s="683" t="str">
        <f>УП!J35</f>
        <v>У.8.3.В1</v>
      </c>
      <c r="B34" s="964" t="str">
        <f>УП!K35</f>
        <v>Машинное обучение (базовый уровень)</v>
      </c>
      <c r="C34" s="828"/>
      <c r="D34" s="828"/>
      <c r="E34" s="828"/>
      <c r="F34" s="1162" t="s">
        <v>51</v>
      </c>
      <c r="G34" s="828"/>
      <c r="H34" s="828"/>
      <c r="I34" s="828"/>
      <c r="J34" s="828"/>
      <c r="K34" s="828"/>
      <c r="L34" s="828"/>
      <c r="M34" s="828"/>
      <c r="N34" s="1163"/>
      <c r="O34" s="1163"/>
      <c r="P34" s="1163"/>
      <c r="Q34" s="1163"/>
      <c r="R34" s="1163"/>
      <c r="S34" s="1163"/>
      <c r="T34" s="1163"/>
      <c r="U34" s="1163"/>
      <c r="V34" s="1163"/>
      <c r="W34" s="1163"/>
      <c r="X34" s="1163"/>
      <c r="Y34" s="1163"/>
      <c r="Z34" s="1163"/>
      <c r="AA34" s="1163"/>
      <c r="AB34" s="1163"/>
      <c r="AC34" s="1163"/>
      <c r="AD34" s="1163"/>
      <c r="AE34" s="1163"/>
    </row>
    <row r="35" spans="1:31" ht="15.75" x14ac:dyDescent="0.25">
      <c r="A35" s="683" t="str">
        <f>УП!J36</f>
        <v>У.8.3.В2</v>
      </c>
      <c r="B35" s="964" t="str">
        <f>УП!K36</f>
        <v>Машинное обучение (продвинутый уровень)</v>
      </c>
      <c r="C35" s="828"/>
      <c r="D35" s="828"/>
      <c r="E35" s="828"/>
      <c r="F35" s="1162" t="s">
        <v>51</v>
      </c>
      <c r="G35" s="828"/>
      <c r="H35" s="828"/>
      <c r="I35" s="828"/>
      <c r="J35" s="828"/>
      <c r="K35" s="828"/>
      <c r="L35" s="828"/>
      <c r="M35" s="828"/>
      <c r="N35" s="1163"/>
      <c r="O35" s="1163"/>
      <c r="P35" s="1163"/>
      <c r="Q35" s="1163"/>
      <c r="R35" s="1163"/>
      <c r="S35" s="1163"/>
      <c r="T35" s="1163"/>
      <c r="U35" s="1163"/>
      <c r="V35" s="1163"/>
      <c r="W35" s="1163"/>
      <c r="X35" s="1163"/>
      <c r="Y35" s="1163"/>
      <c r="Z35" s="1163"/>
      <c r="AA35" s="1163"/>
      <c r="AB35" s="1163"/>
      <c r="AC35" s="1163"/>
      <c r="AD35" s="1163"/>
      <c r="AE35" s="1163"/>
    </row>
    <row r="36" spans="1:31" ht="15.75" x14ac:dyDescent="0.25">
      <c r="A36" s="684" t="str">
        <f>УП!J37</f>
        <v>У.9</v>
      </c>
      <c r="B36" s="965" t="str">
        <f>УП!K37</f>
        <v>Физика</v>
      </c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63"/>
      <c r="W36" s="1163"/>
      <c r="X36" s="1163"/>
      <c r="Y36" s="1163"/>
      <c r="Z36" s="1163"/>
      <c r="AA36" s="1163"/>
      <c r="AB36" s="1163"/>
      <c r="AC36" s="1163"/>
      <c r="AD36" s="1163"/>
      <c r="AE36" s="1163"/>
    </row>
    <row r="37" spans="1:31" ht="15.75" x14ac:dyDescent="0.25">
      <c r="A37" s="683" t="str">
        <f>УП!J38</f>
        <v>У.9.1</v>
      </c>
      <c r="B37" s="964" t="str">
        <f>УП!K38</f>
        <v>Физика</v>
      </c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1163"/>
      <c r="O37" s="1163"/>
      <c r="P37" s="1163"/>
      <c r="Q37" s="1163"/>
      <c r="R37" s="1163"/>
      <c r="S37" s="1163"/>
      <c r="T37" s="1163"/>
      <c r="U37" s="1163"/>
      <c r="V37" s="1163"/>
      <c r="W37" s="1163"/>
      <c r="X37" s="1163"/>
      <c r="Y37" s="1163"/>
      <c r="Z37" s="1163"/>
      <c r="AA37" s="1163"/>
      <c r="AB37" s="1163"/>
      <c r="AC37" s="1163"/>
      <c r="AD37" s="1163"/>
      <c r="AE37" s="1163"/>
    </row>
    <row r="38" spans="1:31" ht="15.75" x14ac:dyDescent="0.25">
      <c r="A38" s="683" t="e">
        <f>УП!#REF!</f>
        <v>#REF!</v>
      </c>
      <c r="B38" s="964" t="e">
        <f>УП!#REF!</f>
        <v>#REF!</v>
      </c>
      <c r="C38" s="828"/>
      <c r="D38" s="828"/>
      <c r="E38" s="828"/>
      <c r="F38" s="828"/>
      <c r="G38" s="828"/>
      <c r="H38" s="828"/>
      <c r="I38" s="828"/>
      <c r="J38" s="828"/>
      <c r="K38" s="828"/>
      <c r="L38" s="828"/>
      <c r="M38" s="828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163"/>
      <c r="AC38" s="1163"/>
      <c r="AD38" s="1163"/>
      <c r="AE38" s="1163"/>
    </row>
    <row r="39" spans="1:31" ht="15.75" x14ac:dyDescent="0.25">
      <c r="A39" s="684" t="str">
        <f>УП!J39</f>
        <v>У.10</v>
      </c>
      <c r="B39" s="965" t="str">
        <f>УП!K39</f>
        <v>Математика</v>
      </c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63"/>
      <c r="W39" s="1163"/>
      <c r="X39" s="1163"/>
      <c r="Y39" s="1163"/>
      <c r="Z39" s="1163"/>
      <c r="AA39" s="1163"/>
      <c r="AB39" s="1163"/>
      <c r="AC39" s="1163"/>
      <c r="AD39" s="1163"/>
      <c r="AE39" s="1163"/>
    </row>
    <row r="40" spans="1:31" ht="15.75" x14ac:dyDescent="0.25">
      <c r="A40" s="683" t="e">
        <f>УП!#REF!</f>
        <v>#REF!</v>
      </c>
      <c r="B40" s="405" t="s">
        <v>554</v>
      </c>
      <c r="C40" s="828"/>
      <c r="D40" s="1162" t="s">
        <v>51</v>
      </c>
      <c r="E40" s="828"/>
      <c r="F40" s="1162"/>
      <c r="G40" s="828"/>
      <c r="H40" s="828"/>
      <c r="I40" s="828"/>
      <c r="J40" s="828"/>
      <c r="K40" s="1162" t="s">
        <v>51</v>
      </c>
      <c r="L40" s="828"/>
      <c r="M40" s="828"/>
      <c r="N40" s="1162" t="s">
        <v>51</v>
      </c>
      <c r="O40" s="828"/>
      <c r="P40" s="828"/>
      <c r="Q40" s="828"/>
      <c r="R40" s="1162" t="s">
        <v>51</v>
      </c>
      <c r="S40" s="1163"/>
      <c r="T40" s="1163"/>
      <c r="U40" s="1163"/>
      <c r="V40" s="1163"/>
      <c r="W40" s="1163"/>
      <c r="X40" s="1163"/>
      <c r="Y40" s="1163"/>
      <c r="Z40" s="1163"/>
      <c r="AA40" s="1163"/>
      <c r="AB40" s="1163"/>
      <c r="AC40" s="1163"/>
      <c r="AD40" s="1163"/>
      <c r="AE40" s="1163"/>
    </row>
    <row r="41" spans="1:31" ht="15.75" x14ac:dyDescent="0.25">
      <c r="A41" s="683" t="str">
        <f>УП!J39</f>
        <v>У.10</v>
      </c>
      <c r="B41" s="405" t="s">
        <v>553</v>
      </c>
      <c r="C41" s="828"/>
      <c r="D41" s="828"/>
      <c r="E41" s="828"/>
      <c r="F41" s="1162"/>
      <c r="G41" s="828"/>
      <c r="H41" s="828"/>
      <c r="I41" s="828"/>
      <c r="J41" s="828"/>
      <c r="K41" s="1162"/>
      <c r="L41" s="828"/>
      <c r="M41" s="828"/>
      <c r="N41" s="828"/>
      <c r="O41" s="828"/>
      <c r="P41" s="828"/>
      <c r="Q41" s="828"/>
      <c r="R41" s="1162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</row>
    <row r="42" spans="1:31" ht="15.75" x14ac:dyDescent="0.25">
      <c r="A42" s="683" t="str">
        <f>УП!J40</f>
        <v>У.10.1</v>
      </c>
      <c r="B42" s="405" t="s">
        <v>584</v>
      </c>
      <c r="C42" s="828"/>
      <c r="D42" s="828"/>
      <c r="E42" s="828"/>
      <c r="F42" s="1162"/>
      <c r="G42" s="828"/>
      <c r="H42" s="828"/>
      <c r="I42" s="828"/>
      <c r="J42" s="828"/>
      <c r="K42" s="1162"/>
      <c r="L42" s="828"/>
      <c r="M42" s="828"/>
      <c r="N42" s="828"/>
      <c r="O42" s="828"/>
      <c r="P42" s="828"/>
      <c r="Q42" s="828"/>
      <c r="R42" s="1162"/>
      <c r="S42" s="1163"/>
      <c r="T42" s="1163"/>
      <c r="U42" s="1163"/>
      <c r="V42" s="1163"/>
      <c r="W42" s="1163"/>
      <c r="X42" s="1163"/>
      <c r="Y42" s="1163"/>
      <c r="Z42" s="1163"/>
      <c r="AA42" s="1163"/>
      <c r="AB42" s="1163"/>
      <c r="AC42" s="1163"/>
      <c r="AD42" s="1163"/>
      <c r="AE42" s="1163"/>
    </row>
    <row r="43" spans="1:31" ht="15.75" x14ac:dyDescent="0.25">
      <c r="A43" s="683" t="str">
        <f>УП!J40</f>
        <v>У.10.1</v>
      </c>
      <c r="B43" s="405" t="s">
        <v>583</v>
      </c>
      <c r="C43" s="828"/>
      <c r="D43" s="828"/>
      <c r="E43" s="828"/>
      <c r="F43" s="1162"/>
      <c r="G43" s="828"/>
      <c r="H43" s="828"/>
      <c r="I43" s="828"/>
      <c r="J43" s="828"/>
      <c r="K43" s="1162"/>
      <c r="L43" s="828"/>
      <c r="M43" s="828"/>
      <c r="N43" s="828"/>
      <c r="O43" s="828"/>
      <c r="P43" s="828"/>
      <c r="Q43" s="828"/>
      <c r="R43" s="1162"/>
      <c r="S43" s="1163"/>
      <c r="T43" s="1163"/>
      <c r="U43" s="1163"/>
      <c r="V43" s="1163"/>
      <c r="W43" s="1163"/>
      <c r="X43" s="1163"/>
      <c r="Y43" s="1163"/>
      <c r="Z43" s="1163"/>
      <c r="AA43" s="1163"/>
      <c r="AB43" s="1163"/>
      <c r="AC43" s="1163"/>
      <c r="AD43" s="1163"/>
      <c r="AE43" s="1163"/>
    </row>
    <row r="44" spans="1:31" ht="15.75" x14ac:dyDescent="0.25">
      <c r="A44" s="683" t="str">
        <f>УП!J41</f>
        <v>У.10.2</v>
      </c>
      <c r="B44" s="405" t="s">
        <v>582</v>
      </c>
      <c r="C44" s="828"/>
      <c r="D44" s="828"/>
      <c r="E44" s="828"/>
      <c r="F44" s="1162"/>
      <c r="G44" s="828"/>
      <c r="H44" s="828"/>
      <c r="I44" s="828"/>
      <c r="J44" s="828"/>
      <c r="K44" s="1162"/>
      <c r="L44" s="828"/>
      <c r="M44" s="828"/>
      <c r="N44" s="828"/>
      <c r="O44" s="828"/>
      <c r="P44" s="828"/>
      <c r="Q44" s="828"/>
      <c r="R44" s="1162"/>
      <c r="S44" s="1163"/>
      <c r="T44" s="1163"/>
      <c r="U44" s="1163"/>
      <c r="V44" s="1163"/>
      <c r="W44" s="1163"/>
      <c r="X44" s="1163"/>
      <c r="Y44" s="1163"/>
      <c r="Z44" s="1163"/>
      <c r="AA44" s="1163"/>
      <c r="AB44" s="1163"/>
      <c r="AC44" s="1163"/>
      <c r="AD44" s="1163"/>
      <c r="AE44" s="1163"/>
    </row>
    <row r="45" spans="1:31" ht="15.75" x14ac:dyDescent="0.25">
      <c r="A45" s="391" t="str">
        <f>УП!J45</f>
        <v>П</v>
      </c>
      <c r="B45" s="966" t="str">
        <f>УП!K45</f>
        <v>Профессиональная подготовка</v>
      </c>
      <c r="C45" s="1163"/>
      <c r="D45" s="1163"/>
      <c r="E45" s="1163"/>
      <c r="F45" s="1163"/>
      <c r="G45" s="1163"/>
      <c r="H45" s="1163"/>
      <c r="I45" s="1163"/>
      <c r="J45" s="1163"/>
      <c r="K45" s="1163"/>
      <c r="L45" s="1163"/>
      <c r="M45" s="1163"/>
      <c r="N45" s="1163"/>
      <c r="O45" s="1163"/>
      <c r="P45" s="1163"/>
      <c r="Q45" s="1163"/>
      <c r="R45" s="1163"/>
      <c r="S45" s="1163"/>
      <c r="T45" s="1163"/>
      <c r="U45" s="1163"/>
      <c r="V45" s="1163"/>
      <c r="W45" s="1163"/>
      <c r="X45" s="1163"/>
      <c r="Y45" s="1163"/>
      <c r="Z45" s="1163"/>
      <c r="AA45" s="1163"/>
      <c r="AB45" s="1163"/>
      <c r="AC45" s="1163"/>
      <c r="AD45" s="1163"/>
      <c r="AE45" s="1163"/>
    </row>
    <row r="46" spans="1:31" ht="15.75" x14ac:dyDescent="0.25">
      <c r="A46" s="805" t="str">
        <f>УП!J46</f>
        <v>П.1</v>
      </c>
      <c r="B46" s="966" t="str">
        <f>УП!K46</f>
        <v>Обязательные дисциплины</v>
      </c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  <c r="U46" s="1163"/>
      <c r="V46" s="1163"/>
      <c r="W46" s="1163"/>
      <c r="X46" s="1163"/>
      <c r="Y46" s="1163"/>
      <c r="Z46" s="1163"/>
      <c r="AA46" s="1163"/>
      <c r="AB46" s="1163"/>
      <c r="AC46" s="1163"/>
      <c r="AD46" s="1163"/>
      <c r="AE46" s="1163"/>
    </row>
    <row r="47" spans="1:31" ht="15.75" x14ac:dyDescent="0.25">
      <c r="A47" s="803" t="e">
        <f>УП!#REF!</f>
        <v>#REF!</v>
      </c>
      <c r="B47" s="964" t="e">
        <f>УП!#REF!</f>
        <v>#REF!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</row>
    <row r="48" spans="1:31" ht="15.75" x14ac:dyDescent="0.25">
      <c r="A48" s="803" t="e">
        <f>УП!#REF!</f>
        <v>#REF!</v>
      </c>
      <c r="B48" s="964" t="e">
        <f>УП!#REF!</f>
        <v>#REF!</v>
      </c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</row>
    <row r="49" spans="1:31" ht="15.75" x14ac:dyDescent="0.25">
      <c r="A49" s="803" t="e">
        <f>УП!#REF!</f>
        <v>#REF!</v>
      </c>
      <c r="B49" s="964" t="e">
        <f>УП!#REF!</f>
        <v>#REF!</v>
      </c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8"/>
      <c r="Y49" s="828"/>
      <c r="Z49" s="828"/>
      <c r="AA49" s="828"/>
      <c r="AB49" s="828"/>
      <c r="AC49" s="828"/>
      <c r="AD49" s="828"/>
      <c r="AE49" s="828"/>
    </row>
    <row r="50" spans="1:31" ht="15.75" x14ac:dyDescent="0.25">
      <c r="A50" s="803" t="e">
        <f>УП!#REF!</f>
        <v>#REF!</v>
      </c>
      <c r="B50" s="964" t="e">
        <f>УП!#REF!</f>
        <v>#REF!</v>
      </c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828"/>
      <c r="AA50" s="828"/>
      <c r="AB50" s="828"/>
      <c r="AC50" s="828"/>
      <c r="AD50" s="828"/>
      <c r="AE50" s="828"/>
    </row>
    <row r="51" spans="1:31" ht="15.75" x14ac:dyDescent="0.25">
      <c r="A51" s="803" t="e">
        <f>УП!#REF!</f>
        <v>#REF!</v>
      </c>
      <c r="B51" s="964" t="e">
        <f>УП!#REF!</f>
        <v>#REF!</v>
      </c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P51" s="828"/>
      <c r="Q51" s="828"/>
      <c r="R51" s="828"/>
      <c r="S51" s="828"/>
      <c r="T51" s="828"/>
      <c r="U51" s="828"/>
      <c r="V51" s="828"/>
      <c r="W51" s="828"/>
      <c r="X51" s="828"/>
      <c r="Y51" s="828"/>
      <c r="Z51" s="828"/>
      <c r="AA51" s="828"/>
      <c r="AB51" s="828"/>
      <c r="AC51" s="828"/>
      <c r="AD51" s="828"/>
      <c r="AE51" s="828"/>
    </row>
    <row r="52" spans="1:31" ht="15.75" x14ac:dyDescent="0.25">
      <c r="A52" s="803" t="e">
        <f>УП!#REF!</f>
        <v>#REF!</v>
      </c>
      <c r="B52" s="964" t="e">
        <f>УП!#REF!</f>
        <v>#REF!</v>
      </c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8"/>
      <c r="Y52" s="828"/>
      <c r="Z52" s="828"/>
      <c r="AA52" s="828"/>
      <c r="AB52" s="828"/>
      <c r="AC52" s="828"/>
      <c r="AD52" s="828"/>
      <c r="AE52" s="828"/>
    </row>
    <row r="53" spans="1:31" ht="15.75" x14ac:dyDescent="0.25">
      <c r="A53" s="803" t="e">
        <f>УП!#REF!</f>
        <v>#REF!</v>
      </c>
      <c r="B53" s="964" t="e">
        <f>УП!#REF!</f>
        <v>#REF!</v>
      </c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828"/>
      <c r="Y53" s="828"/>
      <c r="Z53" s="828"/>
      <c r="AA53" s="828"/>
      <c r="AB53" s="828"/>
      <c r="AC53" s="828"/>
      <c r="AD53" s="828"/>
      <c r="AE53" s="828"/>
    </row>
    <row r="54" spans="1:31" ht="15.75" x14ac:dyDescent="0.25">
      <c r="A54" s="803" t="e">
        <f>УП!#REF!</f>
        <v>#REF!</v>
      </c>
      <c r="B54" s="964" t="e">
        <f>УП!#REF!</f>
        <v>#REF!</v>
      </c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8"/>
      <c r="AA54" s="828"/>
      <c r="AB54" s="828"/>
      <c r="AC54" s="828"/>
      <c r="AD54" s="828"/>
      <c r="AE54" s="828"/>
    </row>
    <row r="55" spans="1:31" ht="15.75" x14ac:dyDescent="0.25">
      <c r="A55" s="803" t="e">
        <f>УП!#REF!</f>
        <v>#REF!</v>
      </c>
      <c r="B55" s="964" t="e">
        <f>УП!#REF!</f>
        <v>#REF!</v>
      </c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828"/>
      <c r="Y55" s="828"/>
      <c r="Z55" s="828"/>
      <c r="AA55" s="828"/>
      <c r="AB55" s="828"/>
      <c r="AC55" s="828"/>
      <c r="AD55" s="828"/>
      <c r="AE55" s="828"/>
    </row>
    <row r="56" spans="1:31" ht="15.75" x14ac:dyDescent="0.25">
      <c r="A56" s="803" t="e">
        <f>УП!#REF!</f>
        <v>#REF!</v>
      </c>
      <c r="B56" s="964" t="e">
        <f>УП!#REF!</f>
        <v>#REF!</v>
      </c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28"/>
      <c r="X56" s="828"/>
      <c r="Y56" s="828"/>
      <c r="Z56" s="828"/>
      <c r="AA56" s="828"/>
      <c r="AB56" s="828"/>
      <c r="AC56" s="828"/>
      <c r="AD56" s="828"/>
      <c r="AE56" s="828"/>
    </row>
    <row r="57" spans="1:31" ht="31.5" x14ac:dyDescent="0.25">
      <c r="A57" s="896" t="str">
        <f>УП!J83</f>
        <v>П.2</v>
      </c>
      <c r="B57" s="967" t="str">
        <f>УП!K83</f>
        <v>Цифровая культура в профессиональной деятельности</v>
      </c>
      <c r="C57" s="1163"/>
      <c r="D57" s="1163"/>
      <c r="E57" s="1163"/>
      <c r="F57" s="1163"/>
      <c r="G57" s="1163"/>
      <c r="H57" s="1163"/>
      <c r="I57" s="1163"/>
      <c r="J57" s="1163"/>
      <c r="K57" s="1163"/>
      <c r="L57" s="1163"/>
      <c r="M57" s="1163"/>
      <c r="N57" s="1163"/>
      <c r="O57" s="1163"/>
      <c r="P57" s="1163"/>
      <c r="Q57" s="1163"/>
      <c r="R57" s="1163"/>
      <c r="S57" s="1163"/>
      <c r="T57" s="1163"/>
      <c r="U57" s="1163"/>
      <c r="V57" s="1163"/>
      <c r="W57" s="1163"/>
      <c r="X57" s="1163"/>
      <c r="Y57" s="1163"/>
      <c r="Z57" s="1163"/>
      <c r="AA57" s="1163"/>
      <c r="AB57" s="1163"/>
      <c r="AC57" s="1163"/>
      <c r="AD57" s="1163"/>
      <c r="AE57" s="1163"/>
    </row>
    <row r="58" spans="1:31" ht="15.75" x14ac:dyDescent="0.25">
      <c r="A58" s="803" t="str">
        <f>УП!J84</f>
        <v>П.2.В1</v>
      </c>
      <c r="B58" s="964" t="str">
        <f>УП!K84</f>
        <v>Компьютерная безопасность</v>
      </c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8"/>
      <c r="AA58" s="828"/>
      <c r="AB58" s="828"/>
      <c r="AC58" s="828"/>
      <c r="AD58" s="828"/>
      <c r="AE58" s="828"/>
    </row>
    <row r="59" spans="1:31" ht="15.75" x14ac:dyDescent="0.25">
      <c r="A59" s="803" t="str">
        <f>УП!J85</f>
        <v>П.2.В2</v>
      </c>
      <c r="B59" s="964" t="str">
        <f>УП!K85</f>
        <v>Обработка изображений</v>
      </c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828"/>
      <c r="AA59" s="828"/>
      <c r="AB59" s="828"/>
      <c r="AC59" s="828"/>
      <c r="AD59" s="828"/>
      <c r="AE59" s="828"/>
    </row>
    <row r="60" spans="1:31" ht="15.75" x14ac:dyDescent="0.25">
      <c r="A60" s="803" t="str">
        <f>УП!J86</f>
        <v>П.2.В3</v>
      </c>
      <c r="B60" s="964" t="str">
        <f>УП!K86</f>
        <v>Автоматическая обработка текстов</v>
      </c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8"/>
      <c r="AA60" s="828"/>
      <c r="AB60" s="828"/>
      <c r="AC60" s="828"/>
      <c r="AD60" s="828"/>
      <c r="AE60" s="828"/>
    </row>
    <row r="61" spans="1:31" ht="15.75" x14ac:dyDescent="0.25">
      <c r="A61" s="803" t="str">
        <f>УП!J87</f>
        <v>П.2.В4</v>
      </c>
      <c r="B61" s="964" t="str">
        <f>УП!K87</f>
        <v>Компьютерная визуализация</v>
      </c>
      <c r="C61" s="828"/>
      <c r="D61" s="828"/>
      <c r="E61" s="828"/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8"/>
      <c r="Y61" s="828"/>
      <c r="Z61" s="828"/>
      <c r="AA61" s="828"/>
      <c r="AB61" s="828"/>
      <c r="AC61" s="828"/>
      <c r="AD61" s="828"/>
      <c r="AE61" s="828"/>
    </row>
    <row r="62" spans="1:31" ht="15.75" x14ac:dyDescent="0.25">
      <c r="A62" s="803" t="str">
        <f>УП!J88</f>
        <v>П.2.В5</v>
      </c>
      <c r="B62" s="964" t="str">
        <f>УП!K88</f>
        <v>Основы сетевых технологий</v>
      </c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8"/>
      <c r="AA62" s="828"/>
      <c r="AB62" s="828"/>
      <c r="AC62" s="828"/>
      <c r="AD62" s="828"/>
      <c r="AE62" s="828"/>
    </row>
    <row r="63" spans="1:31" ht="15.75" x14ac:dyDescent="0.25">
      <c r="A63" s="803" t="str">
        <f>УП!J89</f>
        <v>П.2.В6</v>
      </c>
      <c r="B63" s="964" t="str">
        <f>УП!K89</f>
        <v>Методы криптографии</v>
      </c>
      <c r="C63" s="828"/>
      <c r="D63" s="828"/>
      <c r="E63" s="828"/>
      <c r="F63" s="828"/>
      <c r="G63" s="828"/>
      <c r="H63" s="828"/>
      <c r="I63" s="828"/>
      <c r="J63" s="828"/>
      <c r="K63" s="828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8"/>
      <c r="Y63" s="828"/>
      <c r="Z63" s="828"/>
      <c r="AA63" s="828"/>
      <c r="AB63" s="828"/>
      <c r="AC63" s="828"/>
      <c r="AD63" s="828"/>
      <c r="AE63" s="828"/>
    </row>
    <row r="64" spans="1:31" ht="15.75" x14ac:dyDescent="0.25">
      <c r="A64" s="803" t="e">
        <f>УП!#REF!</f>
        <v>#REF!</v>
      </c>
      <c r="B64" s="964" t="e">
        <f>УП!#REF!</f>
        <v>#REF!</v>
      </c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  <c r="AA64" s="828"/>
      <c r="AB64" s="828"/>
      <c r="AC64" s="828"/>
      <c r="AD64" s="828"/>
      <c r="AE64" s="828"/>
    </row>
    <row r="65" spans="1:31" ht="15.75" x14ac:dyDescent="0.25">
      <c r="A65" s="803" t="str">
        <f>УП!J90</f>
        <v>П.2.В7</v>
      </c>
      <c r="B65" s="964" t="str">
        <f>УП!K90</f>
        <v>Обработка сигналов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  <c r="Y65" s="828"/>
      <c r="Z65" s="828"/>
      <c r="AA65" s="828"/>
      <c r="AB65" s="828"/>
      <c r="AC65" s="828"/>
      <c r="AD65" s="828"/>
      <c r="AE65" s="828"/>
    </row>
    <row r="66" spans="1:31" ht="15.75" x14ac:dyDescent="0.25">
      <c r="A66" s="803" t="str">
        <f>УП!J91</f>
        <v>П.2.В8</v>
      </c>
      <c r="B66" s="964" t="str">
        <f>УП!K91</f>
        <v>Компьютерное зрение</v>
      </c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</row>
    <row r="67" spans="1:31" ht="15.75" x14ac:dyDescent="0.25">
      <c r="A67" s="803" t="str">
        <f>УП!J92</f>
        <v>П.2.В9</v>
      </c>
      <c r="B67" s="964" t="str">
        <f>УП!K92</f>
        <v>Методы искусственного интеллекта</v>
      </c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  <c r="Y67" s="828"/>
      <c r="Z67" s="828"/>
      <c r="AA67" s="828"/>
      <c r="AB67" s="828"/>
      <c r="AC67" s="828"/>
      <c r="AD67" s="828"/>
      <c r="AE67" s="828"/>
    </row>
    <row r="68" spans="1:31" ht="15.75" x14ac:dyDescent="0.25">
      <c r="A68" s="803" t="str">
        <f>УП!J93</f>
        <v>П.2.В10</v>
      </c>
      <c r="B68" s="964" t="str">
        <f>УП!K93</f>
        <v>Математика для Data Science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  <c r="AA68" s="828"/>
      <c r="AB68" s="828"/>
      <c r="AC68" s="828"/>
      <c r="AD68" s="828"/>
      <c r="AE68" s="828"/>
    </row>
    <row r="69" spans="1:31" ht="15.75" x14ac:dyDescent="0.25">
      <c r="A69" s="896" t="e">
        <f>УП!#REF!</f>
        <v>#REF!</v>
      </c>
      <c r="B69" s="967" t="e">
        <f>УП!#REF!</f>
        <v>#REF!</v>
      </c>
      <c r="C69" s="1163"/>
      <c r="D69" s="1163"/>
      <c r="E69" s="1163"/>
      <c r="F69" s="1163"/>
      <c r="G69" s="1163"/>
      <c r="H69" s="1163"/>
      <c r="I69" s="1163"/>
      <c r="J69" s="1163"/>
      <c r="K69" s="1163"/>
      <c r="L69" s="1163"/>
      <c r="M69" s="1163"/>
      <c r="N69" s="1163"/>
      <c r="O69" s="1163"/>
      <c r="P69" s="1163"/>
      <c r="Q69" s="1163"/>
      <c r="R69" s="1163"/>
      <c r="S69" s="1163"/>
      <c r="T69" s="1163"/>
      <c r="U69" s="1163"/>
      <c r="V69" s="1163"/>
      <c r="W69" s="1163"/>
      <c r="X69" s="1163"/>
      <c r="Y69" s="1163"/>
      <c r="Z69" s="1163"/>
      <c r="AA69" s="1163"/>
      <c r="AB69" s="1163"/>
      <c r="AC69" s="1163"/>
      <c r="AD69" s="1163"/>
      <c r="AE69" s="1163"/>
    </row>
    <row r="70" spans="1:31" ht="15.75" x14ac:dyDescent="0.25">
      <c r="A70" s="803" t="e">
        <f>УП!#REF!</f>
        <v>#REF!</v>
      </c>
      <c r="B70" s="964" t="e">
        <f>УП!#REF!</f>
        <v>#REF!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  <c r="Y70" s="828"/>
      <c r="Z70" s="828"/>
      <c r="AA70" s="828"/>
      <c r="AB70" s="828"/>
      <c r="AC70" s="828"/>
      <c r="AD70" s="828"/>
      <c r="AE70" s="828"/>
    </row>
    <row r="71" spans="1:31" ht="15.75" x14ac:dyDescent="0.25">
      <c r="A71" s="803" t="e">
        <f>УП!#REF!</f>
        <v>#REF!</v>
      </c>
      <c r="B71" s="964" t="e">
        <f>УП!#REF!</f>
        <v>#REF!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8"/>
      <c r="Z71" s="828"/>
      <c r="AA71" s="828"/>
      <c r="AB71" s="828"/>
      <c r="AC71" s="828"/>
      <c r="AD71" s="828"/>
      <c r="AE71" s="828"/>
    </row>
    <row r="72" spans="1:31" ht="15.75" x14ac:dyDescent="0.25">
      <c r="A72" s="803" t="e">
        <f>УП!#REF!</f>
        <v>#REF!</v>
      </c>
      <c r="B72" s="964" t="e">
        <f>УП!#REF!</f>
        <v>#REF!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  <c r="AA72" s="828"/>
      <c r="AB72" s="828"/>
      <c r="AC72" s="828"/>
      <c r="AD72" s="828"/>
      <c r="AE72" s="828"/>
    </row>
    <row r="73" spans="1:31" ht="15.75" x14ac:dyDescent="0.25">
      <c r="A73" s="896" t="e">
        <f>УП!#REF!</f>
        <v>#REF!</v>
      </c>
      <c r="B73" s="967" t="e">
        <f>УП!#REF!</f>
        <v>#REF!</v>
      </c>
      <c r="C73" s="1163"/>
      <c r="D73" s="1163"/>
      <c r="E73" s="1163"/>
      <c r="F73" s="1163"/>
      <c r="G73" s="1163"/>
      <c r="H73" s="1163"/>
      <c r="I73" s="1163"/>
      <c r="J73" s="1163"/>
      <c r="K73" s="1163"/>
      <c r="L73" s="1163"/>
      <c r="M73" s="1163"/>
      <c r="N73" s="1163"/>
      <c r="O73" s="1163"/>
      <c r="P73" s="1163"/>
      <c r="Q73" s="1163"/>
      <c r="R73" s="1163"/>
      <c r="S73" s="1163"/>
      <c r="T73" s="1163"/>
      <c r="U73" s="1163"/>
      <c r="V73" s="1163"/>
      <c r="W73" s="1163"/>
      <c r="X73" s="1163"/>
      <c r="Y73" s="1163"/>
      <c r="Z73" s="1163"/>
      <c r="AA73" s="1163"/>
      <c r="AB73" s="1163"/>
      <c r="AC73" s="1163"/>
      <c r="AD73" s="1163"/>
      <c r="AE73" s="1163"/>
    </row>
    <row r="74" spans="1:31" ht="15.75" x14ac:dyDescent="0.25">
      <c r="A74" s="803" t="e">
        <f>УП!#REF!</f>
        <v>#REF!</v>
      </c>
      <c r="B74" s="964" t="e">
        <f>УП!#REF!</f>
        <v>#REF!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  <c r="AA74" s="828"/>
      <c r="AB74" s="828"/>
      <c r="AC74" s="828"/>
      <c r="AD74" s="828"/>
      <c r="AE74" s="828"/>
    </row>
    <row r="75" spans="1:31" ht="15.75" x14ac:dyDescent="0.25">
      <c r="A75" s="896" t="e">
        <f>УП!#REF!</f>
        <v>#REF!</v>
      </c>
      <c r="B75" s="967" t="e">
        <f>УП!#REF!</f>
        <v>#REF!</v>
      </c>
      <c r="C75" s="1163"/>
      <c r="D75" s="1163"/>
      <c r="E75" s="1163"/>
      <c r="F75" s="1163"/>
      <c r="G75" s="1163"/>
      <c r="H75" s="1163"/>
      <c r="I75" s="1163"/>
      <c r="J75" s="1163"/>
      <c r="K75" s="1163"/>
      <c r="L75" s="1163"/>
      <c r="M75" s="1163"/>
      <c r="N75" s="1163"/>
      <c r="O75" s="1163"/>
      <c r="P75" s="1163"/>
      <c r="Q75" s="1163"/>
      <c r="R75" s="1163"/>
      <c r="S75" s="1163"/>
      <c r="T75" s="1163"/>
      <c r="U75" s="1163"/>
      <c r="V75" s="1163"/>
      <c r="W75" s="1163"/>
      <c r="X75" s="1163"/>
      <c r="Y75" s="1163"/>
      <c r="Z75" s="1163"/>
      <c r="AA75" s="1163"/>
      <c r="AB75" s="1163"/>
      <c r="AC75" s="1163"/>
      <c r="AD75" s="1163"/>
      <c r="AE75" s="1163"/>
    </row>
    <row r="76" spans="1:31" ht="15.75" x14ac:dyDescent="0.25">
      <c r="A76" s="803" t="e">
        <f>УП!#REF!</f>
        <v>#REF!</v>
      </c>
      <c r="B76" s="964" t="e">
        <f>УП!#REF!</f>
        <v>#REF!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  <c r="Y76" s="828"/>
      <c r="Z76" s="828"/>
      <c r="AA76" s="828"/>
      <c r="AB76" s="828"/>
      <c r="AC76" s="828"/>
      <c r="AD76" s="828"/>
      <c r="AE76" s="828"/>
    </row>
    <row r="77" spans="1:31" ht="15.75" x14ac:dyDescent="0.25">
      <c r="A77" s="803" t="e">
        <f>УП!#REF!</f>
        <v>#REF!</v>
      </c>
      <c r="B77" s="964" t="e">
        <f>УП!#REF!</f>
        <v>#REF!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28"/>
      <c r="AA77" s="828"/>
      <c r="AB77" s="828"/>
      <c r="AC77" s="828"/>
      <c r="AD77" s="828"/>
      <c r="AE77" s="828"/>
    </row>
    <row r="78" spans="1:31" ht="16.5" thickBot="1" x14ac:dyDescent="0.3">
      <c r="A78" s="803" t="e">
        <f>УП!#REF!</f>
        <v>#REF!</v>
      </c>
      <c r="B78" s="964" t="e">
        <f>УП!#REF!</f>
        <v>#REF!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</row>
    <row r="79" spans="1:31" ht="15.75" x14ac:dyDescent="0.25">
      <c r="A79" s="808" t="str">
        <f>УП!J94</f>
        <v>П.3</v>
      </c>
      <c r="B79" s="968" t="str">
        <f>УП!K94</f>
        <v>Дисциплины по выбору</v>
      </c>
      <c r="C79" s="1163"/>
      <c r="D79" s="1163"/>
      <c r="E79" s="1163"/>
      <c r="F79" s="1163"/>
      <c r="G79" s="1163"/>
      <c r="H79" s="1163"/>
      <c r="I79" s="1163"/>
      <c r="J79" s="1163"/>
      <c r="K79" s="1163"/>
      <c r="L79" s="1163"/>
      <c r="M79" s="1163"/>
      <c r="N79" s="1163"/>
      <c r="O79" s="1163"/>
      <c r="P79" s="1163"/>
      <c r="Q79" s="1163"/>
      <c r="R79" s="1163"/>
      <c r="S79" s="1163"/>
      <c r="T79" s="1163"/>
      <c r="U79" s="1163"/>
      <c r="V79" s="1163"/>
      <c r="W79" s="1163"/>
      <c r="X79" s="1163"/>
      <c r="Y79" s="1163"/>
      <c r="Z79" s="1163"/>
      <c r="AA79" s="1163"/>
      <c r="AB79" s="1163"/>
      <c r="AC79" s="1163"/>
      <c r="AD79" s="1163"/>
      <c r="AE79" s="1163"/>
    </row>
    <row r="80" spans="1:31" ht="15.75" x14ac:dyDescent="0.25">
      <c r="A80" s="803" t="e">
        <f>УП!#REF!</f>
        <v>#REF!</v>
      </c>
      <c r="B80" s="964" t="e">
        <f>УП!#REF!</f>
        <v>#REF!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  <c r="Y80" s="828"/>
      <c r="Z80" s="828"/>
      <c r="AA80" s="828"/>
      <c r="AB80" s="828"/>
      <c r="AC80" s="828"/>
      <c r="AD80" s="828"/>
      <c r="AE80" s="828"/>
    </row>
    <row r="81" spans="1:31" ht="15.75" x14ac:dyDescent="0.25">
      <c r="A81" s="803" t="e">
        <f>УП!#REF!</f>
        <v>#REF!</v>
      </c>
      <c r="B81" s="964" t="e">
        <f>УП!#REF!</f>
        <v>#REF!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828"/>
      <c r="AC81" s="828"/>
      <c r="AD81" s="828"/>
      <c r="AE81" s="828"/>
    </row>
    <row r="82" spans="1:31" ht="15.75" x14ac:dyDescent="0.25">
      <c r="A82" s="803" t="e">
        <f>УП!#REF!</f>
        <v>#REF!</v>
      </c>
      <c r="B82" s="964" t="e">
        <f>УП!#REF!</f>
        <v>#REF!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8"/>
      <c r="Z82" s="828"/>
      <c r="AA82" s="828"/>
      <c r="AB82" s="828"/>
      <c r="AC82" s="828"/>
      <c r="AD82" s="828"/>
      <c r="AE82" s="828"/>
    </row>
    <row r="83" spans="1:31" ht="15.75" x14ac:dyDescent="0.25">
      <c r="A83" s="803" t="e">
        <f>УП!#REF!</f>
        <v>#REF!</v>
      </c>
      <c r="B83" s="964" t="e">
        <f>УП!#REF!</f>
        <v>#REF!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  <c r="Y83" s="828"/>
      <c r="Z83" s="828"/>
      <c r="AA83" s="828"/>
      <c r="AB83" s="828"/>
      <c r="AC83" s="828"/>
      <c r="AD83" s="828"/>
      <c r="AE83" s="828"/>
    </row>
    <row r="84" spans="1:31" ht="15.75" x14ac:dyDescent="0.25">
      <c r="A84" s="803" t="e">
        <f>УП!#REF!</f>
        <v>#REF!</v>
      </c>
      <c r="B84" s="964" t="e">
        <f>УП!#REF!</f>
        <v>#REF!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828"/>
      <c r="AC84" s="828"/>
      <c r="AD84" s="828"/>
      <c r="AE84" s="828"/>
    </row>
    <row r="85" spans="1:31" ht="15.75" x14ac:dyDescent="0.25">
      <c r="A85" s="803" t="e">
        <f>УП!#REF!</f>
        <v>#REF!</v>
      </c>
      <c r="B85" s="964" t="e">
        <f>УП!#REF!</f>
        <v>#REF!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  <c r="Y85" s="828"/>
      <c r="Z85" s="828"/>
      <c r="AA85" s="828"/>
      <c r="AB85" s="828"/>
      <c r="AC85" s="828"/>
      <c r="AD85" s="828"/>
      <c r="AE85" s="828"/>
    </row>
    <row r="86" spans="1:31" ht="15.75" x14ac:dyDescent="0.25">
      <c r="A86" s="803" t="e">
        <f>УП!#REF!</f>
        <v>#REF!</v>
      </c>
      <c r="B86" s="964" t="e">
        <f>УП!#REF!</f>
        <v>#REF!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  <c r="AA86" s="828"/>
      <c r="AB86" s="828"/>
      <c r="AC86" s="828"/>
      <c r="AD86" s="828"/>
      <c r="AE86" s="828"/>
    </row>
    <row r="87" spans="1:31" ht="15.75" x14ac:dyDescent="0.25">
      <c r="A87" s="803" t="e">
        <f>УП!#REF!</f>
        <v>#REF!</v>
      </c>
      <c r="B87" s="964" t="e">
        <f>УП!#REF!</f>
        <v>#REF!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828"/>
      <c r="AC87" s="828"/>
      <c r="AD87" s="828"/>
      <c r="AE87" s="828"/>
    </row>
    <row r="88" spans="1:31" ht="15.75" x14ac:dyDescent="0.25">
      <c r="A88" s="803" t="e">
        <f>УП!#REF!</f>
        <v>#REF!</v>
      </c>
      <c r="B88" s="964" t="e">
        <f>УП!#REF!</f>
        <v>#REF!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  <c r="Y88" s="828"/>
      <c r="Z88" s="828"/>
      <c r="AA88" s="828"/>
      <c r="AB88" s="828"/>
      <c r="AC88" s="828"/>
      <c r="AD88" s="828"/>
      <c r="AE88" s="828"/>
    </row>
    <row r="89" spans="1:31" ht="16.5" thickBot="1" x14ac:dyDescent="0.3">
      <c r="A89" s="803" t="e">
        <f>УП!#REF!</f>
        <v>#REF!</v>
      </c>
      <c r="B89" s="964" t="e">
        <f>УП!#REF!</f>
        <v>#REF!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  <c r="AA89" s="828"/>
      <c r="AB89" s="828"/>
      <c r="AC89" s="828"/>
      <c r="AD89" s="828"/>
      <c r="AE89" s="828"/>
    </row>
    <row r="90" spans="1:31" ht="15.75" x14ac:dyDescent="0.25">
      <c r="A90" s="808" t="str">
        <f>УП!J139</f>
        <v>П.5.В1</v>
      </c>
      <c r="B90" s="968" t="str">
        <f>УП!K139</f>
        <v>Clean technology</v>
      </c>
      <c r="C90" s="1163"/>
      <c r="D90" s="1163"/>
      <c r="E90" s="1163"/>
      <c r="F90" s="1163"/>
      <c r="G90" s="1163"/>
      <c r="H90" s="1163"/>
      <c r="I90" s="1163"/>
      <c r="J90" s="1163"/>
      <c r="K90" s="1163"/>
      <c r="L90" s="1163"/>
      <c r="M90" s="1163"/>
      <c r="N90" s="1163"/>
      <c r="O90" s="1163"/>
      <c r="P90" s="1163"/>
      <c r="Q90" s="1163"/>
      <c r="R90" s="1163"/>
      <c r="S90" s="1163"/>
      <c r="T90" s="1163"/>
      <c r="U90" s="1163"/>
      <c r="V90" s="1163"/>
      <c r="W90" s="1163"/>
      <c r="X90" s="1163"/>
      <c r="Y90" s="1163"/>
      <c r="Z90" s="1163"/>
      <c r="AA90" s="1163"/>
      <c r="AB90" s="1163"/>
      <c r="AC90" s="1163"/>
      <c r="AD90" s="1163"/>
      <c r="AE90" s="1163"/>
    </row>
    <row r="91" spans="1:31" ht="15.75" x14ac:dyDescent="0.25">
      <c r="A91" s="803">
        <f>УП!J140</f>
        <v>0</v>
      </c>
      <c r="B91" s="964" t="str">
        <f>УП!K140</f>
        <v>ХХХХ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828"/>
      <c r="Z91" s="828"/>
      <c r="AA91" s="828"/>
      <c r="AB91" s="828"/>
      <c r="AC91" s="828"/>
      <c r="AD91" s="828"/>
      <c r="AE91" s="828"/>
    </row>
    <row r="92" spans="1:31" ht="15.75" x14ac:dyDescent="0.25">
      <c r="A92" s="803">
        <f>УП!J141</f>
        <v>0</v>
      </c>
      <c r="B92" s="964" t="str">
        <f>УП!K141</f>
        <v>ХХХХ</v>
      </c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8"/>
      <c r="Z92" s="828"/>
      <c r="AA92" s="828"/>
      <c r="AB92" s="828"/>
      <c r="AC92" s="828"/>
      <c r="AD92" s="828"/>
      <c r="AE92" s="828"/>
    </row>
    <row r="93" spans="1:31" ht="15.75" x14ac:dyDescent="0.25">
      <c r="A93" s="803" t="e">
        <f>УП!#REF!</f>
        <v>#REF!</v>
      </c>
      <c r="B93" s="964" t="e">
        <f>УП!#REF!</f>
        <v>#REF!</v>
      </c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828"/>
      <c r="AC93" s="828"/>
      <c r="AD93" s="828"/>
      <c r="AE93" s="828"/>
    </row>
    <row r="94" spans="1:31" ht="15.75" x14ac:dyDescent="0.25">
      <c r="A94" s="803" t="e">
        <f>УП!#REF!</f>
        <v>#REF!</v>
      </c>
      <c r="B94" s="964" t="e">
        <f>УП!#REF!</f>
        <v>#REF!</v>
      </c>
      <c r="C94" s="828"/>
      <c r="D94" s="828"/>
      <c r="E94" s="828"/>
      <c r="F94" s="828"/>
      <c r="G94" s="828"/>
      <c r="H94" s="828"/>
      <c r="I94" s="828"/>
      <c r="J94" s="828"/>
      <c r="K94" s="828"/>
      <c r="L94" s="828"/>
      <c r="M94" s="828"/>
      <c r="N94" s="828"/>
      <c r="O94" s="828"/>
      <c r="P94" s="828"/>
      <c r="Q94" s="828"/>
      <c r="R94" s="828"/>
      <c r="S94" s="828"/>
      <c r="T94" s="828"/>
      <c r="U94" s="828"/>
      <c r="V94" s="828"/>
      <c r="W94" s="828"/>
      <c r="X94" s="828"/>
      <c r="Y94" s="828"/>
      <c r="Z94" s="828"/>
      <c r="AA94" s="828"/>
      <c r="AB94" s="828"/>
      <c r="AC94" s="828"/>
      <c r="AD94" s="828"/>
      <c r="AE94" s="828"/>
    </row>
    <row r="95" spans="1:31" ht="15.75" x14ac:dyDescent="0.25">
      <c r="A95" s="803" t="e">
        <f>УП!#REF!</f>
        <v>#REF!</v>
      </c>
      <c r="B95" s="964" t="e">
        <f>УП!#REF!</f>
        <v>#REF!</v>
      </c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8"/>
      <c r="Q95" s="828"/>
      <c r="R95" s="828"/>
      <c r="S95" s="828"/>
      <c r="T95" s="828"/>
      <c r="U95" s="828"/>
      <c r="V95" s="828"/>
      <c r="W95" s="828"/>
      <c r="X95" s="828"/>
      <c r="Y95" s="828"/>
      <c r="Z95" s="828"/>
      <c r="AA95" s="828"/>
      <c r="AB95" s="828"/>
      <c r="AC95" s="828"/>
      <c r="AD95" s="828"/>
      <c r="AE95" s="828"/>
    </row>
    <row r="96" spans="1:31" ht="15.75" x14ac:dyDescent="0.25">
      <c r="A96" s="803" t="e">
        <f>УП!#REF!</f>
        <v>#REF!</v>
      </c>
      <c r="B96" s="964" t="e">
        <f>УП!#REF!</f>
        <v>#REF!</v>
      </c>
      <c r="C96" s="828"/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828"/>
      <c r="AC96" s="828"/>
      <c r="AD96" s="828"/>
      <c r="AE96" s="828"/>
    </row>
    <row r="97" spans="1:31" ht="15.75" x14ac:dyDescent="0.25">
      <c r="A97" s="803" t="e">
        <f>УП!#REF!</f>
        <v>#REF!</v>
      </c>
      <c r="B97" s="964" t="e">
        <f>УП!#REF!</f>
        <v>#REF!</v>
      </c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N97" s="828"/>
      <c r="O97" s="828"/>
      <c r="P97" s="828"/>
      <c r="Q97" s="828"/>
      <c r="R97" s="828"/>
      <c r="S97" s="828"/>
      <c r="T97" s="828"/>
      <c r="U97" s="828"/>
      <c r="V97" s="828"/>
      <c r="W97" s="828"/>
      <c r="X97" s="828"/>
      <c r="Y97" s="828"/>
      <c r="Z97" s="828"/>
      <c r="AA97" s="828"/>
      <c r="AB97" s="828"/>
      <c r="AC97" s="828"/>
      <c r="AD97" s="828"/>
      <c r="AE97" s="828"/>
    </row>
    <row r="98" spans="1:31" ht="15.75" x14ac:dyDescent="0.25">
      <c r="A98" s="803" t="e">
        <f>УП!#REF!</f>
        <v>#REF!</v>
      </c>
      <c r="B98" s="964" t="e">
        <f>УП!#REF!</f>
        <v>#REF!</v>
      </c>
      <c r="C98" s="828"/>
      <c r="D98" s="828"/>
      <c r="E98" s="828"/>
      <c r="F98" s="828"/>
      <c r="G98" s="828"/>
      <c r="H98" s="828"/>
      <c r="I98" s="828"/>
      <c r="J98" s="828"/>
      <c r="K98" s="828"/>
      <c r="L98" s="828"/>
      <c r="M98" s="828"/>
      <c r="N98" s="828"/>
      <c r="O98" s="828"/>
      <c r="P98" s="828"/>
      <c r="Q98" s="828"/>
      <c r="R98" s="828"/>
      <c r="S98" s="828"/>
      <c r="T98" s="828"/>
      <c r="U98" s="828"/>
      <c r="V98" s="828"/>
      <c r="W98" s="828"/>
      <c r="X98" s="828"/>
      <c r="Y98" s="828"/>
      <c r="Z98" s="828"/>
      <c r="AA98" s="828"/>
      <c r="AB98" s="828"/>
      <c r="AC98" s="828"/>
      <c r="AD98" s="828"/>
      <c r="AE98" s="828"/>
    </row>
    <row r="99" spans="1:31" ht="15.75" x14ac:dyDescent="0.25">
      <c r="A99" s="803" t="e">
        <f>УП!#REF!</f>
        <v>#REF!</v>
      </c>
      <c r="B99" s="964" t="e">
        <f>УП!#REF!</f>
        <v>#REF!</v>
      </c>
      <c r="C99" s="828"/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828"/>
      <c r="AC99" s="828"/>
      <c r="AD99" s="828"/>
      <c r="AE99" s="828"/>
    </row>
    <row r="100" spans="1:31" ht="15.75" x14ac:dyDescent="0.25">
      <c r="A100" s="803" t="e">
        <f>УП!#REF!</f>
        <v>#REF!</v>
      </c>
      <c r="B100" s="964" t="e">
        <f>УП!#REF!</f>
        <v>#REF!</v>
      </c>
      <c r="C100" s="828"/>
      <c r="D100" s="828"/>
      <c r="E100" s="828"/>
      <c r="F100" s="828"/>
      <c r="G100" s="828"/>
      <c r="H100" s="828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828"/>
      <c r="Y100" s="828"/>
      <c r="Z100" s="828"/>
      <c r="AA100" s="828"/>
      <c r="AB100" s="828"/>
      <c r="AC100" s="828"/>
      <c r="AD100" s="828"/>
      <c r="AE100" s="828"/>
    </row>
    <row r="101" spans="1:31" ht="15.75" x14ac:dyDescent="0.25">
      <c r="A101" s="803" t="e">
        <f>УП!#REF!</f>
        <v>#REF!</v>
      </c>
      <c r="B101" s="964" t="e">
        <f>УП!#REF!</f>
        <v>#REF!</v>
      </c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8"/>
      <c r="O101" s="828"/>
      <c r="P101" s="828"/>
      <c r="Q101" s="828"/>
      <c r="R101" s="828"/>
      <c r="S101" s="828"/>
      <c r="T101" s="828"/>
      <c r="U101" s="828"/>
      <c r="V101" s="828"/>
      <c r="W101" s="828"/>
      <c r="X101" s="828"/>
      <c r="Y101" s="828"/>
      <c r="Z101" s="828"/>
      <c r="AA101" s="828"/>
      <c r="AB101" s="828"/>
      <c r="AC101" s="828"/>
      <c r="AD101" s="828"/>
      <c r="AE101" s="828"/>
    </row>
    <row r="102" spans="1:31" ht="15.75" x14ac:dyDescent="0.25">
      <c r="A102" s="803" t="e">
        <f>УП!#REF!</f>
        <v>#REF!</v>
      </c>
      <c r="B102" s="964" t="e">
        <f>УП!#REF!</f>
        <v>#REF!</v>
      </c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828"/>
      <c r="AD102" s="828"/>
      <c r="AE102" s="828"/>
    </row>
    <row r="103" spans="1:31" ht="15.75" x14ac:dyDescent="0.25">
      <c r="A103" s="803" t="e">
        <f>УП!#REF!</f>
        <v>#REF!</v>
      </c>
      <c r="B103" s="964" t="e">
        <f>УП!#REF!</f>
        <v>#REF!</v>
      </c>
      <c r="C103" s="828"/>
      <c r="D103" s="828"/>
      <c r="E103" s="82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828"/>
      <c r="R103" s="828"/>
      <c r="S103" s="828"/>
      <c r="T103" s="828"/>
      <c r="U103" s="828"/>
      <c r="V103" s="828"/>
      <c r="W103" s="828"/>
      <c r="X103" s="828"/>
      <c r="Y103" s="828"/>
      <c r="Z103" s="828"/>
      <c r="AA103" s="828"/>
      <c r="AB103" s="828"/>
      <c r="AC103" s="828"/>
      <c r="AD103" s="828"/>
      <c r="AE103" s="828"/>
    </row>
    <row r="104" spans="1:31" ht="15.75" x14ac:dyDescent="0.25">
      <c r="A104" s="803" t="e">
        <f>УП!#REF!</f>
        <v>#REF!</v>
      </c>
      <c r="B104" s="964" t="e">
        <f>УП!#REF!</f>
        <v>#REF!</v>
      </c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8"/>
      <c r="O104" s="828"/>
      <c r="P104" s="828"/>
      <c r="Q104" s="828"/>
      <c r="R104" s="828"/>
      <c r="S104" s="828"/>
      <c r="T104" s="828"/>
      <c r="U104" s="828"/>
      <c r="V104" s="828"/>
      <c r="W104" s="828"/>
      <c r="X104" s="828"/>
      <c r="Y104" s="828"/>
      <c r="Z104" s="828"/>
      <c r="AA104" s="828"/>
      <c r="AB104" s="828"/>
      <c r="AC104" s="828"/>
      <c r="AD104" s="828"/>
      <c r="AE104" s="828"/>
    </row>
    <row r="105" spans="1:31" ht="15.75" x14ac:dyDescent="0.25">
      <c r="A105" s="803" t="str">
        <f>УП!J142</f>
        <v>П.5.В1.1</v>
      </c>
      <c r="B105" s="964" t="str">
        <f>УП!K142</f>
        <v>Процессы и аппараты защиты окружающей среды</v>
      </c>
      <c r="C105" s="828"/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</row>
    <row r="106" spans="1:31" ht="15.75" x14ac:dyDescent="0.25">
      <c r="A106" s="803" t="e">
        <f>УП!#REF!</f>
        <v>#REF!</v>
      </c>
      <c r="B106" s="964" t="e">
        <f>УП!#REF!</f>
        <v>#REF!</v>
      </c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8"/>
      <c r="X106" s="828"/>
      <c r="Y106" s="828"/>
      <c r="Z106" s="828"/>
      <c r="AA106" s="828"/>
      <c r="AB106" s="828"/>
      <c r="AC106" s="828"/>
      <c r="AD106" s="828"/>
      <c r="AE106" s="828"/>
    </row>
    <row r="107" spans="1:31" ht="31.5" x14ac:dyDescent="0.25">
      <c r="A107" s="803" t="str">
        <f>УП!J144</f>
        <v>П.5.В1.3</v>
      </c>
      <c r="B107" s="964" t="str">
        <f>УП!K144</f>
        <v>Утилизация и переработка полимерных материалов</v>
      </c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828"/>
      <c r="AC107" s="828"/>
      <c r="AD107" s="828"/>
      <c r="AE107" s="828"/>
    </row>
    <row r="108" spans="1:31" ht="15.75" x14ac:dyDescent="0.25">
      <c r="A108" s="803" t="e">
        <f>УП!#REF!</f>
        <v>#REF!</v>
      </c>
      <c r="B108" s="964" t="e">
        <f>УП!#REF!</f>
        <v>#REF!</v>
      </c>
      <c r="C108" s="828"/>
      <c r="D108" s="828"/>
      <c r="E108" s="828"/>
      <c r="F108" s="828"/>
      <c r="G108" s="828"/>
      <c r="H108" s="828"/>
      <c r="I108" s="828"/>
      <c r="J108" s="828"/>
      <c r="K108" s="828"/>
      <c r="L108" s="828"/>
      <c r="M108" s="828"/>
      <c r="N108" s="828"/>
      <c r="O108" s="828"/>
      <c r="P108" s="828"/>
      <c r="Q108" s="828"/>
      <c r="R108" s="828"/>
      <c r="S108" s="828"/>
      <c r="T108" s="828"/>
      <c r="U108" s="828"/>
      <c r="V108" s="828"/>
      <c r="W108" s="828"/>
      <c r="X108" s="828"/>
      <c r="Y108" s="828"/>
      <c r="Z108" s="828"/>
      <c r="AA108" s="828"/>
      <c r="AB108" s="828"/>
      <c r="AC108" s="828"/>
      <c r="AD108" s="828"/>
      <c r="AE108" s="828"/>
    </row>
    <row r="109" spans="1:31" ht="15.75" x14ac:dyDescent="0.25">
      <c r="A109" s="803" t="e">
        <f>УП!#REF!</f>
        <v>#REF!</v>
      </c>
      <c r="B109" s="964" t="e">
        <f>УП!#REF!</f>
        <v>#REF!</v>
      </c>
      <c r="C109" s="828"/>
      <c r="D109" s="828"/>
      <c r="E109" s="828"/>
      <c r="F109" s="828"/>
      <c r="G109" s="828"/>
      <c r="H109" s="828"/>
      <c r="I109" s="828"/>
      <c r="J109" s="828"/>
      <c r="K109" s="828"/>
      <c r="L109" s="828"/>
      <c r="M109" s="828"/>
      <c r="N109" s="828"/>
      <c r="O109" s="828"/>
      <c r="P109" s="828"/>
      <c r="Q109" s="828"/>
      <c r="R109" s="828"/>
      <c r="S109" s="828"/>
      <c r="T109" s="828"/>
      <c r="U109" s="828"/>
      <c r="V109" s="828"/>
      <c r="W109" s="828"/>
      <c r="X109" s="828"/>
      <c r="Y109" s="828"/>
      <c r="Z109" s="828"/>
      <c r="AA109" s="828"/>
      <c r="AB109" s="828"/>
      <c r="AC109" s="828"/>
      <c r="AD109" s="828"/>
      <c r="AE109" s="828"/>
    </row>
    <row r="110" spans="1:31" ht="15.75" x14ac:dyDescent="0.25">
      <c r="A110" s="810" t="e">
        <f>УП!#REF!</f>
        <v>#REF!</v>
      </c>
      <c r="B110" s="969" t="e">
        <f>УП!#REF!</f>
        <v>#REF!</v>
      </c>
      <c r="C110" s="1163"/>
      <c r="D110" s="1163"/>
      <c r="E110" s="1163"/>
      <c r="F110" s="1163"/>
      <c r="G110" s="1163"/>
      <c r="H110" s="1163"/>
      <c r="I110" s="1163"/>
      <c r="J110" s="1163"/>
      <c r="K110" s="1163"/>
      <c r="L110" s="1163"/>
      <c r="M110" s="1163"/>
      <c r="N110" s="1163"/>
      <c r="O110" s="1163"/>
      <c r="P110" s="1163"/>
      <c r="Q110" s="1163"/>
      <c r="R110" s="1163"/>
      <c r="S110" s="1163"/>
      <c r="T110" s="1163"/>
      <c r="U110" s="1163"/>
      <c r="V110" s="1163"/>
      <c r="W110" s="1163"/>
      <c r="X110" s="1163"/>
      <c r="Y110" s="1163"/>
      <c r="Z110" s="1163"/>
      <c r="AA110" s="1163"/>
      <c r="AB110" s="1163"/>
      <c r="AC110" s="1163"/>
      <c r="AD110" s="1163"/>
      <c r="AE110" s="1163"/>
    </row>
    <row r="111" spans="1:31" ht="15.75" x14ac:dyDescent="0.25">
      <c r="A111" s="803" t="e">
        <f>УП!#REF!</f>
        <v>#REF!</v>
      </c>
      <c r="B111" s="964" t="e">
        <f>УП!#REF!</f>
        <v>#REF!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8"/>
      <c r="AD111" s="828"/>
      <c r="AE111" s="828"/>
    </row>
    <row r="112" spans="1:31" ht="15.75" x14ac:dyDescent="0.25">
      <c r="A112" s="803" t="e">
        <f>УП!#REF!</f>
        <v>#REF!</v>
      </c>
      <c r="B112" s="964" t="e">
        <f>УП!#REF!</f>
        <v>#REF!</v>
      </c>
      <c r="C112" s="828"/>
      <c r="D112" s="828"/>
      <c r="E112" s="828"/>
      <c r="F112" s="828"/>
      <c r="G112" s="828"/>
      <c r="H112" s="828"/>
      <c r="I112" s="828"/>
      <c r="J112" s="828"/>
      <c r="K112" s="828"/>
      <c r="L112" s="828"/>
      <c r="M112" s="828"/>
      <c r="N112" s="828"/>
      <c r="O112" s="828"/>
      <c r="P112" s="828"/>
      <c r="Q112" s="828"/>
      <c r="R112" s="828"/>
      <c r="S112" s="828"/>
      <c r="T112" s="828"/>
      <c r="U112" s="828"/>
      <c r="V112" s="828"/>
      <c r="W112" s="828"/>
      <c r="X112" s="828"/>
      <c r="Y112" s="828"/>
      <c r="Z112" s="828"/>
      <c r="AA112" s="828"/>
      <c r="AB112" s="828"/>
      <c r="AC112" s="828"/>
      <c r="AD112" s="828"/>
      <c r="AE112" s="828"/>
    </row>
    <row r="113" spans="1:31" ht="15.75" x14ac:dyDescent="0.25">
      <c r="A113" s="803" t="e">
        <f>УП!#REF!</f>
        <v>#REF!</v>
      </c>
      <c r="B113" s="964" t="e">
        <f>УП!#REF!</f>
        <v>#REF!</v>
      </c>
      <c r="C113" s="828"/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828"/>
      <c r="AC113" s="828"/>
      <c r="AD113" s="828"/>
      <c r="AE113" s="828"/>
    </row>
    <row r="114" spans="1:31" ht="15.75" x14ac:dyDescent="0.25">
      <c r="A114" s="803" t="e">
        <f>УП!#REF!</f>
        <v>#REF!</v>
      </c>
      <c r="B114" s="964" t="e">
        <f>УП!#REF!</f>
        <v>#REF!</v>
      </c>
      <c r="C114" s="828"/>
      <c r="D114" s="828"/>
      <c r="E114" s="828"/>
      <c r="F114" s="828"/>
      <c r="G114" s="828"/>
      <c r="H114" s="828"/>
      <c r="I114" s="828"/>
      <c r="J114" s="828"/>
      <c r="K114" s="828"/>
      <c r="L114" s="828"/>
      <c r="M114" s="828"/>
      <c r="N114" s="828"/>
      <c r="O114" s="828"/>
      <c r="P114" s="828"/>
      <c r="Q114" s="828"/>
      <c r="R114" s="828"/>
      <c r="S114" s="828"/>
      <c r="T114" s="828"/>
      <c r="U114" s="828"/>
      <c r="V114" s="828"/>
      <c r="W114" s="828"/>
      <c r="X114" s="828"/>
      <c r="Y114" s="828"/>
      <c r="Z114" s="828"/>
      <c r="AA114" s="828"/>
      <c r="AB114" s="828"/>
      <c r="AC114" s="828"/>
      <c r="AD114" s="828"/>
      <c r="AE114" s="828"/>
    </row>
    <row r="115" spans="1:31" ht="15.75" x14ac:dyDescent="0.25">
      <c r="A115" s="803" t="e">
        <f>УП!#REF!</f>
        <v>#REF!</v>
      </c>
      <c r="B115" s="964" t="e">
        <f>УП!#REF!</f>
        <v>#REF!</v>
      </c>
      <c r="C115" s="828"/>
      <c r="D115" s="828"/>
      <c r="E115" s="828"/>
      <c r="F115" s="828"/>
      <c r="G115" s="828"/>
      <c r="H115" s="828"/>
      <c r="I115" s="828"/>
      <c r="J115" s="828"/>
      <c r="K115" s="828"/>
      <c r="L115" s="828"/>
      <c r="M115" s="828"/>
      <c r="N115" s="828"/>
      <c r="O115" s="828"/>
      <c r="P115" s="828"/>
      <c r="Q115" s="828"/>
      <c r="R115" s="828"/>
      <c r="S115" s="828"/>
      <c r="T115" s="828"/>
      <c r="U115" s="828"/>
      <c r="V115" s="828"/>
      <c r="W115" s="828"/>
      <c r="X115" s="828"/>
      <c r="Y115" s="828"/>
      <c r="Z115" s="828"/>
      <c r="AA115" s="828"/>
      <c r="AB115" s="828"/>
      <c r="AC115" s="828"/>
      <c r="AD115" s="828"/>
      <c r="AE115" s="828"/>
    </row>
    <row r="116" spans="1:31" ht="15.75" x14ac:dyDescent="0.25">
      <c r="A116" s="810" t="e">
        <f>УП!#REF!</f>
        <v>#REF!</v>
      </c>
      <c r="B116" s="970" t="e">
        <f>УП!#REF!</f>
        <v>#REF!</v>
      </c>
      <c r="C116" s="1163"/>
      <c r="D116" s="1163"/>
      <c r="E116" s="1163"/>
      <c r="F116" s="1163"/>
      <c r="G116" s="1163"/>
      <c r="H116" s="1163"/>
      <c r="I116" s="1163"/>
      <c r="J116" s="1163"/>
      <c r="K116" s="1163"/>
      <c r="L116" s="1163"/>
      <c r="M116" s="1163"/>
      <c r="N116" s="1163"/>
      <c r="O116" s="1163"/>
      <c r="P116" s="1163"/>
      <c r="Q116" s="1163"/>
      <c r="R116" s="1163"/>
      <c r="S116" s="1163"/>
      <c r="T116" s="1163"/>
      <c r="U116" s="1163"/>
      <c r="V116" s="1163"/>
      <c r="W116" s="1163"/>
      <c r="X116" s="1163"/>
      <c r="Y116" s="1163"/>
      <c r="Z116" s="1163"/>
      <c r="AA116" s="1163"/>
      <c r="AB116" s="1163"/>
      <c r="AC116" s="1163"/>
      <c r="AD116" s="1163"/>
      <c r="AE116" s="1163"/>
    </row>
    <row r="117" spans="1:31" ht="15.75" x14ac:dyDescent="0.25">
      <c r="A117" s="810" t="str">
        <f>УП!J168</f>
        <v>П.6.В2</v>
      </c>
      <c r="B117" s="969" t="str">
        <f>УП!K168</f>
        <v>Биомедицина</v>
      </c>
      <c r="C117" s="1163"/>
      <c r="D117" s="1163"/>
      <c r="E117" s="1163"/>
      <c r="F117" s="1163"/>
      <c r="G117" s="1163"/>
      <c r="H117" s="1163"/>
      <c r="I117" s="1163"/>
      <c r="J117" s="1163"/>
      <c r="K117" s="1163"/>
      <c r="L117" s="1163"/>
      <c r="M117" s="1163"/>
      <c r="N117" s="1163"/>
      <c r="O117" s="1163"/>
      <c r="P117" s="1163"/>
      <c r="Q117" s="1163"/>
      <c r="R117" s="1163"/>
      <c r="S117" s="1163"/>
      <c r="T117" s="1163"/>
      <c r="U117" s="1163"/>
      <c r="V117" s="1163"/>
      <c r="W117" s="1163"/>
      <c r="X117" s="1163"/>
      <c r="Y117" s="1163"/>
      <c r="Z117" s="1163"/>
      <c r="AA117" s="1163"/>
      <c r="AB117" s="1163"/>
      <c r="AC117" s="1163"/>
      <c r="AD117" s="1163"/>
      <c r="AE117" s="1163"/>
    </row>
    <row r="118" spans="1:31" ht="15.75" x14ac:dyDescent="0.25">
      <c r="A118" s="803" t="str">
        <f>УП!J169</f>
        <v>П.6.В2.1</v>
      </c>
      <c r="B118" s="964" t="str">
        <f>УП!K169</f>
        <v>Основы генетической инженерии</v>
      </c>
      <c r="C118" s="828"/>
      <c r="D118" s="828"/>
      <c r="E118" s="828"/>
      <c r="F118" s="828"/>
      <c r="G118" s="828"/>
      <c r="H118" s="828"/>
      <c r="I118" s="828"/>
      <c r="J118" s="828"/>
      <c r="K118" s="828"/>
      <c r="L118" s="828"/>
      <c r="M118" s="828"/>
      <c r="N118" s="828"/>
      <c r="O118" s="828"/>
      <c r="P118" s="828"/>
      <c r="Q118" s="828"/>
      <c r="R118" s="828"/>
      <c r="S118" s="828"/>
      <c r="T118" s="828"/>
      <c r="U118" s="828"/>
      <c r="V118" s="828"/>
      <c r="W118" s="828"/>
      <c r="X118" s="828"/>
      <c r="Y118" s="828"/>
      <c r="Z118" s="828"/>
      <c r="AA118" s="828"/>
      <c r="AB118" s="828"/>
      <c r="AC118" s="828"/>
      <c r="AD118" s="828"/>
      <c r="AE118" s="828"/>
    </row>
    <row r="119" spans="1:31" ht="15.75" x14ac:dyDescent="0.25">
      <c r="A119" s="803" t="str">
        <f>УП!J170</f>
        <v>П.6.В2.2</v>
      </c>
      <c r="B119" s="964" t="str">
        <f>УП!K170</f>
        <v>Основы структурной биоинформатики</v>
      </c>
      <c r="C119" s="828"/>
      <c r="D119" s="828"/>
      <c r="E119" s="828"/>
      <c r="F119" s="828"/>
      <c r="G119" s="828"/>
      <c r="H119" s="828"/>
      <c r="I119" s="828"/>
      <c r="J119" s="828"/>
      <c r="K119" s="828"/>
      <c r="L119" s="828"/>
      <c r="M119" s="828"/>
      <c r="N119" s="828"/>
      <c r="O119" s="828"/>
      <c r="P119" s="828"/>
      <c r="Q119" s="828"/>
      <c r="R119" s="828"/>
      <c r="S119" s="828"/>
      <c r="T119" s="828"/>
      <c r="U119" s="828"/>
      <c r="V119" s="828"/>
      <c r="W119" s="828"/>
      <c r="X119" s="828"/>
      <c r="Y119" s="828"/>
      <c r="Z119" s="828"/>
      <c r="AA119" s="828"/>
      <c r="AB119" s="828"/>
      <c r="AC119" s="828"/>
      <c r="AD119" s="828"/>
      <c r="AE119" s="828"/>
    </row>
    <row r="120" spans="1:31" ht="15.75" x14ac:dyDescent="0.25">
      <c r="A120" s="803" t="str">
        <f>УП!J171</f>
        <v>П.6.В2.3</v>
      </c>
      <c r="B120" s="964" t="str">
        <f>УП!K171</f>
        <v>Основы вирусологии</v>
      </c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N120" s="828"/>
      <c r="O120" s="828"/>
      <c r="P120" s="828"/>
      <c r="Q120" s="828"/>
      <c r="R120" s="828"/>
      <c r="S120" s="828"/>
      <c r="T120" s="828"/>
      <c r="U120" s="828"/>
      <c r="V120" s="828"/>
      <c r="W120" s="828"/>
      <c r="X120" s="828"/>
      <c r="Y120" s="828"/>
      <c r="Z120" s="828"/>
      <c r="AA120" s="828"/>
      <c r="AB120" s="828"/>
      <c r="AC120" s="828"/>
      <c r="AD120" s="828"/>
      <c r="AE120" s="828"/>
    </row>
    <row r="121" spans="1:31" ht="15.75" x14ac:dyDescent="0.25">
      <c r="A121" s="803" t="e">
        <f>УП!#REF!</f>
        <v>#REF!</v>
      </c>
      <c r="B121" s="964" t="e">
        <f>УП!#REF!</f>
        <v>#REF!</v>
      </c>
      <c r="C121" s="828"/>
      <c r="D121" s="828"/>
      <c r="E121" s="828"/>
      <c r="F121" s="828"/>
      <c r="G121" s="828"/>
      <c r="H121" s="828"/>
      <c r="I121" s="828"/>
      <c r="J121" s="828"/>
      <c r="K121" s="828"/>
      <c r="L121" s="828"/>
      <c r="M121" s="828"/>
      <c r="N121" s="828"/>
      <c r="O121" s="828"/>
      <c r="P121" s="828"/>
      <c r="Q121" s="828"/>
      <c r="R121" s="828"/>
      <c r="S121" s="828"/>
      <c r="T121" s="828"/>
      <c r="U121" s="828"/>
      <c r="V121" s="828"/>
      <c r="W121" s="828"/>
      <c r="X121" s="828"/>
      <c r="Y121" s="828"/>
      <c r="Z121" s="828"/>
      <c r="AA121" s="828"/>
      <c r="AB121" s="828"/>
      <c r="AC121" s="828"/>
      <c r="AD121" s="828"/>
      <c r="AE121" s="828"/>
    </row>
    <row r="122" spans="1:31" ht="15.75" x14ac:dyDescent="0.25">
      <c r="A122" s="803" t="e">
        <f>УП!#REF!</f>
        <v>#REF!</v>
      </c>
      <c r="B122" s="964" t="e">
        <f>УП!#REF!</f>
        <v>#REF!</v>
      </c>
      <c r="C122" s="828"/>
      <c r="D122" s="828"/>
      <c r="E122" s="828"/>
      <c r="F122" s="828"/>
      <c r="G122" s="828"/>
      <c r="H122" s="828"/>
      <c r="I122" s="828"/>
      <c r="J122" s="828"/>
      <c r="K122" s="828"/>
      <c r="L122" s="828"/>
      <c r="M122" s="828"/>
      <c r="N122" s="828"/>
      <c r="O122" s="828"/>
      <c r="P122" s="828"/>
      <c r="Q122" s="828"/>
      <c r="R122" s="828"/>
      <c r="S122" s="828"/>
      <c r="T122" s="828"/>
      <c r="U122" s="828"/>
      <c r="V122" s="828"/>
      <c r="W122" s="828"/>
      <c r="X122" s="828"/>
      <c r="Y122" s="828"/>
      <c r="Z122" s="828"/>
      <c r="AA122" s="828"/>
      <c r="AB122" s="828"/>
      <c r="AC122" s="828"/>
      <c r="AD122" s="828"/>
      <c r="AE122" s="828"/>
    </row>
    <row r="123" spans="1:31" ht="15.75" x14ac:dyDescent="0.25">
      <c r="A123" s="810" t="str">
        <f>УП!J172</f>
        <v>П.6.В3</v>
      </c>
      <c r="B123" s="969" t="str">
        <f>УП!K172</f>
        <v>Современная энергетика</v>
      </c>
      <c r="C123" s="1163"/>
      <c r="D123" s="1163"/>
      <c r="E123" s="1163"/>
      <c r="F123" s="1163"/>
      <c r="G123" s="1163"/>
      <c r="H123" s="1163"/>
      <c r="I123" s="1163"/>
      <c r="J123" s="1163"/>
      <c r="K123" s="1163"/>
      <c r="L123" s="1163"/>
      <c r="M123" s="1163"/>
      <c r="N123" s="1163"/>
      <c r="O123" s="1163"/>
      <c r="P123" s="1163"/>
      <c r="Q123" s="1163"/>
      <c r="R123" s="1163"/>
      <c r="S123" s="1163"/>
      <c r="T123" s="1163"/>
      <c r="U123" s="1163"/>
      <c r="V123" s="1163"/>
      <c r="W123" s="1163"/>
      <c r="X123" s="1163"/>
      <c r="Y123" s="1163"/>
      <c r="Z123" s="1163"/>
      <c r="AA123" s="1163"/>
      <c r="AB123" s="1163"/>
      <c r="AC123" s="1163"/>
      <c r="AD123" s="1163"/>
      <c r="AE123" s="1163"/>
    </row>
    <row r="124" spans="1:31" ht="31.5" x14ac:dyDescent="0.25">
      <c r="A124" s="803" t="str">
        <f>УП!J173</f>
        <v>П.6.В3.1</v>
      </c>
      <c r="B124" s="964" t="str">
        <f>УП!K173</f>
        <v>Эффективные методы переработки органических топлив</v>
      </c>
      <c r="C124" s="828"/>
      <c r="D124" s="828"/>
      <c r="E124" s="828"/>
      <c r="F124" s="828"/>
      <c r="G124" s="828"/>
      <c r="H124" s="828"/>
      <c r="I124" s="828"/>
      <c r="J124" s="828"/>
      <c r="K124" s="828"/>
      <c r="L124" s="828"/>
      <c r="M124" s="828"/>
      <c r="N124" s="828"/>
      <c r="O124" s="828"/>
      <c r="P124" s="828"/>
      <c r="Q124" s="828"/>
      <c r="R124" s="828"/>
      <c r="S124" s="828"/>
      <c r="T124" s="828"/>
      <c r="U124" s="828"/>
      <c r="V124" s="828"/>
      <c r="W124" s="828"/>
      <c r="X124" s="828"/>
      <c r="Y124" s="828"/>
      <c r="Z124" s="828"/>
      <c r="AA124" s="828"/>
      <c r="AB124" s="828"/>
      <c r="AC124" s="828"/>
      <c r="AD124" s="828"/>
      <c r="AE124" s="828"/>
    </row>
    <row r="125" spans="1:31" ht="15.75" x14ac:dyDescent="0.25">
      <c r="A125" s="803" t="str">
        <f>УП!J174</f>
        <v>П.6.В3.2</v>
      </c>
      <c r="B125" s="964" t="str">
        <f>УП!K174</f>
        <v>Материаловедение в энергетике</v>
      </c>
      <c r="C125" s="828"/>
      <c r="D125" s="828"/>
      <c r="E125" s="828"/>
      <c r="F125" s="828"/>
      <c r="G125" s="828"/>
      <c r="H125" s="828"/>
      <c r="I125" s="828"/>
      <c r="J125" s="828"/>
      <c r="K125" s="828"/>
      <c r="L125" s="828"/>
      <c r="M125" s="828"/>
      <c r="N125" s="828"/>
      <c r="O125" s="828"/>
      <c r="P125" s="828"/>
      <c r="Q125" s="828"/>
      <c r="R125" s="828"/>
      <c r="S125" s="828"/>
      <c r="T125" s="828"/>
      <c r="U125" s="828"/>
      <c r="V125" s="828"/>
      <c r="W125" s="828"/>
      <c r="X125" s="828"/>
      <c r="Y125" s="828"/>
      <c r="Z125" s="828"/>
      <c r="AA125" s="828"/>
      <c r="AB125" s="828"/>
      <c r="AC125" s="828"/>
      <c r="AD125" s="828"/>
      <c r="AE125" s="828"/>
    </row>
    <row r="126" spans="1:31" ht="15.75" x14ac:dyDescent="0.25">
      <c r="A126" s="803" t="str">
        <f>УП!J175</f>
        <v>П.6.В3.3</v>
      </c>
      <c r="B126" s="964" t="str">
        <f>УП!K175</f>
        <v>Современные проблемы энергетики</v>
      </c>
      <c r="C126" s="828"/>
      <c r="D126" s="828"/>
      <c r="E126" s="828"/>
      <c r="F126" s="828"/>
      <c r="G126" s="828"/>
      <c r="H126" s="828"/>
      <c r="I126" s="828"/>
      <c r="J126" s="828"/>
      <c r="K126" s="828"/>
      <c r="L126" s="828"/>
      <c r="M126" s="828"/>
      <c r="N126" s="828"/>
      <c r="O126" s="828"/>
      <c r="P126" s="828"/>
      <c r="Q126" s="828"/>
      <c r="R126" s="828"/>
      <c r="S126" s="828"/>
      <c r="T126" s="828"/>
      <c r="U126" s="828"/>
      <c r="V126" s="828"/>
      <c r="W126" s="828"/>
      <c r="X126" s="828"/>
      <c r="Y126" s="828"/>
      <c r="Z126" s="828"/>
      <c r="AA126" s="828"/>
      <c r="AB126" s="828"/>
      <c r="AC126" s="828"/>
      <c r="AD126" s="828"/>
      <c r="AE126" s="828"/>
    </row>
    <row r="127" spans="1:31" ht="15.75" x14ac:dyDescent="0.25">
      <c r="A127" s="803" t="e">
        <f>УП!#REF!</f>
        <v>#REF!</v>
      </c>
      <c r="B127" s="964" t="e">
        <f>УП!#REF!</f>
        <v>#REF!</v>
      </c>
      <c r="C127" s="828"/>
      <c r="D127" s="828"/>
      <c r="E127" s="828"/>
      <c r="F127" s="828"/>
      <c r="G127" s="828"/>
      <c r="H127" s="828"/>
      <c r="I127" s="828"/>
      <c r="J127" s="828"/>
      <c r="K127" s="828"/>
      <c r="L127" s="828"/>
      <c r="M127" s="828"/>
      <c r="N127" s="828"/>
      <c r="O127" s="828"/>
      <c r="P127" s="828"/>
      <c r="Q127" s="828"/>
      <c r="R127" s="828"/>
      <c r="S127" s="828"/>
      <c r="T127" s="828"/>
      <c r="U127" s="828"/>
      <c r="V127" s="828"/>
      <c r="W127" s="828"/>
      <c r="X127" s="828"/>
      <c r="Y127" s="828"/>
      <c r="Z127" s="828"/>
      <c r="AA127" s="828"/>
      <c r="AB127" s="828"/>
      <c r="AC127" s="828"/>
      <c r="AD127" s="828"/>
      <c r="AE127" s="828"/>
    </row>
    <row r="128" spans="1:31" ht="15.75" x14ac:dyDescent="0.25">
      <c r="A128" s="803" t="e">
        <f>УП!#REF!</f>
        <v>#REF!</v>
      </c>
      <c r="B128" s="964" t="e">
        <f>УП!#REF!</f>
        <v>#REF!</v>
      </c>
      <c r="C128" s="828"/>
      <c r="D128" s="828"/>
      <c r="E128" s="828"/>
      <c r="F128" s="828"/>
      <c r="G128" s="828"/>
      <c r="H128" s="828"/>
      <c r="I128" s="828"/>
      <c r="J128" s="828"/>
      <c r="K128" s="828"/>
      <c r="L128" s="828"/>
      <c r="M128" s="828"/>
      <c r="N128" s="828"/>
      <c r="O128" s="828"/>
      <c r="P128" s="828"/>
      <c r="Q128" s="828"/>
      <c r="R128" s="828"/>
      <c r="S128" s="828"/>
      <c r="T128" s="828"/>
      <c r="U128" s="828"/>
      <c r="V128" s="828"/>
      <c r="W128" s="828"/>
      <c r="X128" s="828"/>
      <c r="Y128" s="828"/>
      <c r="Z128" s="828"/>
      <c r="AA128" s="828"/>
      <c r="AB128" s="828"/>
      <c r="AC128" s="828"/>
      <c r="AD128" s="828"/>
      <c r="AE128" s="828"/>
    </row>
    <row r="129" spans="1:31" ht="15.75" x14ac:dyDescent="0.25">
      <c r="A129" s="812" t="e">
        <f>УП!#REF!</f>
        <v>#REF!</v>
      </c>
      <c r="B129" s="971" t="e">
        <f>УП!#REF!</f>
        <v>#REF!</v>
      </c>
      <c r="C129" s="1163"/>
      <c r="D129" s="1163"/>
      <c r="E129" s="1163"/>
      <c r="F129" s="1163"/>
      <c r="G129" s="1163"/>
      <c r="H129" s="1163"/>
      <c r="I129" s="1163"/>
      <c r="J129" s="1163"/>
      <c r="K129" s="1163"/>
      <c r="L129" s="1163"/>
      <c r="M129" s="1163"/>
      <c r="N129" s="1163"/>
      <c r="O129" s="1163"/>
      <c r="P129" s="1163"/>
      <c r="Q129" s="1163"/>
      <c r="R129" s="1163"/>
      <c r="S129" s="1163"/>
      <c r="T129" s="1163"/>
      <c r="U129" s="1163"/>
      <c r="V129" s="1163"/>
      <c r="W129" s="1163"/>
      <c r="X129" s="1163"/>
      <c r="Y129" s="1163"/>
      <c r="Z129" s="1163"/>
      <c r="AA129" s="1163"/>
      <c r="AB129" s="1163"/>
      <c r="AC129" s="1163"/>
      <c r="AD129" s="1163"/>
      <c r="AE129" s="1163"/>
    </row>
    <row r="130" spans="1:31" ht="15.75" x14ac:dyDescent="0.25">
      <c r="A130" s="812" t="e">
        <f>УП!#REF!</f>
        <v>#REF!</v>
      </c>
      <c r="B130" s="971" t="e">
        <f>УП!#REF!</f>
        <v>#REF!</v>
      </c>
      <c r="C130" s="1163"/>
      <c r="D130" s="1163"/>
      <c r="E130" s="1163"/>
      <c r="F130" s="1163"/>
      <c r="G130" s="1163"/>
      <c r="H130" s="1163"/>
      <c r="I130" s="1163"/>
      <c r="J130" s="1163"/>
      <c r="K130" s="1163"/>
      <c r="L130" s="1163"/>
      <c r="M130" s="1163"/>
      <c r="N130" s="1163"/>
      <c r="O130" s="1163"/>
      <c r="P130" s="1163"/>
      <c r="Q130" s="1163"/>
      <c r="R130" s="1163"/>
      <c r="S130" s="1163"/>
      <c r="T130" s="1163"/>
      <c r="U130" s="1163"/>
      <c r="V130" s="1163"/>
      <c r="W130" s="1163"/>
      <c r="X130" s="1163"/>
      <c r="Y130" s="1163"/>
      <c r="Z130" s="1163"/>
      <c r="AA130" s="1163"/>
      <c r="AB130" s="1163"/>
      <c r="AC130" s="1163"/>
      <c r="AD130" s="1163"/>
      <c r="AE130" s="1163"/>
    </row>
    <row r="131" spans="1:31" ht="15.75" x14ac:dyDescent="0.25">
      <c r="A131" s="803" t="e">
        <f>УП!#REF!</f>
        <v>#REF!</v>
      </c>
      <c r="B131" s="964" t="e">
        <f>УП!#REF!</f>
        <v>#REF!</v>
      </c>
      <c r="C131" s="828"/>
      <c r="D131" s="828"/>
      <c r="E131" s="828"/>
      <c r="F131" s="828"/>
      <c r="G131" s="828"/>
      <c r="H131" s="828"/>
      <c r="I131" s="828"/>
      <c r="J131" s="828"/>
      <c r="K131" s="828"/>
      <c r="L131" s="828"/>
      <c r="M131" s="828"/>
      <c r="N131" s="828"/>
      <c r="O131" s="828"/>
      <c r="P131" s="828"/>
      <c r="Q131" s="828"/>
      <c r="R131" s="828"/>
      <c r="S131" s="828"/>
      <c r="T131" s="828"/>
      <c r="U131" s="828"/>
      <c r="V131" s="828"/>
      <c r="W131" s="828"/>
      <c r="X131" s="828"/>
      <c r="Y131" s="828"/>
      <c r="Z131" s="828"/>
      <c r="AA131" s="828"/>
      <c r="AB131" s="828"/>
      <c r="AC131" s="828"/>
      <c r="AD131" s="828"/>
      <c r="AE131" s="828"/>
    </row>
    <row r="132" spans="1:31" ht="15.75" x14ac:dyDescent="0.25">
      <c r="A132" s="803" t="e">
        <f>УП!#REF!</f>
        <v>#REF!</v>
      </c>
      <c r="B132" s="964" t="e">
        <f>УП!#REF!</f>
        <v>#REF!</v>
      </c>
      <c r="C132" s="828"/>
      <c r="D132" s="828"/>
      <c r="E132" s="828"/>
      <c r="F132" s="828"/>
      <c r="G132" s="828"/>
      <c r="H132" s="828"/>
      <c r="I132" s="828"/>
      <c r="J132" s="828"/>
      <c r="K132" s="828"/>
      <c r="L132" s="828"/>
      <c r="M132" s="828"/>
      <c r="N132" s="828"/>
      <c r="O132" s="828"/>
      <c r="P132" s="828"/>
      <c r="Q132" s="828"/>
      <c r="R132" s="828"/>
      <c r="S132" s="828"/>
      <c r="T132" s="828"/>
      <c r="U132" s="828"/>
      <c r="V132" s="828"/>
      <c r="W132" s="828"/>
      <c r="X132" s="828"/>
      <c r="Y132" s="828"/>
      <c r="Z132" s="828"/>
      <c r="AA132" s="828"/>
      <c r="AB132" s="828"/>
      <c r="AC132" s="828"/>
      <c r="AD132" s="828"/>
      <c r="AE132" s="828"/>
    </row>
    <row r="133" spans="1:31" ht="15.75" x14ac:dyDescent="0.25">
      <c r="A133" s="803" t="e">
        <f>УП!#REF!</f>
        <v>#REF!</v>
      </c>
      <c r="B133" s="964" t="e">
        <f>УП!#REF!</f>
        <v>#REF!</v>
      </c>
      <c r="C133" s="828"/>
      <c r="D133" s="828"/>
      <c r="E133" s="828"/>
      <c r="F133" s="828"/>
      <c r="G133" s="828"/>
      <c r="H133" s="828"/>
      <c r="I133" s="828"/>
      <c r="J133" s="828"/>
      <c r="K133" s="828"/>
      <c r="L133" s="828"/>
      <c r="M133" s="828"/>
      <c r="N133" s="828"/>
      <c r="O133" s="828"/>
      <c r="P133" s="828"/>
      <c r="Q133" s="828"/>
      <c r="R133" s="828"/>
      <c r="S133" s="828"/>
      <c r="T133" s="828"/>
      <c r="U133" s="828"/>
      <c r="V133" s="828"/>
      <c r="W133" s="828"/>
      <c r="X133" s="828"/>
      <c r="Y133" s="828"/>
      <c r="Z133" s="828"/>
      <c r="AA133" s="828"/>
      <c r="AB133" s="828"/>
      <c r="AC133" s="828"/>
      <c r="AD133" s="828"/>
      <c r="AE133" s="828"/>
    </row>
    <row r="134" spans="1:31" ht="15.75" x14ac:dyDescent="0.25">
      <c r="A134" s="803" t="e">
        <f>УП!#REF!</f>
        <v>#REF!</v>
      </c>
      <c r="B134" s="964" t="e">
        <f>УП!#REF!</f>
        <v>#REF!</v>
      </c>
      <c r="C134" s="828"/>
      <c r="D134" s="828"/>
      <c r="E134" s="828"/>
      <c r="F134" s="828"/>
      <c r="G134" s="828"/>
      <c r="H134" s="828"/>
      <c r="I134" s="828"/>
      <c r="J134" s="828"/>
      <c r="K134" s="828"/>
      <c r="L134" s="828"/>
      <c r="M134" s="828"/>
      <c r="N134" s="828"/>
      <c r="O134" s="828"/>
      <c r="P134" s="828"/>
      <c r="Q134" s="828"/>
      <c r="R134" s="828"/>
      <c r="S134" s="828"/>
      <c r="T134" s="828"/>
      <c r="U134" s="828"/>
      <c r="V134" s="828"/>
      <c r="W134" s="828"/>
      <c r="X134" s="828"/>
      <c r="Y134" s="828"/>
      <c r="Z134" s="828"/>
      <c r="AA134" s="828"/>
      <c r="AB134" s="828"/>
      <c r="AC134" s="828"/>
      <c r="AD134" s="828"/>
      <c r="AE134" s="828"/>
    </row>
    <row r="135" spans="1:31" ht="15.75" x14ac:dyDescent="0.25">
      <c r="A135" s="803" t="e">
        <f>УП!#REF!</f>
        <v>#REF!</v>
      </c>
      <c r="B135" s="964" t="e">
        <f>УП!#REF!</f>
        <v>#REF!</v>
      </c>
      <c r="C135" s="828"/>
      <c r="D135" s="828"/>
      <c r="E135" s="828"/>
      <c r="F135" s="828"/>
      <c r="G135" s="828"/>
      <c r="H135" s="828"/>
      <c r="I135" s="828"/>
      <c r="J135" s="828"/>
      <c r="K135" s="828"/>
      <c r="L135" s="828"/>
      <c r="M135" s="828"/>
      <c r="N135" s="828"/>
      <c r="O135" s="828"/>
      <c r="P135" s="828"/>
      <c r="Q135" s="828"/>
      <c r="R135" s="828"/>
      <c r="S135" s="828"/>
      <c r="T135" s="828"/>
      <c r="U135" s="828"/>
      <c r="V135" s="828"/>
      <c r="W135" s="828"/>
      <c r="X135" s="828"/>
      <c r="Y135" s="828"/>
      <c r="Z135" s="828"/>
      <c r="AA135" s="828"/>
      <c r="AB135" s="828"/>
      <c r="AC135" s="828"/>
      <c r="AD135" s="828"/>
      <c r="AE135" s="828"/>
    </row>
    <row r="136" spans="1:31" ht="15.75" x14ac:dyDescent="0.25">
      <c r="A136" s="803" t="e">
        <f>УП!#REF!</f>
        <v>#REF!</v>
      </c>
      <c r="B136" s="964" t="e">
        <f>УП!#REF!</f>
        <v>#REF!</v>
      </c>
      <c r="C136" s="828"/>
      <c r="D136" s="828"/>
      <c r="E136" s="828"/>
      <c r="F136" s="828"/>
      <c r="G136" s="828"/>
      <c r="H136" s="828"/>
      <c r="I136" s="828"/>
      <c r="J136" s="828"/>
      <c r="K136" s="828"/>
      <c r="L136" s="828"/>
      <c r="M136" s="828"/>
      <c r="N136" s="828"/>
      <c r="O136" s="828"/>
      <c r="P136" s="828"/>
      <c r="Q136" s="828"/>
      <c r="R136" s="828"/>
      <c r="S136" s="828"/>
      <c r="T136" s="828"/>
      <c r="U136" s="828"/>
      <c r="V136" s="828"/>
      <c r="W136" s="828"/>
      <c r="X136" s="828"/>
      <c r="Y136" s="828"/>
      <c r="Z136" s="828"/>
      <c r="AA136" s="828"/>
      <c r="AB136" s="828"/>
      <c r="AC136" s="828"/>
      <c r="AD136" s="828"/>
      <c r="AE136" s="828"/>
    </row>
    <row r="137" spans="1:31" ht="15.75" x14ac:dyDescent="0.25">
      <c r="A137" s="803" t="str">
        <f>УП!J143</f>
        <v>П.5.В1.2</v>
      </c>
      <c r="B137" s="964" t="str">
        <f>УП!K143</f>
        <v>Современные проблемы экологии</v>
      </c>
      <c r="C137" s="828"/>
      <c r="D137" s="828"/>
      <c r="E137" s="828"/>
      <c r="F137" s="828"/>
      <c r="G137" s="828"/>
      <c r="H137" s="828"/>
      <c r="I137" s="828"/>
      <c r="J137" s="828"/>
      <c r="K137" s="828"/>
      <c r="L137" s="828"/>
      <c r="M137" s="828"/>
      <c r="N137" s="828"/>
      <c r="O137" s="828"/>
      <c r="P137" s="828"/>
      <c r="Q137" s="828"/>
      <c r="R137" s="828"/>
      <c r="S137" s="828"/>
      <c r="T137" s="828"/>
      <c r="U137" s="828"/>
      <c r="V137" s="828"/>
      <c r="W137" s="828"/>
      <c r="X137" s="828"/>
      <c r="Y137" s="828"/>
      <c r="Z137" s="828"/>
      <c r="AA137" s="828"/>
      <c r="AB137" s="828"/>
      <c r="AC137" s="828"/>
      <c r="AD137" s="828"/>
      <c r="AE137" s="828"/>
    </row>
    <row r="138" spans="1:31" ht="15.75" x14ac:dyDescent="0.25">
      <c r="A138" s="803" t="e">
        <f>УП!#REF!</f>
        <v>#REF!</v>
      </c>
      <c r="B138" s="964" t="e">
        <f>УП!#REF!</f>
        <v>#REF!</v>
      </c>
      <c r="C138" s="828"/>
      <c r="D138" s="828"/>
      <c r="E138" s="828"/>
      <c r="F138" s="828"/>
      <c r="G138" s="828"/>
      <c r="H138" s="828"/>
      <c r="I138" s="828"/>
      <c r="J138" s="828"/>
      <c r="K138" s="828"/>
      <c r="L138" s="828"/>
      <c r="M138" s="828"/>
      <c r="N138" s="828"/>
      <c r="O138" s="828"/>
      <c r="P138" s="828"/>
      <c r="Q138" s="828"/>
      <c r="R138" s="828"/>
      <c r="S138" s="828"/>
      <c r="T138" s="828"/>
      <c r="U138" s="828"/>
      <c r="V138" s="828"/>
      <c r="W138" s="828"/>
      <c r="X138" s="828"/>
      <c r="Y138" s="828"/>
      <c r="Z138" s="828"/>
      <c r="AA138" s="828"/>
      <c r="AB138" s="828"/>
      <c r="AC138" s="828"/>
      <c r="AD138" s="828"/>
      <c r="AE138" s="828"/>
    </row>
    <row r="139" spans="1:31" ht="15.75" x14ac:dyDescent="0.25">
      <c r="A139" s="803" t="e">
        <f>УП!#REF!</f>
        <v>#REF!</v>
      </c>
      <c r="B139" s="964" t="e">
        <f>УП!#REF!</f>
        <v>#REF!</v>
      </c>
      <c r="C139" s="828"/>
      <c r="D139" s="828"/>
      <c r="E139" s="828"/>
      <c r="F139" s="828"/>
      <c r="G139" s="828"/>
      <c r="H139" s="828"/>
      <c r="I139" s="828"/>
      <c r="J139" s="828"/>
      <c r="K139" s="828"/>
      <c r="L139" s="828"/>
      <c r="M139" s="828"/>
      <c r="N139" s="828"/>
      <c r="O139" s="828"/>
      <c r="P139" s="828"/>
      <c r="Q139" s="828"/>
      <c r="R139" s="828"/>
      <c r="S139" s="828"/>
      <c r="T139" s="828"/>
      <c r="U139" s="828"/>
      <c r="V139" s="828"/>
      <c r="W139" s="828"/>
      <c r="X139" s="828"/>
      <c r="Y139" s="828"/>
      <c r="Z139" s="828"/>
      <c r="AA139" s="828"/>
      <c r="AB139" s="828"/>
      <c r="AC139" s="828"/>
      <c r="AD139" s="828"/>
      <c r="AE139" s="828"/>
    </row>
    <row r="140" spans="1:31" ht="15.75" x14ac:dyDescent="0.25">
      <c r="A140" s="803" t="e">
        <f>УП!#REF!</f>
        <v>#REF!</v>
      </c>
      <c r="B140" s="964" t="e">
        <f>УП!#REF!</f>
        <v>#REF!</v>
      </c>
      <c r="C140" s="828"/>
      <c r="D140" s="828"/>
      <c r="E140" s="828"/>
      <c r="F140" s="828"/>
      <c r="G140" s="828"/>
      <c r="H140" s="828"/>
      <c r="I140" s="828"/>
      <c r="J140" s="828"/>
      <c r="K140" s="828"/>
      <c r="L140" s="828"/>
      <c r="M140" s="828"/>
      <c r="N140" s="828"/>
      <c r="O140" s="828"/>
      <c r="P140" s="828"/>
      <c r="Q140" s="828"/>
      <c r="R140" s="828"/>
      <c r="S140" s="828"/>
      <c r="T140" s="828"/>
      <c r="U140" s="828"/>
      <c r="V140" s="828"/>
      <c r="W140" s="828"/>
      <c r="X140" s="828"/>
      <c r="Y140" s="828"/>
      <c r="Z140" s="828"/>
      <c r="AA140" s="828"/>
      <c r="AB140" s="828"/>
      <c r="AC140" s="828"/>
      <c r="AD140" s="828"/>
      <c r="AE140" s="828"/>
    </row>
    <row r="141" spans="1:31" ht="15.75" x14ac:dyDescent="0.25">
      <c r="A141" s="812" t="e">
        <f>УП!#REF!</f>
        <v>#REF!</v>
      </c>
      <c r="B141" s="971" t="e">
        <f>УП!#REF!</f>
        <v>#REF!</v>
      </c>
      <c r="C141" s="1163"/>
      <c r="D141" s="1163"/>
      <c r="E141" s="1163"/>
      <c r="F141" s="1163"/>
      <c r="G141" s="1163"/>
      <c r="H141" s="1163"/>
      <c r="I141" s="1163"/>
      <c r="J141" s="1163"/>
      <c r="K141" s="1163"/>
      <c r="L141" s="1163"/>
      <c r="M141" s="1163"/>
      <c r="N141" s="1163"/>
      <c r="O141" s="1163"/>
      <c r="P141" s="1163"/>
      <c r="Q141" s="1163"/>
      <c r="R141" s="1163"/>
      <c r="S141" s="1163"/>
      <c r="T141" s="1163"/>
      <c r="U141" s="1163"/>
      <c r="V141" s="1163"/>
      <c r="W141" s="1163"/>
      <c r="X141" s="1163"/>
      <c r="Y141" s="1163"/>
      <c r="Z141" s="1163"/>
      <c r="AA141" s="1163"/>
      <c r="AB141" s="1163"/>
      <c r="AC141" s="1163"/>
      <c r="AD141" s="1163"/>
      <c r="AE141" s="1163"/>
    </row>
    <row r="142" spans="1:31" ht="15.75" x14ac:dyDescent="0.25">
      <c r="A142" s="803" t="e">
        <f>УП!#REF!</f>
        <v>#REF!</v>
      </c>
      <c r="B142" s="964" t="e">
        <f>УП!#REF!</f>
        <v>#REF!</v>
      </c>
      <c r="C142" s="828"/>
      <c r="D142" s="828"/>
      <c r="E142" s="828"/>
      <c r="F142" s="828"/>
      <c r="G142" s="828"/>
      <c r="H142" s="828"/>
      <c r="I142" s="828"/>
      <c r="J142" s="828"/>
      <c r="K142" s="828"/>
      <c r="L142" s="828"/>
      <c r="M142" s="828"/>
      <c r="N142" s="828"/>
      <c r="O142" s="828"/>
      <c r="P142" s="828"/>
      <c r="Q142" s="828"/>
      <c r="R142" s="828"/>
      <c r="S142" s="828"/>
      <c r="T142" s="828"/>
      <c r="U142" s="828"/>
      <c r="V142" s="828"/>
      <c r="W142" s="828"/>
      <c r="X142" s="828"/>
      <c r="Y142" s="828"/>
      <c r="Z142" s="828"/>
      <c r="AA142" s="828"/>
      <c r="AB142" s="828"/>
      <c r="AC142" s="828"/>
      <c r="AD142" s="828"/>
      <c r="AE142" s="828"/>
    </row>
    <row r="143" spans="1:31" ht="15.75" x14ac:dyDescent="0.25">
      <c r="A143" s="803" t="e">
        <f>УП!#REF!</f>
        <v>#REF!</v>
      </c>
      <c r="B143" s="964" t="e">
        <f>УП!#REF!</f>
        <v>#REF!</v>
      </c>
      <c r="C143" s="828"/>
      <c r="D143" s="828"/>
      <c r="E143" s="828"/>
      <c r="F143" s="828"/>
      <c r="G143" s="828"/>
      <c r="H143" s="828"/>
      <c r="I143" s="828"/>
      <c r="J143" s="828"/>
      <c r="K143" s="828"/>
      <c r="L143" s="828"/>
      <c r="M143" s="828"/>
      <c r="N143" s="828"/>
      <c r="O143" s="828"/>
      <c r="P143" s="828"/>
      <c r="Q143" s="828"/>
      <c r="R143" s="828"/>
      <c r="S143" s="828"/>
      <c r="T143" s="828"/>
      <c r="U143" s="828"/>
      <c r="V143" s="828"/>
      <c r="W143" s="828"/>
      <c r="X143" s="828"/>
      <c r="Y143" s="828"/>
      <c r="Z143" s="828"/>
      <c r="AA143" s="828"/>
      <c r="AB143" s="828"/>
      <c r="AC143" s="828"/>
      <c r="AD143" s="828"/>
      <c r="AE143" s="828"/>
    </row>
    <row r="144" spans="1:31" ht="15.75" x14ac:dyDescent="0.25">
      <c r="A144" s="803" t="e">
        <f>УП!#REF!</f>
        <v>#REF!</v>
      </c>
      <c r="B144" s="964" t="e">
        <f>УП!#REF!</f>
        <v>#REF!</v>
      </c>
      <c r="C144" s="828"/>
      <c r="D144" s="828"/>
      <c r="E144" s="828"/>
      <c r="F144" s="828"/>
      <c r="G144" s="828"/>
      <c r="H144" s="828"/>
      <c r="I144" s="828"/>
      <c r="J144" s="828"/>
      <c r="K144" s="828"/>
      <c r="L144" s="828"/>
      <c r="M144" s="828"/>
      <c r="N144" s="828"/>
      <c r="O144" s="828"/>
      <c r="P144" s="828"/>
      <c r="Q144" s="828"/>
      <c r="R144" s="828"/>
      <c r="S144" s="828"/>
      <c r="T144" s="828"/>
      <c r="U144" s="828"/>
      <c r="V144" s="828"/>
      <c r="W144" s="828"/>
      <c r="X144" s="828"/>
      <c r="Y144" s="828"/>
      <c r="Z144" s="828"/>
      <c r="AA144" s="828"/>
      <c r="AB144" s="828"/>
      <c r="AC144" s="828"/>
      <c r="AD144" s="828"/>
      <c r="AE144" s="828"/>
    </row>
    <row r="145" spans="1:31" ht="15.75" x14ac:dyDescent="0.25">
      <c r="A145" s="803" t="e">
        <f>УП!#REF!</f>
        <v>#REF!</v>
      </c>
      <c r="B145" s="964" t="e">
        <f>УП!#REF!</f>
        <v>#REF!</v>
      </c>
      <c r="C145" s="828"/>
      <c r="D145" s="828"/>
      <c r="E145" s="828"/>
      <c r="F145" s="828"/>
      <c r="G145" s="828"/>
      <c r="H145" s="828"/>
      <c r="I145" s="828"/>
      <c r="J145" s="828"/>
      <c r="K145" s="828"/>
      <c r="L145" s="828"/>
      <c r="M145" s="828"/>
      <c r="N145" s="828"/>
      <c r="O145" s="828"/>
      <c r="P145" s="828"/>
      <c r="Q145" s="828"/>
      <c r="R145" s="828"/>
      <c r="S145" s="828"/>
      <c r="T145" s="828"/>
      <c r="U145" s="828"/>
      <c r="V145" s="828"/>
      <c r="W145" s="828"/>
      <c r="X145" s="828"/>
      <c r="Y145" s="828"/>
      <c r="Z145" s="828"/>
      <c r="AA145" s="828"/>
      <c r="AB145" s="828"/>
      <c r="AC145" s="828"/>
      <c r="AD145" s="828"/>
      <c r="AE145" s="828"/>
    </row>
    <row r="146" spans="1:31" ht="15.75" x14ac:dyDescent="0.25">
      <c r="A146" s="803" t="e">
        <f>УП!#REF!</f>
        <v>#REF!</v>
      </c>
      <c r="B146" s="964" t="e">
        <f>УП!#REF!</f>
        <v>#REF!</v>
      </c>
      <c r="C146" s="828"/>
      <c r="D146" s="828"/>
      <c r="E146" s="828"/>
      <c r="F146" s="828"/>
      <c r="G146" s="828"/>
      <c r="H146" s="828"/>
      <c r="I146" s="828"/>
      <c r="J146" s="828"/>
      <c r="K146" s="828"/>
      <c r="L146" s="828"/>
      <c r="M146" s="828"/>
      <c r="N146" s="828"/>
      <c r="O146" s="828"/>
      <c r="P146" s="828"/>
      <c r="Q146" s="828"/>
      <c r="R146" s="828"/>
      <c r="S146" s="828"/>
      <c r="T146" s="828"/>
      <c r="U146" s="828"/>
      <c r="V146" s="828"/>
      <c r="W146" s="828"/>
      <c r="X146" s="828"/>
      <c r="Y146" s="828"/>
      <c r="Z146" s="828"/>
      <c r="AA146" s="828"/>
      <c r="AB146" s="828"/>
      <c r="AC146" s="828"/>
      <c r="AD146" s="828"/>
      <c r="AE146" s="828"/>
    </row>
    <row r="147" spans="1:31" ht="15.75" x14ac:dyDescent="0.25">
      <c r="A147" s="803" t="e">
        <f>УП!#REF!</f>
        <v>#REF!</v>
      </c>
      <c r="B147" s="964" t="e">
        <f>УП!#REF!</f>
        <v>#REF!</v>
      </c>
      <c r="C147" s="828"/>
      <c r="D147" s="828"/>
      <c r="E147" s="828"/>
      <c r="F147" s="828"/>
      <c r="G147" s="828"/>
      <c r="H147" s="828"/>
      <c r="I147" s="828"/>
      <c r="J147" s="828"/>
      <c r="K147" s="828"/>
      <c r="L147" s="828"/>
      <c r="M147" s="828"/>
      <c r="N147" s="828"/>
      <c r="O147" s="828"/>
      <c r="P147" s="828"/>
      <c r="Q147" s="828"/>
      <c r="R147" s="828"/>
      <c r="S147" s="828"/>
      <c r="T147" s="828"/>
      <c r="U147" s="828"/>
      <c r="V147" s="828"/>
      <c r="W147" s="828"/>
      <c r="X147" s="828"/>
      <c r="Y147" s="828"/>
      <c r="Z147" s="828"/>
      <c r="AA147" s="828"/>
      <c r="AB147" s="828"/>
      <c r="AC147" s="828"/>
      <c r="AD147" s="828"/>
      <c r="AE147" s="828"/>
    </row>
    <row r="148" spans="1:31" ht="15.75" x14ac:dyDescent="0.25">
      <c r="A148" s="803" t="e">
        <f>УП!#REF!</f>
        <v>#REF!</v>
      </c>
      <c r="B148" s="964" t="e">
        <f>УП!#REF!</f>
        <v>#REF!</v>
      </c>
      <c r="C148" s="828"/>
      <c r="D148" s="828"/>
      <c r="E148" s="828"/>
      <c r="F148" s="828"/>
      <c r="G148" s="828"/>
      <c r="H148" s="828"/>
      <c r="I148" s="828"/>
      <c r="J148" s="828"/>
      <c r="K148" s="828"/>
      <c r="L148" s="828"/>
      <c r="M148" s="828"/>
      <c r="N148" s="828"/>
      <c r="O148" s="828"/>
      <c r="P148" s="828"/>
      <c r="Q148" s="828"/>
      <c r="R148" s="828"/>
      <c r="S148" s="828"/>
      <c r="T148" s="828"/>
      <c r="U148" s="828"/>
      <c r="V148" s="828"/>
      <c r="W148" s="828"/>
      <c r="X148" s="828"/>
      <c r="Y148" s="828"/>
      <c r="Z148" s="828"/>
      <c r="AA148" s="828"/>
      <c r="AB148" s="828"/>
      <c r="AC148" s="828"/>
      <c r="AD148" s="828"/>
      <c r="AE148" s="828"/>
    </row>
    <row r="149" spans="1:31" ht="15.75" x14ac:dyDescent="0.25">
      <c r="A149" s="803" t="e">
        <f>УП!#REF!</f>
        <v>#REF!</v>
      </c>
      <c r="B149" s="964" t="e">
        <f>УП!#REF!</f>
        <v>#REF!</v>
      </c>
      <c r="C149" s="828"/>
      <c r="D149" s="828"/>
      <c r="E149" s="828"/>
      <c r="F149" s="828"/>
      <c r="G149" s="828"/>
      <c r="H149" s="828"/>
      <c r="I149" s="828"/>
      <c r="J149" s="828"/>
      <c r="K149" s="828"/>
      <c r="L149" s="828"/>
      <c r="M149" s="828"/>
      <c r="N149" s="828"/>
      <c r="O149" s="828"/>
      <c r="P149" s="828"/>
      <c r="Q149" s="828"/>
      <c r="R149" s="828"/>
      <c r="S149" s="828"/>
      <c r="T149" s="828"/>
      <c r="U149" s="828"/>
      <c r="V149" s="828"/>
      <c r="W149" s="828"/>
      <c r="X149" s="828"/>
      <c r="Y149" s="828"/>
      <c r="Z149" s="828"/>
      <c r="AA149" s="828"/>
      <c r="AB149" s="828"/>
      <c r="AC149" s="828"/>
      <c r="AD149" s="828"/>
      <c r="AE149" s="828"/>
    </row>
    <row r="150" spans="1:31" ht="15.75" x14ac:dyDescent="0.25">
      <c r="A150" s="803" t="e">
        <f>УП!#REF!</f>
        <v>#REF!</v>
      </c>
      <c r="B150" s="964" t="e">
        <f>УП!#REF!</f>
        <v>#REF!</v>
      </c>
      <c r="C150" s="828"/>
      <c r="D150" s="828"/>
      <c r="E150" s="828"/>
      <c r="F150" s="828"/>
      <c r="G150" s="828"/>
      <c r="H150" s="828"/>
      <c r="I150" s="828"/>
      <c r="J150" s="828"/>
      <c r="K150" s="828"/>
      <c r="L150" s="828"/>
      <c r="M150" s="828"/>
      <c r="N150" s="828"/>
      <c r="O150" s="828"/>
      <c r="P150" s="828"/>
      <c r="Q150" s="828"/>
      <c r="R150" s="828"/>
      <c r="S150" s="828"/>
      <c r="T150" s="828"/>
      <c r="U150" s="828"/>
      <c r="V150" s="828"/>
      <c r="W150" s="828"/>
      <c r="X150" s="828"/>
      <c r="Y150" s="828"/>
      <c r="Z150" s="828"/>
      <c r="AA150" s="828"/>
      <c r="AB150" s="828"/>
      <c r="AC150" s="828"/>
      <c r="AD150" s="828"/>
      <c r="AE150" s="828"/>
    </row>
    <row r="151" spans="1:31" ht="15.75" x14ac:dyDescent="0.25">
      <c r="A151" s="803" t="e">
        <f>УП!#REF!</f>
        <v>#REF!</v>
      </c>
      <c r="B151" s="964" t="e">
        <f>УП!#REF!</f>
        <v>#REF!</v>
      </c>
      <c r="C151" s="828"/>
      <c r="D151" s="828"/>
      <c r="E151" s="828"/>
      <c r="F151" s="828"/>
      <c r="G151" s="828"/>
      <c r="H151" s="828"/>
      <c r="I151" s="828"/>
      <c r="J151" s="828"/>
      <c r="K151" s="828"/>
      <c r="L151" s="828"/>
      <c r="M151" s="828"/>
      <c r="N151" s="828"/>
      <c r="O151" s="828"/>
      <c r="P151" s="828"/>
      <c r="Q151" s="828"/>
      <c r="R151" s="828"/>
      <c r="S151" s="828"/>
      <c r="T151" s="828"/>
      <c r="U151" s="828"/>
      <c r="V151" s="828"/>
      <c r="W151" s="828"/>
      <c r="X151" s="828"/>
      <c r="Y151" s="828"/>
      <c r="Z151" s="828"/>
      <c r="AA151" s="828"/>
      <c r="AB151" s="828"/>
      <c r="AC151" s="828"/>
      <c r="AD151" s="828"/>
      <c r="AE151" s="828"/>
    </row>
    <row r="152" spans="1:31" ht="15.75" x14ac:dyDescent="0.25">
      <c r="A152" s="812" t="e">
        <f>УП!#REF!</f>
        <v>#REF!</v>
      </c>
      <c r="B152" s="971" t="e">
        <f>УП!#REF!</f>
        <v>#REF!</v>
      </c>
      <c r="C152" s="1163"/>
      <c r="D152" s="1163"/>
      <c r="E152" s="1163"/>
      <c r="F152" s="1163"/>
      <c r="G152" s="1163"/>
      <c r="H152" s="1163"/>
      <c r="I152" s="1163"/>
      <c r="J152" s="1163"/>
      <c r="K152" s="1163"/>
      <c r="L152" s="1163"/>
      <c r="M152" s="1163"/>
      <c r="N152" s="1163"/>
      <c r="O152" s="1163"/>
      <c r="P152" s="1163"/>
      <c r="Q152" s="1163"/>
      <c r="R152" s="1163"/>
      <c r="S152" s="1163"/>
      <c r="T152" s="1163"/>
      <c r="U152" s="1163"/>
      <c r="V152" s="1163"/>
      <c r="W152" s="1163"/>
      <c r="X152" s="1163"/>
      <c r="Y152" s="1163"/>
      <c r="Z152" s="1163"/>
      <c r="AA152" s="1163"/>
      <c r="AB152" s="1163"/>
      <c r="AC152" s="1163"/>
      <c r="AD152" s="1163"/>
      <c r="AE152" s="1163"/>
    </row>
    <row r="153" spans="1:31" ht="15.75" x14ac:dyDescent="0.25">
      <c r="A153" s="803" t="e">
        <f>УП!#REF!</f>
        <v>#REF!</v>
      </c>
      <c r="B153" s="964" t="e">
        <f>УП!#REF!</f>
        <v>#REF!</v>
      </c>
      <c r="C153" s="828"/>
      <c r="D153" s="828"/>
      <c r="E153" s="828"/>
      <c r="F153" s="828"/>
      <c r="G153" s="828"/>
      <c r="H153" s="828"/>
      <c r="I153" s="828"/>
      <c r="J153" s="828"/>
      <c r="K153" s="828"/>
      <c r="L153" s="828"/>
      <c r="M153" s="828"/>
      <c r="N153" s="828"/>
      <c r="O153" s="828"/>
      <c r="P153" s="828"/>
      <c r="Q153" s="828"/>
      <c r="R153" s="828"/>
      <c r="S153" s="828"/>
      <c r="T153" s="828"/>
      <c r="U153" s="828"/>
      <c r="V153" s="828"/>
      <c r="W153" s="828"/>
      <c r="X153" s="828"/>
      <c r="Y153" s="828"/>
      <c r="Z153" s="828"/>
      <c r="AA153" s="828"/>
      <c r="AB153" s="828"/>
      <c r="AC153" s="828"/>
      <c r="AD153" s="828"/>
      <c r="AE153" s="828"/>
    </row>
    <row r="154" spans="1:31" ht="15.75" x14ac:dyDescent="0.25">
      <c r="A154" s="803" t="e">
        <f>УП!#REF!</f>
        <v>#REF!</v>
      </c>
      <c r="B154" s="964" t="e">
        <f>УП!#REF!</f>
        <v>#REF!</v>
      </c>
      <c r="C154" s="828"/>
      <c r="D154" s="828"/>
      <c r="E154" s="828"/>
      <c r="F154" s="828"/>
      <c r="G154" s="828"/>
      <c r="H154" s="828"/>
      <c r="I154" s="828"/>
      <c r="J154" s="828"/>
      <c r="K154" s="828"/>
      <c r="L154" s="828"/>
      <c r="M154" s="828"/>
      <c r="N154" s="828"/>
      <c r="O154" s="828"/>
      <c r="P154" s="828"/>
      <c r="Q154" s="828"/>
      <c r="R154" s="828"/>
      <c r="S154" s="828"/>
      <c r="T154" s="828"/>
      <c r="U154" s="828"/>
      <c r="V154" s="828"/>
      <c r="W154" s="828"/>
      <c r="X154" s="828"/>
      <c r="Y154" s="828"/>
      <c r="Z154" s="828"/>
      <c r="AA154" s="828"/>
      <c r="AB154" s="828"/>
      <c r="AC154" s="828"/>
      <c r="AD154" s="828"/>
      <c r="AE154" s="828"/>
    </row>
    <row r="155" spans="1:31" ht="15.75" x14ac:dyDescent="0.25">
      <c r="A155" s="803" t="e">
        <f>УП!#REF!</f>
        <v>#REF!</v>
      </c>
      <c r="B155" s="964" t="e">
        <f>УП!#REF!</f>
        <v>#REF!</v>
      </c>
      <c r="C155" s="828"/>
      <c r="D155" s="828"/>
      <c r="E155" s="828"/>
      <c r="F155" s="828"/>
      <c r="G155" s="828"/>
      <c r="H155" s="828"/>
      <c r="I155" s="828"/>
      <c r="J155" s="828"/>
      <c r="K155" s="828"/>
      <c r="L155" s="828"/>
      <c r="M155" s="828"/>
      <c r="N155" s="828"/>
      <c r="O155" s="828"/>
      <c r="P155" s="828"/>
      <c r="Q155" s="828"/>
      <c r="R155" s="828"/>
      <c r="S155" s="828"/>
      <c r="T155" s="828"/>
      <c r="U155" s="828"/>
      <c r="V155" s="828"/>
      <c r="W155" s="828"/>
      <c r="X155" s="828"/>
      <c r="Y155" s="828"/>
      <c r="Z155" s="828"/>
      <c r="AA155" s="828"/>
      <c r="AB155" s="828"/>
      <c r="AC155" s="828"/>
      <c r="AD155" s="828"/>
      <c r="AE155" s="828"/>
    </row>
    <row r="156" spans="1:31" ht="15.75" x14ac:dyDescent="0.25">
      <c r="A156" s="803" t="e">
        <f>УП!#REF!</f>
        <v>#REF!</v>
      </c>
      <c r="B156" s="964" t="e">
        <f>УП!#REF!</f>
        <v>#REF!</v>
      </c>
      <c r="C156" s="828"/>
      <c r="D156" s="828"/>
      <c r="E156" s="828"/>
      <c r="F156" s="828"/>
      <c r="G156" s="828"/>
      <c r="H156" s="828"/>
      <c r="I156" s="828"/>
      <c r="J156" s="828"/>
      <c r="K156" s="828"/>
      <c r="L156" s="828"/>
      <c r="M156" s="828"/>
      <c r="N156" s="828"/>
      <c r="O156" s="828"/>
      <c r="P156" s="828"/>
      <c r="Q156" s="828"/>
      <c r="R156" s="828"/>
      <c r="S156" s="828"/>
      <c r="T156" s="828"/>
      <c r="U156" s="828"/>
      <c r="V156" s="828"/>
      <c r="W156" s="828"/>
      <c r="X156" s="828"/>
      <c r="Y156" s="828"/>
      <c r="Z156" s="828"/>
      <c r="AA156" s="828"/>
      <c r="AB156" s="828"/>
      <c r="AC156" s="828"/>
      <c r="AD156" s="828"/>
      <c r="AE156" s="828"/>
    </row>
    <row r="157" spans="1:31" ht="15.75" x14ac:dyDescent="0.25">
      <c r="A157" s="803" t="e">
        <f>УП!#REF!</f>
        <v>#REF!</v>
      </c>
      <c r="B157" s="964" t="e">
        <f>УП!#REF!</f>
        <v>#REF!</v>
      </c>
      <c r="C157" s="828"/>
      <c r="D157" s="828"/>
      <c r="E157" s="828"/>
      <c r="F157" s="828"/>
      <c r="G157" s="828"/>
      <c r="H157" s="828"/>
      <c r="I157" s="828"/>
      <c r="J157" s="828"/>
      <c r="K157" s="828"/>
      <c r="L157" s="828"/>
      <c r="M157" s="828"/>
      <c r="N157" s="828"/>
      <c r="O157" s="828"/>
      <c r="P157" s="828"/>
      <c r="Q157" s="828"/>
      <c r="R157" s="828"/>
      <c r="S157" s="828"/>
      <c r="T157" s="828"/>
      <c r="U157" s="828"/>
      <c r="V157" s="828"/>
      <c r="W157" s="828"/>
      <c r="X157" s="828"/>
      <c r="Y157" s="828"/>
      <c r="Z157" s="828"/>
      <c r="AA157" s="828"/>
      <c r="AB157" s="828"/>
      <c r="AC157" s="828"/>
      <c r="AD157" s="828"/>
      <c r="AE157" s="828"/>
    </row>
    <row r="158" spans="1:31" ht="15.75" x14ac:dyDescent="0.25">
      <c r="A158" s="803" t="e">
        <f>УП!#REF!</f>
        <v>#REF!</v>
      </c>
      <c r="B158" s="964" t="e">
        <f>УП!#REF!</f>
        <v>#REF!</v>
      </c>
      <c r="C158" s="828"/>
      <c r="D158" s="828"/>
      <c r="E158" s="828"/>
      <c r="F158" s="828"/>
      <c r="G158" s="828"/>
      <c r="H158" s="828"/>
      <c r="I158" s="828"/>
      <c r="J158" s="828"/>
      <c r="K158" s="828"/>
      <c r="L158" s="828"/>
      <c r="M158" s="828"/>
      <c r="N158" s="828"/>
      <c r="O158" s="828"/>
      <c r="P158" s="828"/>
      <c r="Q158" s="828"/>
      <c r="R158" s="828"/>
      <c r="S158" s="828"/>
      <c r="T158" s="828"/>
      <c r="U158" s="828"/>
      <c r="V158" s="828"/>
      <c r="W158" s="828"/>
      <c r="X158" s="828"/>
      <c r="Y158" s="828"/>
      <c r="Z158" s="828"/>
      <c r="AA158" s="828"/>
      <c r="AB158" s="828"/>
      <c r="AC158" s="828"/>
      <c r="AD158" s="828"/>
      <c r="AE158" s="828"/>
    </row>
    <row r="159" spans="1:31" ht="15.75" x14ac:dyDescent="0.25">
      <c r="A159" s="803" t="e">
        <f>УП!#REF!</f>
        <v>#REF!</v>
      </c>
      <c r="B159" s="964" t="e">
        <f>УП!#REF!</f>
        <v>#REF!</v>
      </c>
      <c r="C159" s="828"/>
      <c r="D159" s="828"/>
      <c r="E159" s="828"/>
      <c r="F159" s="828"/>
      <c r="G159" s="828"/>
      <c r="H159" s="828"/>
      <c r="I159" s="828"/>
      <c r="J159" s="828"/>
      <c r="K159" s="828"/>
      <c r="L159" s="828"/>
      <c r="M159" s="828"/>
      <c r="N159" s="828"/>
      <c r="O159" s="828"/>
      <c r="P159" s="828"/>
      <c r="Q159" s="828"/>
      <c r="R159" s="828"/>
      <c r="S159" s="828"/>
      <c r="T159" s="828"/>
      <c r="U159" s="828"/>
      <c r="V159" s="828"/>
      <c r="W159" s="828"/>
      <c r="X159" s="828"/>
      <c r="Y159" s="828"/>
      <c r="Z159" s="828"/>
      <c r="AA159" s="828"/>
      <c r="AB159" s="828"/>
      <c r="AC159" s="828"/>
      <c r="AD159" s="828"/>
      <c r="AE159" s="828"/>
    </row>
    <row r="160" spans="1:31" ht="15.75" x14ac:dyDescent="0.25">
      <c r="A160" s="803" t="e">
        <f>УП!#REF!</f>
        <v>#REF!</v>
      </c>
      <c r="B160" s="964" t="e">
        <f>УП!#REF!</f>
        <v>#REF!</v>
      </c>
      <c r="C160" s="828"/>
      <c r="D160" s="828"/>
      <c r="E160" s="828"/>
      <c r="F160" s="828"/>
      <c r="G160" s="828"/>
      <c r="H160" s="828"/>
      <c r="I160" s="828"/>
      <c r="J160" s="828"/>
      <c r="K160" s="828"/>
      <c r="L160" s="828"/>
      <c r="M160" s="828"/>
      <c r="N160" s="828"/>
      <c r="O160" s="828"/>
      <c r="P160" s="828"/>
      <c r="Q160" s="828"/>
      <c r="R160" s="828"/>
      <c r="S160" s="828"/>
      <c r="T160" s="828"/>
      <c r="U160" s="828"/>
      <c r="V160" s="828"/>
      <c r="W160" s="828"/>
      <c r="X160" s="828"/>
      <c r="Y160" s="828"/>
      <c r="Z160" s="828"/>
      <c r="AA160" s="828"/>
      <c r="AB160" s="828"/>
      <c r="AC160" s="828"/>
      <c r="AD160" s="828"/>
      <c r="AE160" s="828"/>
    </row>
    <row r="161" spans="1:31" ht="15.75" x14ac:dyDescent="0.25">
      <c r="A161" s="803" t="e">
        <f>УП!#REF!</f>
        <v>#REF!</v>
      </c>
      <c r="B161" s="964" t="e">
        <f>УП!#REF!</f>
        <v>#REF!</v>
      </c>
      <c r="C161" s="828"/>
      <c r="D161" s="828"/>
      <c r="E161" s="828"/>
      <c r="F161" s="828"/>
      <c r="G161" s="828"/>
      <c r="H161" s="828"/>
      <c r="I161" s="828"/>
      <c r="J161" s="828"/>
      <c r="K161" s="828"/>
      <c r="L161" s="828"/>
      <c r="M161" s="828"/>
      <c r="N161" s="828"/>
      <c r="O161" s="828"/>
      <c r="P161" s="828"/>
      <c r="Q161" s="828"/>
      <c r="R161" s="828"/>
      <c r="S161" s="828"/>
      <c r="T161" s="828"/>
      <c r="U161" s="828"/>
      <c r="V161" s="828"/>
      <c r="W161" s="828"/>
      <c r="X161" s="828"/>
      <c r="Y161" s="828"/>
      <c r="Z161" s="828"/>
      <c r="AA161" s="828"/>
      <c r="AB161" s="828"/>
      <c r="AC161" s="828"/>
      <c r="AD161" s="828"/>
      <c r="AE161" s="828"/>
    </row>
    <row r="162" spans="1:31" ht="15.75" x14ac:dyDescent="0.25">
      <c r="A162" s="803" t="e">
        <f>УП!#REF!</f>
        <v>#REF!</v>
      </c>
      <c r="B162" s="964" t="e">
        <f>УП!#REF!</f>
        <v>#REF!</v>
      </c>
      <c r="C162" s="828"/>
      <c r="D162" s="828"/>
      <c r="E162" s="828"/>
      <c r="F162" s="828"/>
      <c r="G162" s="828"/>
      <c r="H162" s="828"/>
      <c r="I162" s="828"/>
      <c r="J162" s="828"/>
      <c r="K162" s="828"/>
      <c r="L162" s="828"/>
      <c r="M162" s="828"/>
      <c r="N162" s="828"/>
      <c r="O162" s="828"/>
      <c r="P162" s="828"/>
      <c r="Q162" s="828"/>
      <c r="R162" s="828"/>
      <c r="S162" s="828"/>
      <c r="T162" s="828"/>
      <c r="U162" s="828"/>
      <c r="V162" s="828"/>
      <c r="W162" s="828"/>
      <c r="X162" s="828"/>
      <c r="Y162" s="828"/>
      <c r="Z162" s="828"/>
      <c r="AA162" s="828"/>
      <c r="AB162" s="828"/>
      <c r="AC162" s="828"/>
      <c r="AD162" s="828"/>
      <c r="AE162" s="828"/>
    </row>
    <row r="163" spans="1:31" ht="15.75" x14ac:dyDescent="0.25">
      <c r="A163" s="812" t="e">
        <f>УП!#REF!</f>
        <v>#REF!</v>
      </c>
      <c r="B163" s="971" t="e">
        <f>УП!#REF!</f>
        <v>#REF!</v>
      </c>
      <c r="C163" s="1163"/>
      <c r="D163" s="1163"/>
      <c r="E163" s="1163"/>
      <c r="F163" s="1163"/>
      <c r="G163" s="1163"/>
      <c r="H163" s="1163"/>
      <c r="I163" s="1163"/>
      <c r="J163" s="1163"/>
      <c r="K163" s="1163"/>
      <c r="L163" s="1163"/>
      <c r="M163" s="1163"/>
      <c r="N163" s="1163"/>
      <c r="O163" s="1163"/>
      <c r="P163" s="1163"/>
      <c r="Q163" s="1163"/>
      <c r="R163" s="1163"/>
      <c r="S163" s="1163"/>
      <c r="T163" s="1163"/>
      <c r="U163" s="1163"/>
      <c r="V163" s="1163"/>
      <c r="W163" s="1163"/>
      <c r="X163" s="1163"/>
      <c r="Y163" s="1163"/>
      <c r="Z163" s="1163"/>
      <c r="AA163" s="1163"/>
      <c r="AB163" s="1163"/>
      <c r="AC163" s="1163"/>
      <c r="AD163" s="1163"/>
      <c r="AE163" s="1163"/>
    </row>
    <row r="164" spans="1:31" ht="15.75" x14ac:dyDescent="0.25">
      <c r="A164" s="803" t="e">
        <f>УП!#REF!</f>
        <v>#REF!</v>
      </c>
      <c r="B164" s="964" t="e">
        <f>УП!#REF!</f>
        <v>#REF!</v>
      </c>
      <c r="C164" s="828"/>
      <c r="D164" s="828"/>
      <c r="E164" s="828"/>
      <c r="F164" s="828"/>
      <c r="G164" s="828"/>
      <c r="H164" s="828"/>
      <c r="I164" s="828"/>
      <c r="J164" s="828"/>
      <c r="K164" s="828"/>
      <c r="L164" s="828"/>
      <c r="M164" s="828"/>
      <c r="N164" s="828"/>
      <c r="O164" s="828"/>
      <c r="P164" s="828"/>
      <c r="Q164" s="828"/>
      <c r="R164" s="828"/>
      <c r="S164" s="828"/>
      <c r="T164" s="828"/>
      <c r="U164" s="828"/>
      <c r="V164" s="828"/>
      <c r="W164" s="828"/>
      <c r="X164" s="828"/>
      <c r="Y164" s="828"/>
      <c r="Z164" s="828"/>
      <c r="AA164" s="828"/>
      <c r="AB164" s="828"/>
      <c r="AC164" s="828"/>
      <c r="AD164" s="828"/>
      <c r="AE164" s="828"/>
    </row>
    <row r="165" spans="1:31" ht="15.75" x14ac:dyDescent="0.25">
      <c r="A165" s="803" t="e">
        <f>УП!#REF!</f>
        <v>#REF!</v>
      </c>
      <c r="B165" s="964" t="e">
        <f>УП!#REF!</f>
        <v>#REF!</v>
      </c>
      <c r="C165" s="828"/>
      <c r="D165" s="828"/>
      <c r="E165" s="828"/>
      <c r="F165" s="828"/>
      <c r="G165" s="828"/>
      <c r="H165" s="828"/>
      <c r="I165" s="828"/>
      <c r="J165" s="828"/>
      <c r="K165" s="828"/>
      <c r="L165" s="828"/>
      <c r="M165" s="828"/>
      <c r="N165" s="828"/>
      <c r="O165" s="828"/>
      <c r="P165" s="828"/>
      <c r="Q165" s="828"/>
      <c r="R165" s="828"/>
      <c r="S165" s="828"/>
      <c r="T165" s="828"/>
      <c r="U165" s="828"/>
      <c r="V165" s="828"/>
      <c r="W165" s="828"/>
      <c r="X165" s="828"/>
      <c r="Y165" s="828"/>
      <c r="Z165" s="828"/>
      <c r="AA165" s="828"/>
      <c r="AB165" s="828"/>
      <c r="AC165" s="828"/>
      <c r="AD165" s="828"/>
      <c r="AE165" s="828"/>
    </row>
    <row r="166" spans="1:31" ht="15.75" x14ac:dyDescent="0.25">
      <c r="A166" s="803" t="e">
        <f>УП!#REF!</f>
        <v>#REF!</v>
      </c>
      <c r="B166" s="964" t="e">
        <f>УП!#REF!</f>
        <v>#REF!</v>
      </c>
      <c r="C166" s="828"/>
      <c r="D166" s="828"/>
      <c r="E166" s="828"/>
      <c r="F166" s="828"/>
      <c r="G166" s="828"/>
      <c r="H166" s="828"/>
      <c r="I166" s="828"/>
      <c r="J166" s="828"/>
      <c r="K166" s="828"/>
      <c r="L166" s="828"/>
      <c r="M166" s="828"/>
      <c r="N166" s="828"/>
      <c r="O166" s="828"/>
      <c r="P166" s="828"/>
      <c r="Q166" s="828"/>
      <c r="R166" s="828"/>
      <c r="S166" s="828"/>
      <c r="T166" s="828"/>
      <c r="U166" s="828"/>
      <c r="V166" s="828"/>
      <c r="W166" s="828"/>
      <c r="X166" s="828"/>
      <c r="Y166" s="828"/>
      <c r="Z166" s="828"/>
      <c r="AA166" s="828"/>
      <c r="AB166" s="828"/>
      <c r="AC166" s="828"/>
      <c r="AD166" s="828"/>
      <c r="AE166" s="828"/>
    </row>
    <row r="167" spans="1:31" ht="15.75" x14ac:dyDescent="0.25">
      <c r="A167" s="803" t="e">
        <f>УП!#REF!</f>
        <v>#REF!</v>
      </c>
      <c r="B167" s="964" t="e">
        <f>УП!#REF!</f>
        <v>#REF!</v>
      </c>
      <c r="C167" s="828"/>
      <c r="D167" s="828"/>
      <c r="E167" s="828"/>
      <c r="F167" s="828"/>
      <c r="G167" s="828"/>
      <c r="H167" s="828"/>
      <c r="I167" s="828"/>
      <c r="J167" s="828"/>
      <c r="K167" s="828"/>
      <c r="L167" s="828"/>
      <c r="M167" s="828"/>
      <c r="N167" s="828"/>
      <c r="O167" s="828"/>
      <c r="P167" s="828"/>
      <c r="Q167" s="828"/>
      <c r="R167" s="828"/>
      <c r="S167" s="828"/>
      <c r="T167" s="828"/>
      <c r="U167" s="828"/>
      <c r="V167" s="828"/>
      <c r="W167" s="828"/>
      <c r="X167" s="828"/>
      <c r="Y167" s="828"/>
      <c r="Z167" s="828"/>
      <c r="AA167" s="828"/>
      <c r="AB167" s="828"/>
      <c r="AC167" s="828"/>
      <c r="AD167" s="828"/>
      <c r="AE167" s="828"/>
    </row>
    <row r="168" spans="1:31" ht="15.75" x14ac:dyDescent="0.25">
      <c r="A168" s="803" t="e">
        <f>УП!#REF!</f>
        <v>#REF!</v>
      </c>
      <c r="B168" s="964" t="e">
        <f>УП!#REF!</f>
        <v>#REF!</v>
      </c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828"/>
      <c r="N168" s="828"/>
      <c r="O168" s="828"/>
      <c r="P168" s="828"/>
      <c r="Q168" s="828"/>
      <c r="R168" s="828"/>
      <c r="S168" s="828"/>
      <c r="T168" s="828"/>
      <c r="U168" s="828"/>
      <c r="V168" s="828"/>
      <c r="W168" s="828"/>
      <c r="X168" s="828"/>
      <c r="Y168" s="828"/>
      <c r="Z168" s="828"/>
      <c r="AA168" s="828"/>
      <c r="AB168" s="828"/>
      <c r="AC168" s="828"/>
      <c r="AD168" s="828"/>
      <c r="AE168" s="828"/>
    </row>
    <row r="169" spans="1:31" ht="15.75" x14ac:dyDescent="0.25">
      <c r="A169" s="803" t="e">
        <f>УП!#REF!</f>
        <v>#REF!</v>
      </c>
      <c r="B169" s="964" t="e">
        <f>УП!#REF!</f>
        <v>#REF!</v>
      </c>
      <c r="C169" s="828"/>
      <c r="D169" s="828"/>
      <c r="E169" s="828"/>
      <c r="F169" s="828"/>
      <c r="G169" s="828"/>
      <c r="H169" s="828"/>
      <c r="I169" s="828"/>
      <c r="J169" s="828"/>
      <c r="K169" s="828"/>
      <c r="L169" s="828"/>
      <c r="M169" s="828"/>
      <c r="N169" s="828"/>
      <c r="O169" s="828"/>
      <c r="P169" s="828"/>
      <c r="Q169" s="828"/>
      <c r="R169" s="828"/>
      <c r="S169" s="828"/>
      <c r="T169" s="828"/>
      <c r="U169" s="828"/>
      <c r="V169" s="828"/>
      <c r="W169" s="828"/>
      <c r="X169" s="828"/>
      <c r="Y169" s="828"/>
      <c r="Z169" s="828"/>
      <c r="AA169" s="828"/>
      <c r="AB169" s="828"/>
      <c r="AC169" s="828"/>
      <c r="AD169" s="828"/>
      <c r="AE169" s="828"/>
    </row>
    <row r="170" spans="1:31" ht="15.75" x14ac:dyDescent="0.25">
      <c r="A170" s="803" t="e">
        <f>УП!#REF!</f>
        <v>#REF!</v>
      </c>
      <c r="B170" s="964" t="e">
        <f>УП!#REF!</f>
        <v>#REF!</v>
      </c>
      <c r="C170" s="828"/>
      <c r="D170" s="828"/>
      <c r="E170" s="828"/>
      <c r="F170" s="828"/>
      <c r="G170" s="828"/>
      <c r="H170" s="828"/>
      <c r="I170" s="828"/>
      <c r="J170" s="828"/>
      <c r="K170" s="828"/>
      <c r="L170" s="828"/>
      <c r="M170" s="828"/>
      <c r="N170" s="828"/>
      <c r="O170" s="828"/>
      <c r="P170" s="828"/>
      <c r="Q170" s="828"/>
      <c r="R170" s="828"/>
      <c r="S170" s="828"/>
      <c r="T170" s="828"/>
      <c r="U170" s="828"/>
      <c r="V170" s="828"/>
      <c r="W170" s="828"/>
      <c r="X170" s="828"/>
      <c r="Y170" s="828"/>
      <c r="Z170" s="828"/>
      <c r="AA170" s="828"/>
      <c r="AB170" s="828"/>
      <c r="AC170" s="828"/>
      <c r="AD170" s="828"/>
      <c r="AE170" s="828"/>
    </row>
    <row r="171" spans="1:31" ht="15.75" x14ac:dyDescent="0.25">
      <c r="A171" s="803" t="e">
        <f>УП!#REF!</f>
        <v>#REF!</v>
      </c>
      <c r="B171" s="964" t="e">
        <f>УП!#REF!</f>
        <v>#REF!</v>
      </c>
      <c r="C171" s="828"/>
      <c r="D171" s="828"/>
      <c r="E171" s="828"/>
      <c r="F171" s="828"/>
      <c r="G171" s="828"/>
      <c r="H171" s="828"/>
      <c r="I171" s="828"/>
      <c r="J171" s="828"/>
      <c r="K171" s="828"/>
      <c r="L171" s="828"/>
      <c r="M171" s="828"/>
      <c r="N171" s="828"/>
      <c r="O171" s="828"/>
      <c r="P171" s="828"/>
      <c r="Q171" s="828"/>
      <c r="R171" s="828"/>
      <c r="S171" s="828"/>
      <c r="T171" s="828"/>
      <c r="U171" s="828"/>
      <c r="V171" s="828"/>
      <c r="W171" s="828"/>
      <c r="X171" s="828"/>
      <c r="Y171" s="828"/>
      <c r="Z171" s="828"/>
      <c r="AA171" s="828"/>
      <c r="AB171" s="828"/>
      <c r="AC171" s="828"/>
      <c r="AD171" s="828"/>
      <c r="AE171" s="828"/>
    </row>
    <row r="172" spans="1:31" ht="15.75" x14ac:dyDescent="0.25">
      <c r="A172" s="803" t="e">
        <f>УП!#REF!</f>
        <v>#REF!</v>
      </c>
      <c r="B172" s="964" t="e">
        <f>УП!#REF!</f>
        <v>#REF!</v>
      </c>
      <c r="C172" s="828"/>
      <c r="D172" s="828"/>
      <c r="E172" s="828"/>
      <c r="F172" s="828"/>
      <c r="G172" s="828"/>
      <c r="H172" s="828"/>
      <c r="I172" s="828"/>
      <c r="J172" s="828"/>
      <c r="K172" s="828"/>
      <c r="L172" s="828"/>
      <c r="M172" s="828"/>
      <c r="N172" s="828"/>
      <c r="O172" s="828"/>
      <c r="P172" s="828"/>
      <c r="Q172" s="828"/>
      <c r="R172" s="828"/>
      <c r="S172" s="828"/>
      <c r="T172" s="828"/>
      <c r="U172" s="828"/>
      <c r="V172" s="828"/>
      <c r="W172" s="828"/>
      <c r="X172" s="828"/>
      <c r="Y172" s="828"/>
      <c r="Z172" s="828"/>
      <c r="AA172" s="828"/>
      <c r="AB172" s="828"/>
      <c r="AC172" s="828"/>
      <c r="AD172" s="828"/>
      <c r="AE172" s="828"/>
    </row>
    <row r="173" spans="1:31" ht="15.75" x14ac:dyDescent="0.25">
      <c r="A173" s="803" t="e">
        <f>УП!#REF!</f>
        <v>#REF!</v>
      </c>
      <c r="B173" s="964" t="e">
        <f>УП!#REF!</f>
        <v>#REF!</v>
      </c>
      <c r="C173" s="828"/>
      <c r="D173" s="828"/>
      <c r="E173" s="828"/>
      <c r="F173" s="828"/>
      <c r="G173" s="828"/>
      <c r="H173" s="828"/>
      <c r="I173" s="828"/>
      <c r="J173" s="828"/>
      <c r="K173" s="828"/>
      <c r="L173" s="828"/>
      <c r="M173" s="828"/>
      <c r="N173" s="828"/>
      <c r="O173" s="828"/>
      <c r="P173" s="828"/>
      <c r="Q173" s="828"/>
      <c r="R173" s="828"/>
      <c r="S173" s="828"/>
      <c r="T173" s="828"/>
      <c r="U173" s="828"/>
      <c r="V173" s="828"/>
      <c r="W173" s="828"/>
      <c r="X173" s="828"/>
      <c r="Y173" s="828"/>
      <c r="Z173" s="828"/>
      <c r="AA173" s="828"/>
      <c r="AB173" s="828"/>
      <c r="AC173" s="828"/>
      <c r="AD173" s="828"/>
      <c r="AE173" s="828"/>
    </row>
    <row r="174" spans="1:31" ht="15.75" x14ac:dyDescent="0.25">
      <c r="A174" s="812" t="str">
        <f>УП!J176</f>
        <v>П.6.В6</v>
      </c>
      <c r="B174" s="971" t="str">
        <f>УП!K176</f>
        <v>Специализация 5</v>
      </c>
      <c r="C174" s="1163"/>
      <c r="D174" s="1163"/>
      <c r="E174" s="1163"/>
      <c r="F174" s="1163"/>
      <c r="G174" s="1163"/>
      <c r="H174" s="1163"/>
      <c r="I174" s="1163"/>
      <c r="J174" s="1163"/>
      <c r="K174" s="1163"/>
      <c r="L174" s="1163"/>
      <c r="M174" s="1163"/>
      <c r="N174" s="1163"/>
      <c r="O174" s="1163"/>
      <c r="P174" s="1163"/>
      <c r="Q174" s="1163"/>
      <c r="R174" s="1163"/>
      <c r="S174" s="1163"/>
      <c r="T174" s="1163"/>
      <c r="U174" s="1163"/>
      <c r="V174" s="1163"/>
      <c r="W174" s="1163"/>
      <c r="X174" s="1163"/>
      <c r="Y174" s="1163"/>
      <c r="Z174" s="1163"/>
      <c r="AA174" s="1163"/>
      <c r="AB174" s="1163"/>
      <c r="AC174" s="1163"/>
      <c r="AD174" s="1163"/>
      <c r="AE174" s="1163"/>
    </row>
    <row r="175" spans="1:31" ht="15.75" x14ac:dyDescent="0.25">
      <c r="A175" s="803" t="str">
        <f>УП!J177</f>
        <v>П.6.В7</v>
      </c>
      <c r="B175" s="964" t="str">
        <f>УП!K177</f>
        <v>ХХХХ</v>
      </c>
      <c r="C175" s="828"/>
      <c r="D175" s="828"/>
      <c r="E175" s="828"/>
      <c r="F175" s="828"/>
      <c r="G175" s="828"/>
      <c r="H175" s="828"/>
      <c r="I175" s="828"/>
      <c r="J175" s="828"/>
      <c r="K175" s="828"/>
      <c r="L175" s="828"/>
      <c r="M175" s="828"/>
      <c r="N175" s="828"/>
      <c r="O175" s="828"/>
      <c r="P175" s="828"/>
      <c r="Q175" s="828"/>
      <c r="R175" s="828"/>
      <c r="S175" s="828"/>
      <c r="T175" s="828"/>
      <c r="U175" s="828"/>
      <c r="V175" s="828"/>
      <c r="W175" s="828"/>
      <c r="X175" s="828"/>
      <c r="Y175" s="828"/>
      <c r="Z175" s="828"/>
      <c r="AA175" s="828"/>
      <c r="AB175" s="828"/>
      <c r="AC175" s="828"/>
      <c r="AD175" s="828"/>
      <c r="AE175" s="828"/>
    </row>
    <row r="176" spans="1:31" ht="15.75" x14ac:dyDescent="0.25">
      <c r="A176" s="803" t="str">
        <f>УП!J178</f>
        <v>П.6.В8</v>
      </c>
      <c r="B176" s="964" t="str">
        <f>УП!K178</f>
        <v>ХХХХ</v>
      </c>
      <c r="C176" s="828"/>
      <c r="D176" s="828"/>
      <c r="E176" s="828"/>
      <c r="F176" s="828"/>
      <c r="G176" s="828"/>
      <c r="H176" s="828"/>
      <c r="I176" s="828"/>
      <c r="J176" s="828"/>
      <c r="K176" s="828"/>
      <c r="L176" s="828"/>
      <c r="M176" s="828"/>
      <c r="N176" s="828"/>
      <c r="O176" s="828"/>
      <c r="P176" s="828"/>
      <c r="Q176" s="828"/>
      <c r="R176" s="828"/>
      <c r="S176" s="828"/>
      <c r="T176" s="828"/>
      <c r="U176" s="828"/>
      <c r="V176" s="828"/>
      <c r="W176" s="828"/>
      <c r="X176" s="828"/>
      <c r="Y176" s="828"/>
      <c r="Z176" s="828"/>
      <c r="AA176" s="828"/>
      <c r="AB176" s="828"/>
      <c r="AC176" s="828"/>
      <c r="AD176" s="828"/>
      <c r="AE176" s="828"/>
    </row>
    <row r="177" spans="1:31" ht="15.75" x14ac:dyDescent="0.25">
      <c r="A177" s="803" t="str">
        <f>УП!J179</f>
        <v>П.6.В9</v>
      </c>
      <c r="B177" s="964" t="str">
        <f>УП!K179</f>
        <v>ХХХХ</v>
      </c>
      <c r="C177" s="828"/>
      <c r="D177" s="828"/>
      <c r="E177" s="828"/>
      <c r="F177" s="828"/>
      <c r="G177" s="828"/>
      <c r="H177" s="828"/>
      <c r="I177" s="828"/>
      <c r="J177" s="828"/>
      <c r="K177" s="828"/>
      <c r="L177" s="828"/>
      <c r="M177" s="828"/>
      <c r="N177" s="828"/>
      <c r="O177" s="828"/>
      <c r="P177" s="828"/>
      <c r="Q177" s="828"/>
      <c r="R177" s="828"/>
      <c r="S177" s="828"/>
      <c r="T177" s="828"/>
      <c r="U177" s="828"/>
      <c r="V177" s="828"/>
      <c r="W177" s="828"/>
      <c r="X177" s="828"/>
      <c r="Y177" s="828"/>
      <c r="Z177" s="828"/>
      <c r="AA177" s="828"/>
      <c r="AB177" s="828"/>
      <c r="AC177" s="828"/>
      <c r="AD177" s="828"/>
      <c r="AE177" s="828"/>
    </row>
    <row r="178" spans="1:31" ht="15.75" x14ac:dyDescent="0.25">
      <c r="A178" s="803" t="str">
        <f>УП!J180</f>
        <v>П.6.В10</v>
      </c>
      <c r="B178" s="964" t="str">
        <f>УП!K180</f>
        <v>ХХХХ</v>
      </c>
      <c r="C178" s="828"/>
      <c r="D178" s="828"/>
      <c r="E178" s="828"/>
      <c r="F178" s="828"/>
      <c r="G178" s="828"/>
      <c r="H178" s="828"/>
      <c r="I178" s="828"/>
      <c r="J178" s="828"/>
      <c r="K178" s="828"/>
      <c r="L178" s="828"/>
      <c r="M178" s="828"/>
      <c r="N178" s="828"/>
      <c r="O178" s="828"/>
      <c r="P178" s="828"/>
      <c r="Q178" s="828"/>
      <c r="R178" s="828"/>
      <c r="S178" s="828"/>
      <c r="T178" s="828"/>
      <c r="U178" s="828"/>
      <c r="V178" s="828"/>
      <c r="W178" s="828"/>
      <c r="X178" s="828"/>
      <c r="Y178" s="828"/>
      <c r="Z178" s="828"/>
      <c r="AA178" s="828"/>
      <c r="AB178" s="828"/>
      <c r="AC178" s="828"/>
      <c r="AD178" s="828"/>
      <c r="AE178" s="828"/>
    </row>
    <row r="179" spans="1:31" ht="15.75" x14ac:dyDescent="0.25">
      <c r="A179" s="803" t="str">
        <f>УП!J181</f>
        <v>П.6.В11</v>
      </c>
      <c r="B179" s="964" t="str">
        <f>УП!K181</f>
        <v>ХХХХ</v>
      </c>
      <c r="C179" s="828"/>
      <c r="D179" s="828"/>
      <c r="E179" s="828"/>
      <c r="F179" s="828"/>
      <c r="G179" s="828"/>
      <c r="H179" s="828"/>
      <c r="I179" s="828"/>
      <c r="J179" s="828"/>
      <c r="K179" s="828"/>
      <c r="L179" s="828"/>
      <c r="M179" s="828"/>
      <c r="N179" s="828"/>
      <c r="O179" s="828"/>
      <c r="P179" s="828"/>
      <c r="Q179" s="828"/>
      <c r="R179" s="828"/>
      <c r="S179" s="828"/>
      <c r="T179" s="828"/>
      <c r="U179" s="828"/>
      <c r="V179" s="828"/>
      <c r="W179" s="828"/>
      <c r="X179" s="828"/>
      <c r="Y179" s="828"/>
      <c r="Z179" s="828"/>
      <c r="AA179" s="828"/>
      <c r="AB179" s="828"/>
      <c r="AC179" s="828"/>
      <c r="AD179" s="828"/>
      <c r="AE179" s="828"/>
    </row>
    <row r="180" spans="1:31" ht="15.75" x14ac:dyDescent="0.25">
      <c r="A180" s="803" t="str">
        <f>УП!J182</f>
        <v>П.6.В12</v>
      </c>
      <c r="B180" s="964" t="str">
        <f>УП!K182</f>
        <v>ХХХХ</v>
      </c>
      <c r="C180" s="828"/>
      <c r="D180" s="828"/>
      <c r="E180" s="828"/>
      <c r="F180" s="828"/>
      <c r="G180" s="828"/>
      <c r="H180" s="828"/>
      <c r="I180" s="828"/>
      <c r="J180" s="828"/>
      <c r="K180" s="828"/>
      <c r="L180" s="828"/>
      <c r="M180" s="828"/>
      <c r="N180" s="828"/>
      <c r="O180" s="828"/>
      <c r="P180" s="828"/>
      <c r="Q180" s="828"/>
      <c r="R180" s="828"/>
      <c r="S180" s="828"/>
      <c r="T180" s="828"/>
      <c r="U180" s="828"/>
      <c r="V180" s="828"/>
      <c r="W180" s="828"/>
      <c r="X180" s="828"/>
      <c r="Y180" s="828"/>
      <c r="Z180" s="828"/>
      <c r="AA180" s="828"/>
      <c r="AB180" s="828"/>
      <c r="AC180" s="828"/>
      <c r="AD180" s="828"/>
      <c r="AE180" s="828"/>
    </row>
    <row r="181" spans="1:31" ht="15.75" x14ac:dyDescent="0.25">
      <c r="A181" s="803" t="str">
        <f>УП!J183</f>
        <v>П.6.В13</v>
      </c>
      <c r="B181" s="964" t="str">
        <f>УП!K183</f>
        <v>ХХХХ</v>
      </c>
      <c r="C181" s="828"/>
      <c r="D181" s="828"/>
      <c r="E181" s="828"/>
      <c r="F181" s="828"/>
      <c r="G181" s="828"/>
      <c r="H181" s="828"/>
      <c r="I181" s="828"/>
      <c r="J181" s="828"/>
      <c r="K181" s="828"/>
      <c r="L181" s="828"/>
      <c r="M181" s="828"/>
      <c r="N181" s="828"/>
      <c r="O181" s="828"/>
      <c r="P181" s="828"/>
      <c r="Q181" s="828"/>
      <c r="R181" s="828"/>
      <c r="S181" s="828"/>
      <c r="T181" s="828"/>
      <c r="U181" s="828"/>
      <c r="V181" s="828"/>
      <c r="W181" s="828"/>
      <c r="X181" s="828"/>
      <c r="Y181" s="828"/>
      <c r="Z181" s="828"/>
      <c r="AA181" s="828"/>
      <c r="AB181" s="828"/>
      <c r="AC181" s="828"/>
      <c r="AD181" s="828"/>
      <c r="AE181" s="828"/>
    </row>
    <row r="182" spans="1:31" ht="15.75" x14ac:dyDescent="0.25">
      <c r="A182" s="803" t="str">
        <f>УП!J184</f>
        <v>П.6.В14</v>
      </c>
      <c r="B182" s="964" t="str">
        <f>УП!K184</f>
        <v>ХХХХ</v>
      </c>
      <c r="C182" s="828"/>
      <c r="D182" s="828"/>
      <c r="E182" s="828"/>
      <c r="F182" s="828"/>
      <c r="G182" s="828"/>
      <c r="H182" s="828"/>
      <c r="I182" s="828"/>
      <c r="J182" s="828"/>
      <c r="K182" s="828"/>
      <c r="L182" s="828"/>
      <c r="M182" s="828"/>
      <c r="N182" s="828"/>
      <c r="O182" s="828"/>
      <c r="P182" s="828"/>
      <c r="Q182" s="828"/>
      <c r="R182" s="828"/>
      <c r="S182" s="828"/>
      <c r="T182" s="828"/>
      <c r="U182" s="828"/>
      <c r="V182" s="828"/>
      <c r="W182" s="828"/>
      <c r="X182" s="828"/>
      <c r="Y182" s="828"/>
      <c r="Z182" s="828"/>
      <c r="AA182" s="828"/>
      <c r="AB182" s="828"/>
      <c r="AC182" s="828"/>
      <c r="AD182" s="828"/>
      <c r="AE182" s="828"/>
    </row>
    <row r="183" spans="1:31" ht="15.75" x14ac:dyDescent="0.25">
      <c r="A183" s="803" t="str">
        <f>УП!J185</f>
        <v>П.6.В15</v>
      </c>
      <c r="B183" s="964" t="str">
        <f>УП!K185</f>
        <v>ХХХХ</v>
      </c>
      <c r="C183" s="828"/>
      <c r="D183" s="828"/>
      <c r="E183" s="828"/>
      <c r="F183" s="828"/>
      <c r="G183" s="828"/>
      <c r="H183" s="828"/>
      <c r="I183" s="828"/>
      <c r="J183" s="828"/>
      <c r="K183" s="828"/>
      <c r="L183" s="828"/>
      <c r="M183" s="828"/>
      <c r="N183" s="828"/>
      <c r="O183" s="828"/>
      <c r="P183" s="828"/>
      <c r="Q183" s="828"/>
      <c r="R183" s="828"/>
      <c r="S183" s="828"/>
      <c r="T183" s="828"/>
      <c r="U183" s="828"/>
      <c r="V183" s="828"/>
      <c r="W183" s="828"/>
      <c r="X183" s="828"/>
      <c r="Y183" s="828"/>
      <c r="Z183" s="828"/>
      <c r="AA183" s="828"/>
      <c r="AB183" s="828"/>
      <c r="AC183" s="828"/>
      <c r="AD183" s="828"/>
      <c r="AE183" s="828"/>
    </row>
    <row r="184" spans="1:31" ht="16.5" thickBot="1" x14ac:dyDescent="0.3">
      <c r="A184" s="803" t="str">
        <f>УП!J186</f>
        <v>П.6.В16</v>
      </c>
      <c r="B184" s="964" t="str">
        <f>УП!K186</f>
        <v>ХХХХ</v>
      </c>
      <c r="C184" s="828"/>
      <c r="D184" s="828"/>
      <c r="E184" s="828"/>
      <c r="F184" s="828"/>
      <c r="G184" s="828"/>
      <c r="H184" s="828"/>
      <c r="I184" s="828"/>
      <c r="J184" s="828"/>
      <c r="K184" s="828"/>
      <c r="L184" s="828"/>
      <c r="M184" s="828"/>
      <c r="N184" s="828"/>
      <c r="O184" s="828"/>
      <c r="P184" s="828"/>
      <c r="Q184" s="828"/>
      <c r="R184" s="828"/>
      <c r="S184" s="828"/>
      <c r="T184" s="828"/>
      <c r="U184" s="828"/>
      <c r="V184" s="828"/>
      <c r="W184" s="828"/>
      <c r="X184" s="828"/>
      <c r="Y184" s="828"/>
      <c r="Z184" s="828"/>
      <c r="AA184" s="828"/>
      <c r="AB184" s="828"/>
      <c r="AC184" s="828"/>
      <c r="AD184" s="828"/>
      <c r="AE184" s="828"/>
    </row>
    <row r="185" spans="1:31" ht="16.5" thickBot="1" x14ac:dyDescent="0.3">
      <c r="A185" s="813" t="str">
        <f>УП!J192</f>
        <v>ПП</v>
      </c>
      <c r="B185" s="972" t="str">
        <f>УП!K192</f>
        <v>Практика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3"/>
      <c r="AA185" s="1163"/>
      <c r="AB185" s="1163"/>
      <c r="AC185" s="1163"/>
      <c r="AD185" s="1163"/>
      <c r="AE185" s="1163"/>
    </row>
    <row r="186" spans="1:31" ht="15.75" x14ac:dyDescent="0.25">
      <c r="A186" s="813" t="str">
        <f>УП!J193</f>
        <v>ПП.У</v>
      </c>
      <c r="B186" s="972" t="str">
        <f>УП!K193</f>
        <v>Учебная практика</v>
      </c>
      <c r="C186" s="1163"/>
      <c r="D186" s="1163"/>
      <c r="E186" s="1163"/>
      <c r="F186" s="1163"/>
      <c r="G186" s="1163"/>
      <c r="H186" s="1163"/>
      <c r="I186" s="1163"/>
      <c r="J186" s="1163"/>
      <c r="K186" s="1163"/>
      <c r="L186" s="1163"/>
      <c r="M186" s="1163"/>
      <c r="N186" s="1163"/>
      <c r="O186" s="1163"/>
      <c r="P186" s="1163"/>
      <c r="Q186" s="1163"/>
      <c r="R186" s="1163"/>
      <c r="S186" s="1163"/>
      <c r="T186" s="1163"/>
      <c r="U186" s="1163"/>
      <c r="V186" s="1163"/>
      <c r="W186" s="1163"/>
      <c r="X186" s="1163"/>
      <c r="Y186" s="1163"/>
      <c r="Z186" s="1163"/>
      <c r="AA186" s="1163"/>
      <c r="AB186" s="1163"/>
      <c r="AC186" s="1163"/>
      <c r="AD186" s="1163"/>
      <c r="AE186" s="1163"/>
    </row>
    <row r="187" spans="1:31" ht="16.5" thickBot="1" x14ac:dyDescent="0.3">
      <c r="A187" s="803" t="str">
        <f>УП!J194</f>
        <v>ПП.У.1</v>
      </c>
      <c r="B187" s="964" t="str">
        <f>УП!K194</f>
        <v>Учебная, ознакомительная</v>
      </c>
      <c r="C187" s="828"/>
      <c r="D187" s="828"/>
      <c r="E187" s="828"/>
      <c r="F187" s="828"/>
      <c r="G187" s="828"/>
      <c r="H187" s="828"/>
      <c r="I187" s="828"/>
      <c r="J187" s="828"/>
      <c r="K187" s="828"/>
      <c r="L187" s="828"/>
      <c r="M187" s="828"/>
      <c r="N187" s="828"/>
      <c r="O187" s="828"/>
      <c r="P187" s="828"/>
      <c r="Q187" s="828"/>
      <c r="R187" s="828"/>
      <c r="S187" s="828"/>
      <c r="T187" s="828"/>
      <c r="U187" s="828"/>
      <c r="V187" s="828"/>
      <c r="W187" s="828"/>
      <c r="X187" s="828"/>
      <c r="Y187" s="828"/>
      <c r="Z187" s="828"/>
      <c r="AA187" s="828"/>
      <c r="AB187" s="828"/>
      <c r="AC187" s="828"/>
      <c r="AD187" s="828"/>
      <c r="AE187" s="828"/>
    </row>
    <row r="188" spans="1:31" ht="15.75" x14ac:dyDescent="0.25">
      <c r="A188" s="813" t="e">
        <f>УП!#REF!</f>
        <v>#REF!</v>
      </c>
      <c r="B188" s="972" t="e">
        <f>УП!#REF!</f>
        <v>#REF!</v>
      </c>
      <c r="C188" s="1163"/>
      <c r="D188" s="1163"/>
      <c r="E188" s="1163"/>
      <c r="F188" s="1163"/>
      <c r="G188" s="1163"/>
      <c r="H188" s="1163"/>
      <c r="I188" s="1163"/>
      <c r="J188" s="1163"/>
      <c r="K188" s="1163"/>
      <c r="L188" s="1163"/>
      <c r="M188" s="1163"/>
      <c r="N188" s="1163"/>
      <c r="O188" s="1163"/>
      <c r="P188" s="1163"/>
      <c r="Q188" s="1163"/>
      <c r="R188" s="1163"/>
      <c r="S188" s="1163"/>
      <c r="T188" s="1163"/>
      <c r="U188" s="1163"/>
      <c r="V188" s="1163"/>
      <c r="W188" s="1163"/>
      <c r="X188" s="1163"/>
      <c r="Y188" s="1163"/>
      <c r="Z188" s="1163"/>
      <c r="AA188" s="1163"/>
      <c r="AB188" s="1163"/>
      <c r="AC188" s="1163"/>
      <c r="AD188" s="1163"/>
      <c r="AE188" s="1163"/>
    </row>
    <row r="189" spans="1:31" ht="15.75" x14ac:dyDescent="0.25">
      <c r="A189" s="803" t="e">
        <f>УП!#REF!</f>
        <v>#REF!</v>
      </c>
      <c r="B189" s="964" t="e">
        <f>УП!#REF!</f>
        <v>#REF!</v>
      </c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828"/>
      <c r="N189" s="828"/>
      <c r="O189" s="828"/>
      <c r="P189" s="828"/>
      <c r="Q189" s="828"/>
      <c r="R189" s="828"/>
      <c r="S189" s="828"/>
      <c r="T189" s="828"/>
      <c r="U189" s="828"/>
      <c r="V189" s="828"/>
      <c r="W189" s="828"/>
      <c r="X189" s="828"/>
      <c r="Y189" s="828"/>
      <c r="Z189" s="828"/>
      <c r="AA189" s="828"/>
      <c r="AB189" s="828"/>
      <c r="AC189" s="828"/>
      <c r="AD189" s="828"/>
      <c r="AE189" s="828"/>
    </row>
    <row r="190" spans="1:31" ht="16.5" thickBot="1" x14ac:dyDescent="0.3">
      <c r="A190" s="803" t="e">
        <f>УП!#REF!</f>
        <v>#REF!</v>
      </c>
      <c r="B190" s="964" t="e">
        <f>УП!#REF!</f>
        <v>#REF!</v>
      </c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8"/>
      <c r="Q190" s="828"/>
      <c r="R190" s="828"/>
      <c r="S190" s="828"/>
      <c r="T190" s="828"/>
      <c r="U190" s="828"/>
      <c r="V190" s="828"/>
      <c r="W190" s="828"/>
      <c r="X190" s="828"/>
      <c r="Y190" s="828"/>
      <c r="Z190" s="828"/>
      <c r="AA190" s="828"/>
      <c r="AB190" s="828"/>
      <c r="AC190" s="828"/>
      <c r="AD190" s="828"/>
      <c r="AE190" s="828"/>
    </row>
    <row r="191" spans="1:31" ht="15.75" x14ac:dyDescent="0.25">
      <c r="A191" s="813" t="str">
        <f>УП!J195</f>
        <v>ПП.НС</v>
      </c>
      <c r="B191" s="972" t="str">
        <f>УП!K195</f>
        <v>Научно-исследовательский семинар</v>
      </c>
      <c r="C191" s="1163"/>
      <c r="D191" s="1163"/>
      <c r="E191" s="1163"/>
      <c r="F191" s="1163"/>
      <c r="G191" s="1163"/>
      <c r="H191" s="1163"/>
      <c r="I191" s="1163"/>
      <c r="J191" s="1163"/>
      <c r="K191" s="1163"/>
      <c r="L191" s="1163"/>
      <c r="M191" s="1163"/>
      <c r="N191" s="1163"/>
      <c r="O191" s="1163"/>
      <c r="P191" s="1163"/>
      <c r="Q191" s="1163"/>
      <c r="R191" s="1163"/>
      <c r="S191" s="1163"/>
      <c r="T191" s="1163"/>
      <c r="U191" s="1163"/>
      <c r="V191" s="1163"/>
      <c r="W191" s="1163"/>
      <c r="X191" s="1163"/>
      <c r="Y191" s="1163"/>
      <c r="Z191" s="1163"/>
      <c r="AA191" s="1163"/>
      <c r="AB191" s="1163"/>
      <c r="AC191" s="1163"/>
      <c r="AD191" s="1163"/>
      <c r="AE191" s="1163"/>
    </row>
    <row r="192" spans="1:31" ht="15.75" x14ac:dyDescent="0.25">
      <c r="A192" s="803" t="str">
        <f>УП!J196</f>
        <v>ПП.НС.1</v>
      </c>
      <c r="B192" s="964" t="str">
        <f>УП!K196</f>
        <v>Научно-исследовательский семинар</v>
      </c>
      <c r="C192" s="828"/>
      <c r="D192" s="828"/>
      <c r="E192" s="828"/>
      <c r="F192" s="828"/>
      <c r="G192" s="828"/>
      <c r="H192" s="828"/>
      <c r="I192" s="828"/>
      <c r="J192" s="828"/>
      <c r="K192" s="828"/>
      <c r="L192" s="828"/>
      <c r="M192" s="828"/>
      <c r="N192" s="828"/>
      <c r="O192" s="828"/>
      <c r="P192" s="828"/>
      <c r="Q192" s="828"/>
      <c r="R192" s="828"/>
      <c r="S192" s="828"/>
      <c r="T192" s="828"/>
      <c r="U192" s="828"/>
      <c r="V192" s="828"/>
      <c r="W192" s="828"/>
      <c r="X192" s="828"/>
      <c r="Y192" s="828"/>
      <c r="Z192" s="828"/>
      <c r="AA192" s="828"/>
      <c r="AB192" s="828"/>
      <c r="AC192" s="828"/>
      <c r="AD192" s="828"/>
      <c r="AE192" s="828"/>
    </row>
    <row r="193" spans="1:31" ht="16.5" thickBot="1" x14ac:dyDescent="0.3">
      <c r="A193" s="803" t="e">
        <f>УП!#REF!</f>
        <v>#REF!</v>
      </c>
      <c r="B193" s="964" t="e">
        <f>УП!#REF!</f>
        <v>#REF!</v>
      </c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N193" s="828"/>
      <c r="O193" s="828"/>
      <c r="P193" s="828"/>
      <c r="Q193" s="828"/>
      <c r="R193" s="828"/>
      <c r="S193" s="828"/>
      <c r="T193" s="828"/>
      <c r="U193" s="828"/>
      <c r="V193" s="828"/>
      <c r="W193" s="828"/>
      <c r="X193" s="828"/>
      <c r="Y193" s="828"/>
      <c r="Z193" s="828"/>
      <c r="AA193" s="828"/>
      <c r="AB193" s="828"/>
      <c r="AC193" s="828"/>
      <c r="AD193" s="828"/>
      <c r="AE193" s="828"/>
    </row>
    <row r="194" spans="1:31" ht="15.75" x14ac:dyDescent="0.25">
      <c r="A194" s="813" t="str">
        <f>УП!J197</f>
        <v>ПП.ПП</v>
      </c>
      <c r="B194" s="972" t="str">
        <f>УП!K197</f>
        <v>Практика</v>
      </c>
      <c r="C194" s="1163"/>
      <c r="D194" s="1163"/>
      <c r="E194" s="1163"/>
      <c r="F194" s="1163"/>
      <c r="G194" s="1163"/>
      <c r="H194" s="1163"/>
      <c r="I194" s="1163"/>
      <c r="J194" s="1163"/>
      <c r="K194" s="1163"/>
      <c r="L194" s="1163"/>
      <c r="M194" s="1163"/>
      <c r="N194" s="1163"/>
      <c r="O194" s="1163"/>
      <c r="P194" s="1163"/>
      <c r="Q194" s="1163"/>
      <c r="R194" s="1163"/>
      <c r="S194" s="1163"/>
      <c r="T194" s="1163"/>
      <c r="U194" s="1163"/>
      <c r="V194" s="1163"/>
      <c r="W194" s="1163"/>
      <c r="X194" s="1163"/>
      <c r="Y194" s="1163"/>
      <c r="Z194" s="1163"/>
      <c r="AA194" s="1163"/>
      <c r="AB194" s="1163"/>
      <c r="AC194" s="1163"/>
      <c r="AD194" s="1163"/>
      <c r="AE194" s="1163"/>
    </row>
    <row r="195" spans="1:31" ht="32.25" thickBot="1" x14ac:dyDescent="0.3">
      <c r="A195" s="803" t="str">
        <f>УП!J199</f>
        <v>ПП.ПП.В2</v>
      </c>
      <c r="B195" s="964" t="str">
        <f>УП!K199</f>
        <v>Производственная, производственно-технологическая</v>
      </c>
      <c r="C195" s="828"/>
      <c r="D195" s="828"/>
      <c r="E195" s="828"/>
      <c r="F195" s="828"/>
      <c r="G195" s="828"/>
      <c r="H195" s="828"/>
      <c r="I195" s="828"/>
      <c r="J195" s="828"/>
      <c r="K195" s="828"/>
      <c r="L195" s="828"/>
      <c r="M195" s="828"/>
      <c r="N195" s="828"/>
      <c r="O195" s="828"/>
      <c r="P195" s="828"/>
      <c r="Q195" s="828"/>
      <c r="R195" s="828"/>
      <c r="S195" s="828"/>
      <c r="T195" s="828"/>
      <c r="U195" s="828"/>
      <c r="V195" s="828"/>
      <c r="W195" s="828"/>
      <c r="X195" s="828"/>
      <c r="Y195" s="828"/>
      <c r="Z195" s="828"/>
      <c r="AA195" s="828"/>
      <c r="AB195" s="828"/>
      <c r="AC195" s="828"/>
      <c r="AD195" s="828"/>
      <c r="AE195" s="828"/>
    </row>
    <row r="196" spans="1:31" ht="15.75" x14ac:dyDescent="0.25">
      <c r="A196" s="813" t="str">
        <f>УП!J200</f>
        <v>ПП.ПД</v>
      </c>
      <c r="B196" s="972" t="str">
        <f>УП!K200</f>
        <v>Преддипломная практика</v>
      </c>
      <c r="C196" s="1163"/>
      <c r="D196" s="1163"/>
      <c r="E196" s="1163"/>
      <c r="F196" s="1163"/>
      <c r="G196" s="1163"/>
      <c r="H196" s="1163"/>
      <c r="I196" s="1163"/>
      <c r="J196" s="1163"/>
      <c r="K196" s="1163"/>
      <c r="L196" s="1163"/>
      <c r="M196" s="1163"/>
      <c r="N196" s="1163"/>
      <c r="O196" s="1163"/>
      <c r="P196" s="1163"/>
      <c r="Q196" s="1163"/>
      <c r="R196" s="1163"/>
      <c r="S196" s="1163"/>
      <c r="T196" s="1163"/>
      <c r="U196" s="1163"/>
      <c r="V196" s="1163"/>
      <c r="W196" s="1163"/>
      <c r="X196" s="1163"/>
      <c r="Y196" s="1163"/>
      <c r="Z196" s="1163"/>
      <c r="AA196" s="1163"/>
      <c r="AB196" s="1163"/>
      <c r="AC196" s="1163"/>
      <c r="AD196" s="1163"/>
      <c r="AE196" s="1163"/>
    </row>
    <row r="197" spans="1:31" ht="16.5" thickBot="1" x14ac:dyDescent="0.3">
      <c r="A197" s="803" t="str">
        <f>УП!J201</f>
        <v>ПП.ПД.1</v>
      </c>
      <c r="B197" s="964" t="str">
        <f>УП!K201</f>
        <v>Производственная, преддипломная</v>
      </c>
      <c r="C197" s="828"/>
      <c r="D197" s="828"/>
      <c r="E197" s="828"/>
      <c r="F197" s="828"/>
      <c r="G197" s="828"/>
      <c r="H197" s="828"/>
      <c r="I197" s="828"/>
      <c r="J197" s="828"/>
      <c r="K197" s="828"/>
      <c r="L197" s="828"/>
      <c r="M197" s="828"/>
      <c r="N197" s="828"/>
      <c r="O197" s="828"/>
      <c r="P197" s="828"/>
      <c r="Q197" s="828"/>
      <c r="R197" s="828"/>
      <c r="S197" s="828"/>
      <c r="T197" s="828"/>
      <c r="U197" s="828"/>
      <c r="V197" s="828"/>
      <c r="W197" s="828"/>
      <c r="X197" s="828"/>
      <c r="Y197" s="828"/>
      <c r="Z197" s="828"/>
      <c r="AA197" s="828"/>
      <c r="AB197" s="828"/>
      <c r="AC197" s="828"/>
      <c r="AD197" s="828"/>
      <c r="AE197" s="828"/>
    </row>
    <row r="198" spans="1:31" ht="15.75" x14ac:dyDescent="0.25">
      <c r="A198" s="818" t="str">
        <f>УП!J202</f>
        <v>ГИА</v>
      </c>
      <c r="B198" s="973" t="str">
        <f>УП!K202</f>
        <v>Государственная итоговая аттестация</v>
      </c>
      <c r="C198" s="1163"/>
      <c r="D198" s="1163"/>
      <c r="E198" s="1163"/>
      <c r="F198" s="1163"/>
      <c r="G198" s="1163"/>
      <c r="H198" s="1163"/>
      <c r="I198" s="1163"/>
      <c r="J198" s="1163"/>
      <c r="K198" s="1163"/>
      <c r="L198" s="1163"/>
      <c r="M198" s="1163"/>
      <c r="N198" s="1163"/>
      <c r="O198" s="1163"/>
      <c r="P198" s="1163"/>
      <c r="Q198" s="1163"/>
      <c r="R198" s="1163"/>
      <c r="S198" s="1163"/>
      <c r="T198" s="1163"/>
      <c r="U198" s="1163"/>
      <c r="V198" s="1163"/>
      <c r="W198" s="1163"/>
      <c r="X198" s="1163"/>
      <c r="Y198" s="1163"/>
      <c r="Z198" s="1163"/>
      <c r="AA198" s="1163"/>
      <c r="AB198" s="1163"/>
      <c r="AC198" s="1163"/>
      <c r="AD198" s="1163"/>
      <c r="AE198" s="1163"/>
    </row>
    <row r="199" spans="1:31" ht="15.75" x14ac:dyDescent="0.25">
      <c r="A199" s="803" t="str">
        <f>УП!J203</f>
        <v>ГИА.1</v>
      </c>
      <c r="B199" s="964" t="str">
        <f>УП!K203</f>
        <v>Подготовка к защите и защита ВКР</v>
      </c>
      <c r="C199" s="828"/>
      <c r="D199" s="828"/>
      <c r="E199" s="828"/>
      <c r="F199" s="828"/>
      <c r="G199" s="828"/>
      <c r="H199" s="828"/>
      <c r="I199" s="828"/>
      <c r="J199" s="828"/>
      <c r="K199" s="828"/>
      <c r="L199" s="828"/>
      <c r="M199" s="828"/>
      <c r="N199" s="828"/>
      <c r="O199" s="828"/>
      <c r="P199" s="828"/>
      <c r="Q199" s="828"/>
      <c r="R199" s="828"/>
      <c r="S199" s="828"/>
      <c r="T199" s="828"/>
      <c r="U199" s="828"/>
      <c r="V199" s="828"/>
      <c r="W199" s="828"/>
      <c r="X199" s="828"/>
      <c r="Y199" s="828"/>
      <c r="Z199" s="828"/>
      <c r="AA199" s="828"/>
      <c r="AB199" s="828"/>
      <c r="AC199" s="828"/>
      <c r="AD199" s="828"/>
      <c r="AE199" s="828"/>
    </row>
    <row r="200" spans="1:31" ht="15.75" x14ac:dyDescent="0.25">
      <c r="A200" s="803" t="str">
        <f>УП!J204</f>
        <v>ГИА.В2</v>
      </c>
      <c r="B200" s="964" t="str">
        <f>УП!K204</f>
        <v>Подготовка к защите и защита ВКР</v>
      </c>
      <c r="C200" s="828"/>
      <c r="D200" s="828"/>
      <c r="E200" s="828"/>
      <c r="F200" s="828"/>
      <c r="G200" s="828"/>
      <c r="H200" s="828"/>
      <c r="I200" s="828"/>
      <c r="J200" s="828"/>
      <c r="K200" s="828"/>
      <c r="L200" s="828"/>
      <c r="M200" s="828"/>
      <c r="N200" s="828"/>
      <c r="O200" s="828"/>
      <c r="P200" s="828"/>
      <c r="Q200" s="828"/>
      <c r="R200" s="828"/>
      <c r="S200" s="828"/>
      <c r="T200" s="828"/>
      <c r="U200" s="828"/>
      <c r="V200" s="828"/>
      <c r="W200" s="828"/>
      <c r="X200" s="828"/>
      <c r="Y200" s="828"/>
      <c r="Z200" s="828"/>
      <c r="AA200" s="828"/>
      <c r="AB200" s="828"/>
      <c r="AC200" s="828"/>
      <c r="AD200" s="828"/>
      <c r="AE200" s="828"/>
    </row>
  </sheetData>
  <mergeCells count="6">
    <mergeCell ref="S1:AE1"/>
    <mergeCell ref="A1:A2"/>
    <mergeCell ref="B1:B2"/>
    <mergeCell ref="C1:H1"/>
    <mergeCell ref="I1:M1"/>
    <mergeCell ref="N1:R1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88"/>
  <sheetViews>
    <sheetView view="pageBreakPreview" topLeftCell="B1" zoomScale="78" zoomScaleNormal="40" zoomScaleSheetLayoutView="78" workbookViewId="0">
      <pane ySplit="1" topLeftCell="A2" activePane="bottomLeft" state="frozen"/>
      <selection activeCell="B1" sqref="B1"/>
      <selection pane="bottomLeft" activeCell="AR92" sqref="AR92"/>
    </sheetView>
  </sheetViews>
  <sheetFormatPr defaultRowHeight="15" x14ac:dyDescent="0.25"/>
  <cols>
    <col min="1" max="1" width="4.42578125" hidden="1" customWidth="1"/>
    <col min="2" max="2" width="6.28515625" customWidth="1"/>
    <col min="3" max="3" width="8.28515625" customWidth="1"/>
    <col min="4" max="4" width="5.140625" customWidth="1"/>
    <col min="5" max="5" width="10.42578125" customWidth="1"/>
    <col min="6" max="6" width="9" customWidth="1"/>
    <col min="7" max="7" width="10.42578125" customWidth="1"/>
    <col min="8" max="9" width="10.5703125" customWidth="1"/>
    <col min="10" max="10" width="28.85546875" customWidth="1"/>
    <col min="11" max="22" width="5.85546875" customWidth="1"/>
    <col min="23" max="23" width="8.7109375" customWidth="1"/>
    <col min="24" max="24" width="5.85546875" customWidth="1"/>
    <col min="25" max="25" width="9.140625" customWidth="1"/>
    <col min="26" max="29" width="5.85546875" customWidth="1"/>
    <col min="30" max="30" width="10.140625" customWidth="1"/>
    <col min="31" max="68" width="5.85546875" customWidth="1"/>
  </cols>
  <sheetData>
    <row r="1" spans="1:68" ht="66" customHeight="1" x14ac:dyDescent="0.25">
      <c r="A1" s="26"/>
      <c r="B1" s="95" t="s">
        <v>44</v>
      </c>
      <c r="C1" s="95" t="s">
        <v>45</v>
      </c>
      <c r="D1" s="95" t="s">
        <v>109</v>
      </c>
      <c r="E1" s="95" t="s">
        <v>46</v>
      </c>
      <c r="F1" s="95" t="s">
        <v>50</v>
      </c>
      <c r="G1" s="95" t="s">
        <v>148</v>
      </c>
      <c r="H1" s="95" t="s">
        <v>64</v>
      </c>
      <c r="I1" s="95" t="s">
        <v>149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137"/>
      <c r="U1" s="161"/>
      <c r="V1" s="162"/>
      <c r="W1" s="162"/>
      <c r="X1" s="163"/>
      <c r="Y1" s="150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ht="46.5" customHeight="1" x14ac:dyDescent="0.25">
      <c r="A2" s="25"/>
      <c r="B2" s="95"/>
      <c r="C2" s="95"/>
      <c r="D2" s="95"/>
      <c r="E2" s="95"/>
      <c r="F2" s="95"/>
      <c r="G2" s="95" t="s">
        <v>143</v>
      </c>
      <c r="H2" s="95"/>
      <c r="I2" s="95"/>
      <c r="J2" s="27" t="s">
        <v>23</v>
      </c>
      <c r="K2" s="35">
        <f>SUM(K3+K14+K10+K17+K18+K20+K32+K29)</f>
        <v>36</v>
      </c>
      <c r="L2" s="26"/>
      <c r="M2" s="26"/>
      <c r="N2" s="26"/>
      <c r="O2" s="26"/>
      <c r="P2" s="26"/>
      <c r="Q2" s="26"/>
      <c r="R2" s="26"/>
      <c r="S2" s="26"/>
      <c r="T2" s="137"/>
      <c r="U2" s="164"/>
      <c r="V2" s="26"/>
      <c r="W2" s="26"/>
      <c r="X2" s="165"/>
      <c r="Y2" s="150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ht="15.75" x14ac:dyDescent="0.25">
      <c r="A3" s="18"/>
      <c r="B3" s="18"/>
      <c r="C3" s="18"/>
      <c r="D3" s="18"/>
      <c r="E3" s="18"/>
      <c r="F3" s="18" t="s">
        <v>51</v>
      </c>
      <c r="G3" s="18" t="s">
        <v>125</v>
      </c>
      <c r="H3" s="18"/>
      <c r="I3" s="18"/>
      <c r="J3" s="13" t="s">
        <v>111</v>
      </c>
      <c r="K3" s="16">
        <f>SUM(K4)</f>
        <v>3</v>
      </c>
      <c r="L3" s="101">
        <f>K3*36</f>
        <v>108</v>
      </c>
      <c r="M3" s="18"/>
      <c r="N3" s="18"/>
      <c r="O3" s="18"/>
      <c r="P3" s="18"/>
      <c r="Q3" s="18"/>
      <c r="R3" s="18"/>
      <c r="S3" s="18"/>
      <c r="T3" s="98"/>
      <c r="U3" s="19"/>
      <c r="V3" s="20"/>
      <c r="W3" s="20"/>
      <c r="X3" s="21"/>
      <c r="Y3" s="151"/>
      <c r="Z3" s="22"/>
      <c r="AA3" s="22"/>
      <c r="AB3" s="22"/>
      <c r="AC3" s="22"/>
      <c r="AD3" s="10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18"/>
      <c r="BP3" s="23"/>
    </row>
    <row r="4" spans="1:68" ht="47.25" x14ac:dyDescent="0.25">
      <c r="A4" s="14"/>
      <c r="B4" s="249">
        <v>3675</v>
      </c>
      <c r="C4" s="96" t="s">
        <v>76</v>
      </c>
      <c r="D4" s="104" t="s">
        <v>52</v>
      </c>
      <c r="E4" s="1678" t="s">
        <v>54</v>
      </c>
      <c r="F4" s="1519" t="s">
        <v>51</v>
      </c>
      <c r="G4" s="1519" t="s">
        <v>93</v>
      </c>
      <c r="H4" s="1510" t="s">
        <v>65</v>
      </c>
      <c r="I4" s="250">
        <v>1</v>
      </c>
      <c r="J4" s="238" t="s">
        <v>70</v>
      </c>
      <c r="K4" s="1466">
        <v>3</v>
      </c>
      <c r="L4" s="1671">
        <f>K4*36</f>
        <v>108</v>
      </c>
      <c r="M4" s="1466" t="s">
        <v>47</v>
      </c>
      <c r="N4" s="1466" t="s">
        <v>47</v>
      </c>
      <c r="O4" s="1466" t="s">
        <v>47</v>
      </c>
      <c r="P4" s="1466" t="s">
        <v>47</v>
      </c>
      <c r="Q4" s="1466"/>
      <c r="R4" s="1466"/>
      <c r="S4" s="1466"/>
      <c r="T4" s="1521"/>
      <c r="U4" s="1676" t="s">
        <v>48</v>
      </c>
      <c r="V4" s="1466"/>
      <c r="W4" s="1466"/>
      <c r="X4" s="1512"/>
      <c r="Y4" s="1673"/>
      <c r="Z4" s="1674"/>
      <c r="AA4" s="1674"/>
      <c r="AB4" s="1674"/>
      <c r="AC4" s="1674"/>
      <c r="AD4" s="1675"/>
      <c r="AE4" s="1522" t="s">
        <v>49</v>
      </c>
      <c r="AF4" s="1522"/>
      <c r="AG4" s="1522" t="s">
        <v>49</v>
      </c>
      <c r="AH4" s="1523" t="s">
        <v>49</v>
      </c>
      <c r="AI4" s="1523"/>
      <c r="AJ4" s="1523" t="s">
        <v>49</v>
      </c>
      <c r="AK4" s="1522" t="s">
        <v>49</v>
      </c>
      <c r="AL4" s="1522"/>
      <c r="AM4" s="1522" t="s">
        <v>49</v>
      </c>
      <c r="AN4" s="1523" t="s">
        <v>49</v>
      </c>
      <c r="AO4" s="1523"/>
      <c r="AP4" s="1523" t="s">
        <v>49</v>
      </c>
      <c r="AQ4" s="1672"/>
      <c r="AR4" s="1672"/>
      <c r="AS4" s="1672"/>
      <c r="AT4" s="1466"/>
      <c r="AU4" s="1466"/>
      <c r="AV4" s="1466"/>
      <c r="AW4" s="1672"/>
      <c r="AX4" s="1672"/>
      <c r="AY4" s="1672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/>
      <c r="BO4" s="1466" t="s">
        <v>0</v>
      </c>
      <c r="BP4" s="1524">
        <v>29.629629629629626</v>
      </c>
    </row>
    <row r="5" spans="1:68" ht="31.5" x14ac:dyDescent="0.25">
      <c r="A5" s="14"/>
      <c r="B5" s="249">
        <v>3676</v>
      </c>
      <c r="C5" s="96" t="s">
        <v>76</v>
      </c>
      <c r="D5" s="104" t="s">
        <v>52</v>
      </c>
      <c r="E5" s="1678"/>
      <c r="F5" s="1519"/>
      <c r="G5" s="1519"/>
      <c r="H5" s="1510"/>
      <c r="I5" s="250">
        <v>2</v>
      </c>
      <c r="J5" s="238" t="s">
        <v>71</v>
      </c>
      <c r="K5" s="1466"/>
      <c r="L5" s="1671"/>
      <c r="M5" s="1466"/>
      <c r="N5" s="1466"/>
      <c r="O5" s="1466"/>
      <c r="P5" s="1466"/>
      <c r="Q5" s="1466"/>
      <c r="R5" s="1466"/>
      <c r="S5" s="1466"/>
      <c r="T5" s="1521"/>
      <c r="U5" s="1677"/>
      <c r="V5" s="1466"/>
      <c r="W5" s="1466"/>
      <c r="X5" s="1512"/>
      <c r="Y5" s="1673"/>
      <c r="Z5" s="1674"/>
      <c r="AA5" s="1674"/>
      <c r="AB5" s="1674"/>
      <c r="AC5" s="1674"/>
      <c r="AD5" s="1675"/>
      <c r="AE5" s="1522"/>
      <c r="AF5" s="1522"/>
      <c r="AG5" s="1522"/>
      <c r="AH5" s="1523"/>
      <c r="AI5" s="1523"/>
      <c r="AJ5" s="1523"/>
      <c r="AK5" s="1522"/>
      <c r="AL5" s="1522"/>
      <c r="AM5" s="1522"/>
      <c r="AN5" s="1523"/>
      <c r="AO5" s="1523"/>
      <c r="AP5" s="1523"/>
      <c r="AQ5" s="1672"/>
      <c r="AR5" s="1672"/>
      <c r="AS5" s="1672"/>
      <c r="AT5" s="1466"/>
      <c r="AU5" s="1466"/>
      <c r="AV5" s="1466"/>
      <c r="AW5" s="1672"/>
      <c r="AX5" s="1672"/>
      <c r="AY5" s="1672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466"/>
      <c r="BP5" s="1524"/>
    </row>
    <row r="6" spans="1:68" ht="47.25" x14ac:dyDescent="0.25">
      <c r="A6" s="14"/>
      <c r="B6" s="249">
        <v>3677</v>
      </c>
      <c r="C6" s="96" t="s">
        <v>76</v>
      </c>
      <c r="D6" s="104" t="s">
        <v>52</v>
      </c>
      <c r="E6" s="1678"/>
      <c r="F6" s="1519"/>
      <c r="G6" s="1519"/>
      <c r="H6" s="1510"/>
      <c r="I6" s="250">
        <v>3</v>
      </c>
      <c r="J6" s="238" t="s">
        <v>72</v>
      </c>
      <c r="K6" s="1466"/>
      <c r="L6" s="1671"/>
      <c r="M6" s="1466"/>
      <c r="N6" s="1466"/>
      <c r="O6" s="1466"/>
      <c r="P6" s="1466"/>
      <c r="Q6" s="1466"/>
      <c r="R6" s="1466"/>
      <c r="S6" s="1466"/>
      <c r="T6" s="1521"/>
      <c r="U6" s="1677"/>
      <c r="V6" s="1466"/>
      <c r="W6" s="1466"/>
      <c r="X6" s="1512"/>
      <c r="Y6" s="1673"/>
      <c r="Z6" s="1674"/>
      <c r="AA6" s="1674"/>
      <c r="AB6" s="1674"/>
      <c r="AC6" s="1674"/>
      <c r="AD6" s="1675"/>
      <c r="AE6" s="1522"/>
      <c r="AF6" s="1522"/>
      <c r="AG6" s="1522"/>
      <c r="AH6" s="1523"/>
      <c r="AI6" s="1523"/>
      <c r="AJ6" s="1523"/>
      <c r="AK6" s="1522"/>
      <c r="AL6" s="1522"/>
      <c r="AM6" s="1522"/>
      <c r="AN6" s="1523"/>
      <c r="AO6" s="1523"/>
      <c r="AP6" s="1523"/>
      <c r="AQ6" s="1672"/>
      <c r="AR6" s="1672"/>
      <c r="AS6" s="1672"/>
      <c r="AT6" s="1466"/>
      <c r="AU6" s="1466"/>
      <c r="AV6" s="1466"/>
      <c r="AW6" s="1672"/>
      <c r="AX6" s="1672"/>
      <c r="AY6" s="1672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466"/>
      <c r="BP6" s="1524"/>
    </row>
    <row r="7" spans="1:68" ht="31.5" x14ac:dyDescent="0.25">
      <c r="A7" s="14"/>
      <c r="B7" s="249">
        <v>3678</v>
      </c>
      <c r="C7" s="96" t="s">
        <v>76</v>
      </c>
      <c r="D7" s="104" t="s">
        <v>52</v>
      </c>
      <c r="E7" s="1678"/>
      <c r="F7" s="1519"/>
      <c r="G7" s="1519"/>
      <c r="H7" s="1510"/>
      <c r="I7" s="250">
        <v>4</v>
      </c>
      <c r="J7" s="238" t="s">
        <v>73</v>
      </c>
      <c r="K7" s="1466"/>
      <c r="L7" s="1671"/>
      <c r="M7" s="1466"/>
      <c r="N7" s="1466"/>
      <c r="O7" s="1466"/>
      <c r="P7" s="1466"/>
      <c r="Q7" s="1466"/>
      <c r="R7" s="1466"/>
      <c r="S7" s="1466"/>
      <c r="T7" s="1521"/>
      <c r="U7" s="1677"/>
      <c r="V7" s="1466"/>
      <c r="W7" s="1466"/>
      <c r="X7" s="1512"/>
      <c r="Y7" s="1673"/>
      <c r="Z7" s="1674"/>
      <c r="AA7" s="1674"/>
      <c r="AB7" s="1674"/>
      <c r="AC7" s="1674"/>
      <c r="AD7" s="1675"/>
      <c r="AE7" s="1522"/>
      <c r="AF7" s="1522"/>
      <c r="AG7" s="1522"/>
      <c r="AH7" s="1523"/>
      <c r="AI7" s="1523"/>
      <c r="AJ7" s="1523"/>
      <c r="AK7" s="1522"/>
      <c r="AL7" s="1522"/>
      <c r="AM7" s="1522"/>
      <c r="AN7" s="1523"/>
      <c r="AO7" s="1523"/>
      <c r="AP7" s="1523"/>
      <c r="AQ7" s="1672"/>
      <c r="AR7" s="1672"/>
      <c r="AS7" s="1672"/>
      <c r="AT7" s="1466"/>
      <c r="AU7" s="1466"/>
      <c r="AV7" s="1466"/>
      <c r="AW7" s="1672"/>
      <c r="AX7" s="1672"/>
      <c r="AY7" s="1672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466"/>
      <c r="BP7" s="1524"/>
    </row>
    <row r="8" spans="1:68" ht="31.5" x14ac:dyDescent="0.25">
      <c r="A8" s="14"/>
      <c r="B8" s="249">
        <v>3679</v>
      </c>
      <c r="C8" s="96" t="s">
        <v>76</v>
      </c>
      <c r="D8" s="104" t="s">
        <v>52</v>
      </c>
      <c r="E8" s="1678"/>
      <c r="F8" s="1519"/>
      <c r="G8" s="1519"/>
      <c r="H8" s="1510"/>
      <c r="I8" s="250">
        <v>5</v>
      </c>
      <c r="J8" s="238" t="s">
        <v>74</v>
      </c>
      <c r="K8" s="1466"/>
      <c r="L8" s="1671"/>
      <c r="M8" s="1466"/>
      <c r="N8" s="1466"/>
      <c r="O8" s="1466"/>
      <c r="P8" s="1466"/>
      <c r="Q8" s="1466"/>
      <c r="R8" s="1466"/>
      <c r="S8" s="1466"/>
      <c r="T8" s="1521"/>
      <c r="U8" s="1677"/>
      <c r="V8" s="1466"/>
      <c r="W8" s="1466"/>
      <c r="X8" s="1512"/>
      <c r="Y8" s="1673"/>
      <c r="Z8" s="1674"/>
      <c r="AA8" s="1674"/>
      <c r="AB8" s="1674"/>
      <c r="AC8" s="1674"/>
      <c r="AD8" s="1675"/>
      <c r="AE8" s="1522"/>
      <c r="AF8" s="1522"/>
      <c r="AG8" s="1522"/>
      <c r="AH8" s="1523"/>
      <c r="AI8" s="1523"/>
      <c r="AJ8" s="1523"/>
      <c r="AK8" s="1522"/>
      <c r="AL8" s="1522"/>
      <c r="AM8" s="1522"/>
      <c r="AN8" s="1523"/>
      <c r="AO8" s="1523"/>
      <c r="AP8" s="1523"/>
      <c r="AQ8" s="1672"/>
      <c r="AR8" s="1672"/>
      <c r="AS8" s="1672"/>
      <c r="AT8" s="1466"/>
      <c r="AU8" s="1466"/>
      <c r="AV8" s="1466"/>
      <c r="AW8" s="1672"/>
      <c r="AX8" s="1672"/>
      <c r="AY8" s="1672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466"/>
      <c r="BP8" s="1524"/>
    </row>
    <row r="9" spans="1:68" ht="47.25" x14ac:dyDescent="0.25">
      <c r="A9" s="14"/>
      <c r="B9" s="249">
        <v>3680</v>
      </c>
      <c r="C9" s="96" t="s">
        <v>76</v>
      </c>
      <c r="D9" s="104" t="s">
        <v>52</v>
      </c>
      <c r="E9" s="1678"/>
      <c r="F9" s="1519"/>
      <c r="G9" s="1519"/>
      <c r="H9" s="1510"/>
      <c r="I9" s="250">
        <v>6</v>
      </c>
      <c r="J9" s="238" t="s">
        <v>75</v>
      </c>
      <c r="K9" s="1466"/>
      <c r="L9" s="1671"/>
      <c r="M9" s="1466"/>
      <c r="N9" s="1466"/>
      <c r="O9" s="1466"/>
      <c r="P9" s="1466"/>
      <c r="Q9" s="1466"/>
      <c r="R9" s="1466"/>
      <c r="S9" s="1466"/>
      <c r="T9" s="1521"/>
      <c r="U9" s="1677"/>
      <c r="V9" s="1466"/>
      <c r="W9" s="1466"/>
      <c r="X9" s="1512"/>
      <c r="Y9" s="1673"/>
      <c r="Z9" s="1674"/>
      <c r="AA9" s="1674"/>
      <c r="AB9" s="1674"/>
      <c r="AC9" s="1674"/>
      <c r="AD9" s="1675"/>
      <c r="AE9" s="1522"/>
      <c r="AF9" s="1522"/>
      <c r="AG9" s="1522"/>
      <c r="AH9" s="1523"/>
      <c r="AI9" s="1523"/>
      <c r="AJ9" s="1523"/>
      <c r="AK9" s="1522"/>
      <c r="AL9" s="1522"/>
      <c r="AM9" s="1522"/>
      <c r="AN9" s="1523"/>
      <c r="AO9" s="1523"/>
      <c r="AP9" s="1523"/>
      <c r="AQ9" s="1672"/>
      <c r="AR9" s="1672"/>
      <c r="AS9" s="1672"/>
      <c r="AT9" s="1466"/>
      <c r="AU9" s="1466"/>
      <c r="AV9" s="1466"/>
      <c r="AW9" s="1672"/>
      <c r="AX9" s="1672"/>
      <c r="AY9" s="1672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466"/>
      <c r="BP9" s="1524"/>
    </row>
    <row r="10" spans="1:68" ht="31.5" x14ac:dyDescent="0.25">
      <c r="A10" s="14"/>
      <c r="B10" s="18"/>
      <c r="C10" s="18"/>
      <c r="D10" s="18"/>
      <c r="E10" s="24"/>
      <c r="F10" s="18" t="s">
        <v>51</v>
      </c>
      <c r="G10" s="18" t="s">
        <v>126</v>
      </c>
      <c r="H10" s="18"/>
      <c r="I10" s="18"/>
      <c r="J10" s="13" t="s">
        <v>61</v>
      </c>
      <c r="K10" s="16">
        <f>SUM(K11:K12)</f>
        <v>3</v>
      </c>
      <c r="L10" s="101"/>
      <c r="M10" s="18"/>
      <c r="N10" s="18"/>
      <c r="O10" s="18"/>
      <c r="P10" s="18"/>
      <c r="Q10" s="18"/>
      <c r="R10" s="18"/>
      <c r="S10" s="18"/>
      <c r="T10" s="98"/>
      <c r="U10" s="17"/>
      <c r="V10" s="18"/>
      <c r="W10" s="18"/>
      <c r="X10" s="166"/>
      <c r="Y10" s="152"/>
      <c r="Z10" s="18"/>
      <c r="AA10" s="18"/>
      <c r="AB10" s="18"/>
      <c r="AC10" s="18"/>
      <c r="AD10" s="101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23"/>
    </row>
    <row r="11" spans="1:68" ht="63" x14ac:dyDescent="0.25">
      <c r="A11" s="14"/>
      <c r="B11" s="14">
        <v>7</v>
      </c>
      <c r="C11" s="96" t="s">
        <v>76</v>
      </c>
      <c r="D11" s="104" t="s">
        <v>52</v>
      </c>
      <c r="E11" s="103" t="s">
        <v>54</v>
      </c>
      <c r="F11" s="104" t="s">
        <v>51</v>
      </c>
      <c r="G11" s="192" t="s">
        <v>2</v>
      </c>
      <c r="H11" s="103" t="s">
        <v>77</v>
      </c>
      <c r="I11" s="255"/>
      <c r="J11" s="238" t="s">
        <v>1</v>
      </c>
      <c r="K11" s="28">
        <v>2</v>
      </c>
      <c r="L11" s="41">
        <f>K11*36</f>
        <v>72</v>
      </c>
      <c r="M11" s="29" t="s">
        <v>63</v>
      </c>
      <c r="N11" s="29" t="s">
        <v>63</v>
      </c>
      <c r="O11" s="29" t="s">
        <v>63</v>
      </c>
      <c r="P11" s="29" t="s">
        <v>63</v>
      </c>
      <c r="Q11" s="29"/>
      <c r="R11" s="29"/>
      <c r="S11" s="29"/>
      <c r="T11" s="138"/>
      <c r="U11" s="170"/>
      <c r="V11" s="30"/>
      <c r="W11" s="30" t="s">
        <v>48</v>
      </c>
      <c r="X11" s="171"/>
      <c r="Y11" s="155">
        <f>Z11+Z11*0.1</f>
        <v>140.80000000000001</v>
      </c>
      <c r="Z11" s="31">
        <f>SUM(AA11:AC11)</f>
        <v>128</v>
      </c>
      <c r="AA11" s="31">
        <f t="shared" ref="AA11:AC12" si="0">AE11+AH11+AK11+AN11+AQ11+AT11+AW11+AZ11+BC11+BF11+BI11+BL11</f>
        <v>64</v>
      </c>
      <c r="AB11" s="31">
        <f t="shared" si="0"/>
        <v>0</v>
      </c>
      <c r="AC11" s="31">
        <f t="shared" si="0"/>
        <v>64</v>
      </c>
      <c r="AD11" s="42">
        <f>L11-Y11</f>
        <v>-68.800000000000011</v>
      </c>
      <c r="AE11" s="32">
        <v>16</v>
      </c>
      <c r="AF11" s="32"/>
      <c r="AG11" s="32">
        <v>16</v>
      </c>
      <c r="AH11" s="33">
        <v>16</v>
      </c>
      <c r="AI11" s="33"/>
      <c r="AJ11" s="33">
        <v>16</v>
      </c>
      <c r="AK11" s="32">
        <v>16</v>
      </c>
      <c r="AL11" s="32"/>
      <c r="AM11" s="32">
        <v>16</v>
      </c>
      <c r="AN11" s="33">
        <v>16</v>
      </c>
      <c r="AO11" s="33"/>
      <c r="AP11" s="33">
        <v>16</v>
      </c>
      <c r="AQ11" s="32"/>
      <c r="AR11" s="32"/>
      <c r="AS11" s="32"/>
      <c r="AT11" s="33"/>
      <c r="AU11" s="33"/>
      <c r="AV11" s="33"/>
      <c r="AW11" s="32"/>
      <c r="AX11" s="32"/>
      <c r="AY11" s="32"/>
      <c r="AZ11" s="33"/>
      <c r="BA11" s="33"/>
      <c r="BB11" s="33"/>
      <c r="BC11" s="31"/>
      <c r="BD11" s="31"/>
      <c r="BE11" s="31"/>
      <c r="BF11" s="33"/>
      <c r="BG11" s="33"/>
      <c r="BH11" s="33"/>
      <c r="BI11" s="31"/>
      <c r="BJ11" s="31"/>
      <c r="BK11" s="31"/>
      <c r="BL11" s="33"/>
      <c r="BM11" s="33"/>
      <c r="BN11" s="33"/>
      <c r="BO11" s="29" t="s">
        <v>2</v>
      </c>
      <c r="BP11" s="34">
        <f>Z11/L11*100</f>
        <v>177.77777777777777</v>
      </c>
    </row>
    <row r="12" spans="1:68" ht="15.75" x14ac:dyDescent="0.25">
      <c r="A12" s="14"/>
      <c r="B12" s="14">
        <v>8</v>
      </c>
      <c r="C12" s="104" t="s">
        <v>52</v>
      </c>
      <c r="D12" s="104" t="s">
        <v>52</v>
      </c>
      <c r="E12" s="104" t="s">
        <v>52</v>
      </c>
      <c r="F12" s="194" t="s">
        <v>51</v>
      </c>
      <c r="G12" s="192" t="s">
        <v>94</v>
      </c>
      <c r="H12" s="104" t="s">
        <v>52</v>
      </c>
      <c r="I12" s="251"/>
      <c r="J12" s="238" t="s">
        <v>62</v>
      </c>
      <c r="K12" s="28">
        <v>1</v>
      </c>
      <c r="L12" s="41">
        <f>K12*36</f>
        <v>36</v>
      </c>
      <c r="M12" s="29">
        <v>1</v>
      </c>
      <c r="N12" s="29"/>
      <c r="O12" s="29"/>
      <c r="P12" s="29"/>
      <c r="Q12" s="29"/>
      <c r="R12" s="29"/>
      <c r="S12" s="29"/>
      <c r="T12" s="138"/>
      <c r="U12" s="170"/>
      <c r="V12" s="30"/>
      <c r="W12" s="30">
        <v>1</v>
      </c>
      <c r="X12" s="171"/>
      <c r="Y12" s="155">
        <f>Z12+Z12*0.1</f>
        <v>39.6</v>
      </c>
      <c r="Z12" s="31">
        <f>SUM(AA12:AC12)</f>
        <v>36</v>
      </c>
      <c r="AA12" s="31">
        <f t="shared" si="0"/>
        <v>0</v>
      </c>
      <c r="AB12" s="31">
        <f t="shared" si="0"/>
        <v>0</v>
      </c>
      <c r="AC12" s="31">
        <f t="shared" si="0"/>
        <v>36</v>
      </c>
      <c r="AD12" s="42">
        <f>L12-Y12</f>
        <v>-3.6000000000000014</v>
      </c>
      <c r="AE12" s="32"/>
      <c r="AF12" s="32"/>
      <c r="AG12" s="32">
        <v>36</v>
      </c>
      <c r="AH12" s="33"/>
      <c r="AI12" s="33"/>
      <c r="AJ12" s="33"/>
      <c r="AK12" s="32"/>
      <c r="AL12" s="32"/>
      <c r="AM12" s="32"/>
      <c r="AN12" s="33"/>
      <c r="AO12" s="33"/>
      <c r="AP12" s="33"/>
      <c r="AQ12" s="32"/>
      <c r="AR12" s="32"/>
      <c r="AS12" s="32"/>
      <c r="AT12" s="33"/>
      <c r="AU12" s="33"/>
      <c r="AV12" s="33"/>
      <c r="AW12" s="32"/>
      <c r="AX12" s="32"/>
      <c r="AY12" s="32"/>
      <c r="AZ12" s="33"/>
      <c r="BA12" s="33"/>
      <c r="BB12" s="33"/>
      <c r="BC12" s="31"/>
      <c r="BD12" s="31"/>
      <c r="BE12" s="31"/>
      <c r="BF12" s="33"/>
      <c r="BG12" s="33"/>
      <c r="BH12" s="33"/>
      <c r="BI12" s="31"/>
      <c r="BJ12" s="31"/>
      <c r="BK12" s="31"/>
      <c r="BL12" s="33"/>
      <c r="BM12" s="33"/>
      <c r="BN12" s="33"/>
      <c r="BO12" s="29"/>
      <c r="BP12" s="34"/>
    </row>
    <row r="13" spans="1:68" ht="31.5" x14ac:dyDescent="0.25">
      <c r="A13" s="14"/>
      <c r="B13" s="18"/>
      <c r="C13" s="18"/>
      <c r="D13" s="18"/>
      <c r="E13" s="18"/>
      <c r="F13" s="18" t="s">
        <v>51</v>
      </c>
      <c r="G13" s="18" t="s">
        <v>127</v>
      </c>
      <c r="H13" s="24" t="s">
        <v>77</v>
      </c>
      <c r="I13" s="24"/>
      <c r="J13" s="13" t="s">
        <v>3</v>
      </c>
      <c r="K13" s="16">
        <f>SUM(K14)</f>
        <v>3</v>
      </c>
      <c r="L13" s="101"/>
      <c r="M13" s="18"/>
      <c r="N13" s="18"/>
      <c r="O13" s="18"/>
      <c r="P13" s="18"/>
      <c r="Q13" s="18"/>
      <c r="R13" s="18"/>
      <c r="S13" s="18"/>
      <c r="T13" s="98"/>
      <c r="U13" s="19"/>
      <c r="V13" s="20"/>
      <c r="W13" s="20"/>
      <c r="X13" s="21"/>
      <c r="Y13" s="151"/>
      <c r="Z13" s="22"/>
      <c r="AA13" s="22"/>
      <c r="AB13" s="22"/>
      <c r="AC13" s="22"/>
      <c r="AD13" s="10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18"/>
      <c r="BP13" s="23"/>
    </row>
    <row r="14" spans="1:68" ht="31.5" x14ac:dyDescent="0.25">
      <c r="A14" s="14"/>
      <c r="B14" s="14">
        <v>9</v>
      </c>
      <c r="C14" s="96" t="s">
        <v>76</v>
      </c>
      <c r="D14" s="14"/>
      <c r="E14" s="14"/>
      <c r="F14" s="104" t="s">
        <v>51</v>
      </c>
      <c r="G14" s="192" t="s">
        <v>96</v>
      </c>
      <c r="H14" s="103"/>
      <c r="I14" s="255"/>
      <c r="J14" s="239" t="s">
        <v>66</v>
      </c>
      <c r="K14" s="28">
        <v>3</v>
      </c>
      <c r="L14" s="41">
        <f>K14*36</f>
        <v>108</v>
      </c>
      <c r="M14" s="136"/>
      <c r="N14" s="136"/>
      <c r="O14" s="136"/>
      <c r="P14" s="136"/>
      <c r="Q14" s="136"/>
      <c r="R14" s="136"/>
      <c r="S14" s="29"/>
      <c r="T14" s="138"/>
      <c r="U14" s="170"/>
      <c r="V14" s="30"/>
      <c r="W14" s="30">
        <v>123456</v>
      </c>
      <c r="X14" s="171"/>
      <c r="Y14" s="155">
        <f>Z14</f>
        <v>72</v>
      </c>
      <c r="Z14" s="31">
        <f>SUM(AA14:AC14)</f>
        <v>72</v>
      </c>
      <c r="AA14" s="31"/>
      <c r="AB14" s="31"/>
      <c r="AC14" s="31">
        <f>AG14+AJ14+AM14+AP14+AS14+AV14+AY14+BB14+BE14+BH14+BK14+BN14</f>
        <v>72</v>
      </c>
      <c r="AD14" s="42"/>
      <c r="AE14" s="32"/>
      <c r="AF14" s="32"/>
      <c r="AG14" s="32">
        <v>12</v>
      </c>
      <c r="AH14" s="33"/>
      <c r="AI14" s="33"/>
      <c r="AJ14" s="33">
        <v>12</v>
      </c>
      <c r="AK14" s="32"/>
      <c r="AL14" s="32"/>
      <c r="AM14" s="32">
        <v>12</v>
      </c>
      <c r="AN14" s="33"/>
      <c r="AO14" s="33"/>
      <c r="AP14" s="33">
        <v>12</v>
      </c>
      <c r="AQ14" s="32"/>
      <c r="AR14" s="32"/>
      <c r="AS14" s="32">
        <v>12</v>
      </c>
      <c r="AT14" s="33"/>
      <c r="AU14" s="33"/>
      <c r="AV14" s="33">
        <v>12</v>
      </c>
      <c r="AW14" s="32"/>
      <c r="AX14" s="32"/>
      <c r="AY14" s="32"/>
      <c r="AZ14" s="33"/>
      <c r="BA14" s="33"/>
      <c r="BB14" s="33"/>
      <c r="BC14" s="31"/>
      <c r="BD14" s="31"/>
      <c r="BE14" s="31"/>
      <c r="BF14" s="33"/>
      <c r="BG14" s="33"/>
      <c r="BH14" s="33"/>
      <c r="BI14" s="31"/>
      <c r="BJ14" s="31"/>
      <c r="BK14" s="31"/>
      <c r="BL14" s="33"/>
      <c r="BM14" s="33"/>
      <c r="BN14" s="33"/>
      <c r="BO14" s="29" t="s">
        <v>4</v>
      </c>
      <c r="BP14" s="34">
        <f>Z14/L14*100</f>
        <v>66.666666666666657</v>
      </c>
    </row>
    <row r="15" spans="1:68" ht="31.5" x14ac:dyDescent="0.25">
      <c r="A15" s="14"/>
      <c r="B15" s="14">
        <v>10</v>
      </c>
      <c r="C15" s="96" t="s">
        <v>76</v>
      </c>
      <c r="D15" s="14"/>
      <c r="E15" s="14"/>
      <c r="F15" s="104" t="s">
        <v>51</v>
      </c>
      <c r="G15" s="194" t="s">
        <v>97</v>
      </c>
      <c r="H15" s="103"/>
      <c r="I15" s="255"/>
      <c r="J15" s="239" t="s">
        <v>67</v>
      </c>
      <c r="K15" s="28"/>
      <c r="L15" s="41"/>
      <c r="M15" s="136"/>
      <c r="N15" s="136"/>
      <c r="O15" s="136"/>
      <c r="P15" s="136"/>
      <c r="Q15" s="136"/>
      <c r="R15" s="136"/>
      <c r="S15" s="29"/>
      <c r="T15" s="138"/>
      <c r="U15" s="170"/>
      <c r="V15" s="30"/>
      <c r="W15" s="30">
        <v>123456</v>
      </c>
      <c r="X15" s="171"/>
      <c r="Y15" s="155">
        <f>Z15+Z15*0.1</f>
        <v>360.8</v>
      </c>
      <c r="Z15" s="31">
        <f>SUM(AA15:AC15)</f>
        <v>328</v>
      </c>
      <c r="AA15" s="31">
        <f>AE15+AH15+AK15+AN15+AQ15+AT15+AW15+AZ15+BC15+BF15+BI15+BL15</f>
        <v>0</v>
      </c>
      <c r="AB15" s="31"/>
      <c r="AC15" s="31">
        <f>AG15+AJ15+AM15+AP15+AS15+AV15+AY15+BB15+BE15+BH15+BK15+BN15</f>
        <v>328</v>
      </c>
      <c r="AD15" s="42">
        <f>L15-Y15</f>
        <v>-360.8</v>
      </c>
      <c r="AE15" s="32"/>
      <c r="AF15" s="32"/>
      <c r="AG15" s="32">
        <v>54</v>
      </c>
      <c r="AH15" s="33"/>
      <c r="AI15" s="33"/>
      <c r="AJ15" s="33">
        <v>55</v>
      </c>
      <c r="AK15" s="32"/>
      <c r="AL15" s="32"/>
      <c r="AM15" s="32">
        <v>54</v>
      </c>
      <c r="AN15" s="33"/>
      <c r="AO15" s="33"/>
      <c r="AP15" s="33">
        <v>55</v>
      </c>
      <c r="AQ15" s="32"/>
      <c r="AR15" s="32"/>
      <c r="AS15" s="32">
        <v>54</v>
      </c>
      <c r="AT15" s="33"/>
      <c r="AU15" s="33"/>
      <c r="AV15" s="33">
        <v>56</v>
      </c>
      <c r="AW15" s="32"/>
      <c r="AX15" s="32"/>
      <c r="AY15" s="32"/>
      <c r="AZ15" s="33"/>
      <c r="BA15" s="33"/>
      <c r="BB15" s="33"/>
      <c r="BC15" s="31"/>
      <c r="BD15" s="31"/>
      <c r="BE15" s="31"/>
      <c r="BF15" s="33"/>
      <c r="BG15" s="33"/>
      <c r="BH15" s="33"/>
      <c r="BI15" s="31"/>
      <c r="BJ15" s="31"/>
      <c r="BK15" s="31"/>
      <c r="BL15" s="33"/>
      <c r="BM15" s="33"/>
      <c r="BN15" s="33"/>
      <c r="BO15" s="29" t="s">
        <v>9</v>
      </c>
      <c r="BP15" s="34" t="e">
        <f>Z15/L15*100</f>
        <v>#DIV/0!</v>
      </c>
    </row>
    <row r="16" spans="1:68" ht="15.75" x14ac:dyDescent="0.25">
      <c r="A16" s="14"/>
      <c r="B16" s="18"/>
      <c r="C16" s="18"/>
      <c r="D16" s="18"/>
      <c r="E16" s="18"/>
      <c r="F16" s="18" t="s">
        <v>51</v>
      </c>
      <c r="G16" s="97" t="s">
        <v>128</v>
      </c>
      <c r="H16" s="97"/>
      <c r="I16" s="97"/>
      <c r="J16" s="13" t="s">
        <v>68</v>
      </c>
      <c r="K16" s="16"/>
      <c r="L16" s="101"/>
      <c r="M16" s="18"/>
      <c r="N16" s="18"/>
      <c r="O16" s="18"/>
      <c r="P16" s="18"/>
      <c r="Q16" s="18"/>
      <c r="R16" s="18"/>
      <c r="S16" s="18"/>
      <c r="T16" s="98"/>
      <c r="U16" s="19"/>
      <c r="V16" s="20"/>
      <c r="W16" s="20"/>
      <c r="X16" s="21"/>
      <c r="Y16" s="151"/>
      <c r="Z16" s="22"/>
      <c r="AA16" s="22"/>
      <c r="AB16" s="22"/>
      <c r="AC16" s="22"/>
      <c r="AD16" s="10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18"/>
      <c r="BP16" s="23"/>
    </row>
    <row r="17" spans="1:68" ht="94.5" x14ac:dyDescent="0.25">
      <c r="A17" s="14"/>
      <c r="B17" s="14">
        <v>11</v>
      </c>
      <c r="C17" s="96" t="s">
        <v>76</v>
      </c>
      <c r="D17" s="14"/>
      <c r="E17" s="103" t="s">
        <v>54</v>
      </c>
      <c r="F17" s="14" t="s">
        <v>51</v>
      </c>
      <c r="G17" s="192" t="s">
        <v>98</v>
      </c>
      <c r="H17" s="14"/>
      <c r="I17" s="249"/>
      <c r="J17" s="238" t="s">
        <v>5</v>
      </c>
      <c r="K17" s="28">
        <v>3</v>
      </c>
      <c r="L17" s="41">
        <f>K17*36</f>
        <v>108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29" t="s">
        <v>47</v>
      </c>
      <c r="S17" s="99"/>
      <c r="T17" s="138"/>
      <c r="U17" s="170" t="s">
        <v>69</v>
      </c>
      <c r="V17" s="99"/>
      <c r="W17" s="99"/>
      <c r="X17" s="167"/>
      <c r="Y17" s="155">
        <f>Z17+Z17*0.1</f>
        <v>211.2</v>
      </c>
      <c r="Z17" s="31">
        <f>SUM(AA17:AC17)</f>
        <v>192</v>
      </c>
      <c r="AA17" s="31">
        <f>AE17+AH17+AK17+AN17+AQ17+AT17+AW17+AZ17+BC17+BF17+BI17+BL17</f>
        <v>96</v>
      </c>
      <c r="AB17" s="31"/>
      <c r="AC17" s="31">
        <f>AG17+AJ17+AM17+AP17+AS17+AV17+AY17+BB17+BE17+BH17+BK17+BN17</f>
        <v>96</v>
      </c>
      <c r="AD17" s="42">
        <f>L17-Y17</f>
        <v>-103.19999999999999</v>
      </c>
      <c r="AE17" s="32">
        <v>16</v>
      </c>
      <c r="AF17" s="109"/>
      <c r="AG17" s="32">
        <v>16</v>
      </c>
      <c r="AH17" s="110">
        <v>16</v>
      </c>
      <c r="AI17" s="99"/>
      <c r="AJ17" s="110">
        <v>16</v>
      </c>
      <c r="AK17" s="32">
        <v>16</v>
      </c>
      <c r="AL17" s="32"/>
      <c r="AM17" s="32">
        <v>16</v>
      </c>
      <c r="AN17" s="99">
        <v>16</v>
      </c>
      <c r="AO17" s="99"/>
      <c r="AP17" s="99">
        <v>16</v>
      </c>
      <c r="AQ17" s="32">
        <v>16</v>
      </c>
      <c r="AR17" s="32"/>
      <c r="AS17" s="32">
        <v>16</v>
      </c>
      <c r="AT17" s="99">
        <v>16</v>
      </c>
      <c r="AU17" s="99"/>
      <c r="AV17" s="99">
        <v>16</v>
      </c>
      <c r="AW17" s="32"/>
      <c r="AX17" s="32"/>
      <c r="AY17" s="32"/>
      <c r="AZ17" s="99"/>
      <c r="BA17" s="99"/>
      <c r="BB17" s="99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10" t="s">
        <v>6</v>
      </c>
      <c r="BP17" s="34">
        <f t="shared" ref="BP17:BP31" si="1">Z17/L17*100</f>
        <v>177.77777777777777</v>
      </c>
    </row>
    <row r="18" spans="1:68" ht="31.5" x14ac:dyDescent="0.25">
      <c r="A18" s="14"/>
      <c r="B18" s="18"/>
      <c r="C18" s="18"/>
      <c r="D18" s="18"/>
      <c r="E18" s="18"/>
      <c r="F18" s="18" t="s">
        <v>51</v>
      </c>
      <c r="G18" s="18" t="s">
        <v>129</v>
      </c>
      <c r="H18" s="95" t="s">
        <v>77</v>
      </c>
      <c r="I18" s="95"/>
      <c r="J18" s="13" t="s">
        <v>14</v>
      </c>
      <c r="K18" s="16">
        <f>SUM(K19)</f>
        <v>18</v>
      </c>
      <c r="L18" s="101">
        <f>K18*36</f>
        <v>648</v>
      </c>
      <c r="M18" s="18"/>
      <c r="N18" s="18"/>
      <c r="O18" s="18"/>
      <c r="P18" s="18"/>
      <c r="Q18" s="18"/>
      <c r="R18" s="18"/>
      <c r="S18" s="18"/>
      <c r="T18" s="98"/>
      <c r="U18" s="19"/>
      <c r="V18" s="20"/>
      <c r="W18" s="20"/>
      <c r="X18" s="21"/>
      <c r="Y18" s="151"/>
      <c r="Z18" s="22"/>
      <c r="AA18" s="22"/>
      <c r="AB18" s="22"/>
      <c r="AC18" s="22"/>
      <c r="AD18" s="10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18"/>
      <c r="BP18" s="23"/>
    </row>
    <row r="19" spans="1:68" ht="15.75" x14ac:dyDescent="0.25">
      <c r="A19" s="14"/>
      <c r="B19" s="14">
        <v>12</v>
      </c>
      <c r="C19" s="14"/>
      <c r="D19" s="14"/>
      <c r="E19" s="14"/>
      <c r="F19" s="104" t="s">
        <v>51</v>
      </c>
      <c r="G19" s="192" t="s">
        <v>95</v>
      </c>
      <c r="H19" s="103"/>
      <c r="I19" s="255"/>
      <c r="J19" s="238" t="s">
        <v>14</v>
      </c>
      <c r="K19" s="28">
        <f>M19+N19+O19+P19+Q19+R19+S19+T19</f>
        <v>18</v>
      </c>
      <c r="L19" s="41">
        <f>K19*36</f>
        <v>648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>
        <v>3</v>
      </c>
      <c r="S19" s="12"/>
      <c r="T19" s="139"/>
      <c r="U19" s="170"/>
      <c r="V19" s="30"/>
      <c r="W19" s="30">
        <v>123456</v>
      </c>
      <c r="X19" s="171"/>
      <c r="Y19" s="155">
        <f>Z19+Z19*0.1</f>
        <v>422.4</v>
      </c>
      <c r="Z19" s="31">
        <f>SUM(AA19:AC19)</f>
        <v>384</v>
      </c>
      <c r="AA19" s="31"/>
      <c r="AB19" s="31"/>
      <c r="AC19" s="31">
        <f>AG19+AJ19+AM19+AP19+AS19+AV19+AY19+BB19+BE19+BH19+BK19+BN19</f>
        <v>384</v>
      </c>
      <c r="AD19" s="42">
        <f>L19-Y19</f>
        <v>225.60000000000002</v>
      </c>
      <c r="AE19" s="32"/>
      <c r="AF19" s="32"/>
      <c r="AG19" s="32">
        <v>64</v>
      </c>
      <c r="AH19" s="33"/>
      <c r="AI19" s="33"/>
      <c r="AJ19" s="33">
        <v>64</v>
      </c>
      <c r="AK19" s="32"/>
      <c r="AL19" s="32"/>
      <c r="AM19" s="32">
        <v>64</v>
      </c>
      <c r="AN19" s="33"/>
      <c r="AO19" s="33"/>
      <c r="AP19" s="33">
        <v>64</v>
      </c>
      <c r="AQ19" s="32"/>
      <c r="AR19" s="32"/>
      <c r="AS19" s="32">
        <v>64</v>
      </c>
      <c r="AT19" s="33"/>
      <c r="AU19" s="33"/>
      <c r="AV19" s="33">
        <v>64</v>
      </c>
      <c r="AW19" s="32"/>
      <c r="AX19" s="32"/>
      <c r="AY19" s="32"/>
      <c r="AZ19" s="33"/>
      <c r="BA19" s="33"/>
      <c r="BB19" s="33"/>
      <c r="BC19" s="31"/>
      <c r="BD19" s="31"/>
      <c r="BE19" s="31"/>
      <c r="BF19" s="33"/>
      <c r="BG19" s="33"/>
      <c r="BH19" s="33"/>
      <c r="BI19" s="31"/>
      <c r="BJ19" s="31"/>
      <c r="BK19" s="31"/>
      <c r="BL19" s="33"/>
      <c r="BM19" s="33"/>
      <c r="BN19" s="33"/>
      <c r="BO19" s="29" t="s">
        <v>15</v>
      </c>
      <c r="BP19" s="34">
        <f>Z19/L19*100</f>
        <v>59.259259259259252</v>
      </c>
    </row>
    <row r="20" spans="1:68" ht="15.75" x14ac:dyDescent="0.25">
      <c r="A20" s="14"/>
      <c r="B20" s="18"/>
      <c r="C20" s="18"/>
      <c r="D20" s="18"/>
      <c r="E20" s="18"/>
      <c r="F20" s="97" t="s">
        <v>52</v>
      </c>
      <c r="G20" s="97" t="s">
        <v>130</v>
      </c>
      <c r="H20" s="180"/>
      <c r="I20" s="180"/>
      <c r="J20" s="92" t="s">
        <v>112</v>
      </c>
      <c r="K20" s="16">
        <v>3</v>
      </c>
      <c r="L20" s="101">
        <f>K20*36</f>
        <v>108</v>
      </c>
      <c r="M20" s="18"/>
      <c r="N20" s="18"/>
      <c r="O20" s="18"/>
      <c r="P20" s="18"/>
      <c r="Q20" s="18"/>
      <c r="R20" s="18"/>
      <c r="S20" s="18"/>
      <c r="T20" s="98"/>
      <c r="U20" s="19"/>
      <c r="V20" s="20"/>
      <c r="W20" s="20"/>
      <c r="X20" s="21"/>
      <c r="Y20" s="151"/>
      <c r="Z20" s="22"/>
      <c r="AA20" s="22"/>
      <c r="AB20" s="22"/>
      <c r="AC20" s="22"/>
      <c r="AD20" s="10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18"/>
      <c r="BP20" s="23">
        <f t="shared" si="1"/>
        <v>0</v>
      </c>
    </row>
    <row r="21" spans="1:68" ht="31.5" x14ac:dyDescent="0.25">
      <c r="A21" s="14"/>
      <c r="B21" s="14">
        <v>13</v>
      </c>
      <c r="C21" s="96"/>
      <c r="D21" s="104"/>
      <c r="E21" s="14"/>
      <c r="F21" s="104" t="s">
        <v>51</v>
      </c>
      <c r="G21" s="181" t="s">
        <v>115</v>
      </c>
      <c r="H21" s="181"/>
      <c r="I21" s="250"/>
      <c r="J21" s="93" t="s">
        <v>110</v>
      </c>
      <c r="K21" s="28">
        <v>3</v>
      </c>
      <c r="L21" s="41"/>
      <c r="M21" s="29"/>
      <c r="N21" s="29"/>
      <c r="O21" s="29"/>
      <c r="P21" s="29"/>
      <c r="Q21" s="29"/>
      <c r="R21" s="29"/>
      <c r="S21" s="29"/>
      <c r="T21" s="138"/>
      <c r="U21" s="170">
        <v>1</v>
      </c>
      <c r="V21" s="30"/>
      <c r="W21" s="30"/>
      <c r="X21" s="171"/>
      <c r="Y21" s="155">
        <f>Z21+Z21*0.1</f>
        <v>52.8</v>
      </c>
      <c r="Z21" s="31">
        <f>SUM(AA21:AC21)</f>
        <v>48</v>
      </c>
      <c r="AA21" s="31">
        <f>AE21+AH21+AK21+AN21+AQ21+AT21+AW21+AZ21+BC21+BF21+BI21+BL21</f>
        <v>32</v>
      </c>
      <c r="AB21" s="31"/>
      <c r="AC21" s="31">
        <f>AG21+AJ21+AM21+AP21+AS21+AV21+AY21+BB21+BE21+BH21+BK21+BN21</f>
        <v>16</v>
      </c>
      <c r="AD21" s="42">
        <f>L21-Y21</f>
        <v>-52.8</v>
      </c>
      <c r="AE21" s="32">
        <v>32</v>
      </c>
      <c r="AF21" s="32"/>
      <c r="AG21" s="32">
        <v>16</v>
      </c>
      <c r="AH21" s="33"/>
      <c r="AI21" s="33"/>
      <c r="AJ21" s="33"/>
      <c r="AK21" s="32"/>
      <c r="AL21" s="32"/>
      <c r="AM21" s="32"/>
      <c r="AN21" s="33"/>
      <c r="AO21" s="33"/>
      <c r="AP21" s="33"/>
      <c r="AQ21" s="32"/>
      <c r="AR21" s="32"/>
      <c r="AS21" s="32"/>
      <c r="AT21" s="33"/>
      <c r="AU21" s="33"/>
      <c r="AV21" s="33"/>
      <c r="AW21" s="32"/>
      <c r="AX21" s="32"/>
      <c r="AY21" s="32"/>
      <c r="AZ21" s="33"/>
      <c r="BA21" s="33"/>
      <c r="BB21" s="33"/>
      <c r="BC21" s="31"/>
      <c r="BD21" s="31"/>
      <c r="BE21" s="31"/>
      <c r="BF21" s="33"/>
      <c r="BG21" s="33"/>
      <c r="BH21" s="33"/>
      <c r="BI21" s="31"/>
      <c r="BJ21" s="31"/>
      <c r="BK21" s="31"/>
      <c r="BL21" s="33"/>
      <c r="BM21" s="33"/>
      <c r="BN21" s="33"/>
      <c r="BO21" s="29" t="s">
        <v>9</v>
      </c>
      <c r="BP21" s="34" t="e">
        <f>Z21/L21*100</f>
        <v>#DIV/0!</v>
      </c>
    </row>
    <row r="22" spans="1:68" ht="63" hidden="1" x14ac:dyDescent="0.25">
      <c r="A22" s="14"/>
      <c r="B22" s="14">
        <v>13</v>
      </c>
      <c r="C22" s="96" t="s">
        <v>76</v>
      </c>
      <c r="D22" s="104" t="s">
        <v>51</v>
      </c>
      <c r="E22" s="14"/>
      <c r="F22" s="104" t="s">
        <v>52</v>
      </c>
      <c r="G22" s="104"/>
      <c r="H22" s="181" t="s">
        <v>100</v>
      </c>
      <c r="I22" s="250"/>
      <c r="J22" s="93" t="s">
        <v>84</v>
      </c>
      <c r="K22" s="28"/>
      <c r="L22" s="41"/>
      <c r="M22" s="29">
        <v>3</v>
      </c>
      <c r="N22" s="29"/>
      <c r="O22" s="29"/>
      <c r="P22" s="29"/>
      <c r="Q22" s="29"/>
      <c r="R22" s="29"/>
      <c r="S22" s="29"/>
      <c r="T22" s="138"/>
      <c r="U22" s="170"/>
      <c r="V22" s="30"/>
      <c r="W22" s="30">
        <v>1</v>
      </c>
      <c r="X22" s="171"/>
      <c r="Y22" s="155">
        <f>Z22+Z22*0.1</f>
        <v>52.8</v>
      </c>
      <c r="Z22" s="31">
        <f>SUM(AA22:AC22)</f>
        <v>48</v>
      </c>
      <c r="AA22" s="31">
        <f t="shared" ref="AA22:AC25" si="2">AE22+AH22+AK22+AN22+AQ22+AT22+AW22+AZ22+BC22+BF22+BI22+BL22</f>
        <v>32</v>
      </c>
      <c r="AB22" s="31"/>
      <c r="AC22" s="31">
        <f t="shared" si="2"/>
        <v>16</v>
      </c>
      <c r="AD22" s="42">
        <f>L22-Y22</f>
        <v>-52.8</v>
      </c>
      <c r="AE22" s="32">
        <v>32</v>
      </c>
      <c r="AF22" s="32"/>
      <c r="AG22" s="32">
        <v>16</v>
      </c>
      <c r="AH22" s="33"/>
      <c r="AI22" s="33"/>
      <c r="AJ22" s="33"/>
      <c r="AK22" s="32"/>
      <c r="AL22" s="32"/>
      <c r="AM22" s="32"/>
      <c r="AN22" s="33"/>
      <c r="AO22" s="33"/>
      <c r="AP22" s="33"/>
      <c r="AQ22" s="32"/>
      <c r="AR22" s="32"/>
      <c r="AS22" s="32"/>
      <c r="AT22" s="33"/>
      <c r="AU22" s="33"/>
      <c r="AV22" s="33"/>
      <c r="AW22" s="32"/>
      <c r="AX22" s="32"/>
      <c r="AY22" s="32"/>
      <c r="AZ22" s="33"/>
      <c r="BA22" s="33"/>
      <c r="BB22" s="33"/>
      <c r="BC22" s="31"/>
      <c r="BD22" s="31"/>
      <c r="BE22" s="31"/>
      <c r="BF22" s="33"/>
      <c r="BG22" s="33"/>
      <c r="BH22" s="33"/>
      <c r="BI22" s="31"/>
      <c r="BJ22" s="31"/>
      <c r="BK22" s="31"/>
      <c r="BL22" s="33"/>
      <c r="BM22" s="33"/>
      <c r="BN22" s="33"/>
      <c r="BO22" s="29" t="s">
        <v>9</v>
      </c>
      <c r="BP22" s="34" t="e">
        <f t="shared" si="1"/>
        <v>#DIV/0!</v>
      </c>
    </row>
    <row r="23" spans="1:68" ht="31.5" hidden="1" x14ac:dyDescent="0.25">
      <c r="A23" s="14"/>
      <c r="B23" s="1442">
        <v>14</v>
      </c>
      <c r="C23" s="1440" t="s">
        <v>76</v>
      </c>
      <c r="D23" s="1446" t="s">
        <v>51</v>
      </c>
      <c r="E23" s="1442"/>
      <c r="F23" s="1446" t="s">
        <v>52</v>
      </c>
      <c r="G23" s="1446"/>
      <c r="H23" s="1444" t="s">
        <v>99</v>
      </c>
      <c r="I23" s="247"/>
      <c r="J23" s="93" t="s">
        <v>78</v>
      </c>
      <c r="K23" s="1667"/>
      <c r="L23" s="1495"/>
      <c r="M23" s="1424"/>
      <c r="N23" s="1424">
        <v>3</v>
      </c>
      <c r="O23" s="1424"/>
      <c r="P23" s="1424"/>
      <c r="Q23" s="1424"/>
      <c r="R23" s="1424"/>
      <c r="S23" s="1424"/>
      <c r="T23" s="1454"/>
      <c r="U23" s="1456"/>
      <c r="V23" s="1458"/>
      <c r="W23" s="1458">
        <v>2</v>
      </c>
      <c r="X23" s="1460"/>
      <c r="Y23" s="1462">
        <f>Z23+Z23*0.1</f>
        <v>52.8</v>
      </c>
      <c r="Z23" s="1432">
        <f>SUM(AA23:AC23)</f>
        <v>48</v>
      </c>
      <c r="AA23" s="1432">
        <f t="shared" si="2"/>
        <v>32</v>
      </c>
      <c r="AB23" s="1432"/>
      <c r="AC23" s="1432">
        <f t="shared" si="2"/>
        <v>16</v>
      </c>
      <c r="AD23" s="1434">
        <f>L23-Y23</f>
        <v>-52.8</v>
      </c>
      <c r="AE23" s="1436"/>
      <c r="AF23" s="1436"/>
      <c r="AG23" s="1436"/>
      <c r="AH23" s="1438">
        <v>32</v>
      </c>
      <c r="AI23" s="1438"/>
      <c r="AJ23" s="1438">
        <v>16</v>
      </c>
      <c r="AK23" s="1436"/>
      <c r="AL23" s="1436"/>
      <c r="AM23" s="1436"/>
      <c r="AN23" s="1438"/>
      <c r="AO23" s="1438"/>
      <c r="AP23" s="1438"/>
      <c r="AQ23" s="1436"/>
      <c r="AR23" s="1436"/>
      <c r="AS23" s="1436"/>
      <c r="AT23" s="1438"/>
      <c r="AU23" s="1438"/>
      <c r="AV23" s="1438"/>
      <c r="AW23" s="1436"/>
      <c r="AX23" s="1436"/>
      <c r="AY23" s="1436"/>
      <c r="AZ23" s="1438"/>
      <c r="BA23" s="1438"/>
      <c r="BB23" s="1438"/>
      <c r="BC23" s="1432"/>
      <c r="BD23" s="1432"/>
      <c r="BE23" s="1432"/>
      <c r="BF23" s="1438"/>
      <c r="BG23" s="1438"/>
      <c r="BH23" s="1438"/>
      <c r="BI23" s="1432"/>
      <c r="BJ23" s="1432"/>
      <c r="BK23" s="1432"/>
      <c r="BL23" s="1438"/>
      <c r="BM23" s="1438"/>
      <c r="BN23" s="1438"/>
      <c r="BO23" s="1424" t="s">
        <v>9</v>
      </c>
      <c r="BP23" s="1426" t="e">
        <f t="shared" si="1"/>
        <v>#DIV/0!</v>
      </c>
    </row>
    <row r="24" spans="1:68" ht="47.25" hidden="1" x14ac:dyDescent="0.25">
      <c r="A24" s="14"/>
      <c r="B24" s="1443"/>
      <c r="C24" s="1441"/>
      <c r="D24" s="1447"/>
      <c r="E24" s="1443"/>
      <c r="F24" s="1447"/>
      <c r="G24" s="1447"/>
      <c r="H24" s="1445"/>
      <c r="I24" s="248"/>
      <c r="J24" s="93" t="s">
        <v>79</v>
      </c>
      <c r="K24" s="1669"/>
      <c r="L24" s="1497"/>
      <c r="M24" s="1425"/>
      <c r="N24" s="1425"/>
      <c r="O24" s="1425"/>
      <c r="P24" s="1425"/>
      <c r="Q24" s="1425"/>
      <c r="R24" s="1425"/>
      <c r="S24" s="1425"/>
      <c r="T24" s="1455"/>
      <c r="U24" s="1457"/>
      <c r="V24" s="1459"/>
      <c r="W24" s="1459"/>
      <c r="X24" s="1461"/>
      <c r="Y24" s="1463"/>
      <c r="Z24" s="1433"/>
      <c r="AA24" s="1433"/>
      <c r="AB24" s="1433"/>
      <c r="AC24" s="1433"/>
      <c r="AD24" s="1435"/>
      <c r="AE24" s="1437"/>
      <c r="AF24" s="1437"/>
      <c r="AG24" s="1437"/>
      <c r="AH24" s="1439"/>
      <c r="AI24" s="1439"/>
      <c r="AJ24" s="1439"/>
      <c r="AK24" s="1437"/>
      <c r="AL24" s="1437"/>
      <c r="AM24" s="1437"/>
      <c r="AN24" s="1439"/>
      <c r="AO24" s="1439"/>
      <c r="AP24" s="1439"/>
      <c r="AQ24" s="1437"/>
      <c r="AR24" s="1437"/>
      <c r="AS24" s="1437"/>
      <c r="AT24" s="1439"/>
      <c r="AU24" s="1439"/>
      <c r="AV24" s="1439"/>
      <c r="AW24" s="1437"/>
      <c r="AX24" s="1437"/>
      <c r="AY24" s="1437"/>
      <c r="AZ24" s="1439"/>
      <c r="BA24" s="1439"/>
      <c r="BB24" s="1439"/>
      <c r="BC24" s="1433"/>
      <c r="BD24" s="1433"/>
      <c r="BE24" s="1433"/>
      <c r="BF24" s="1439"/>
      <c r="BG24" s="1439"/>
      <c r="BH24" s="1439"/>
      <c r="BI24" s="1433"/>
      <c r="BJ24" s="1433"/>
      <c r="BK24" s="1433"/>
      <c r="BL24" s="1439"/>
      <c r="BM24" s="1439"/>
      <c r="BN24" s="1439"/>
      <c r="BO24" s="1425"/>
      <c r="BP24" s="1427"/>
    </row>
    <row r="25" spans="1:68" ht="31.5" hidden="1" x14ac:dyDescent="0.25">
      <c r="A25" s="14"/>
      <c r="B25" s="1442">
        <v>15</v>
      </c>
      <c r="C25" s="1440" t="s">
        <v>76</v>
      </c>
      <c r="D25" s="1446" t="s">
        <v>51</v>
      </c>
      <c r="E25" s="1442"/>
      <c r="F25" s="1446" t="s">
        <v>52</v>
      </c>
      <c r="G25" s="1446"/>
      <c r="H25" s="1444" t="s">
        <v>99</v>
      </c>
      <c r="I25" s="247"/>
      <c r="J25" s="93" t="s">
        <v>80</v>
      </c>
      <c r="K25" s="1667"/>
      <c r="L25" s="1495"/>
      <c r="M25" s="1424"/>
      <c r="N25" s="1424"/>
      <c r="O25" s="1424">
        <v>3</v>
      </c>
      <c r="P25" s="1424"/>
      <c r="Q25" s="1424"/>
      <c r="R25" s="1424"/>
      <c r="S25" s="1424"/>
      <c r="T25" s="1454"/>
      <c r="U25" s="1456"/>
      <c r="V25" s="1458"/>
      <c r="W25" s="1458">
        <v>3</v>
      </c>
      <c r="X25" s="1460"/>
      <c r="Y25" s="1462">
        <f>Z25+Z25*0.1</f>
        <v>35.200000000000003</v>
      </c>
      <c r="Z25" s="1432">
        <f>SUM(AA25:AC25)</f>
        <v>32</v>
      </c>
      <c r="AA25" s="1432">
        <f t="shared" si="2"/>
        <v>16</v>
      </c>
      <c r="AB25" s="1432"/>
      <c r="AC25" s="1432">
        <f t="shared" si="2"/>
        <v>16</v>
      </c>
      <c r="AD25" s="1434">
        <f>L25-Y25</f>
        <v>-35.200000000000003</v>
      </c>
      <c r="AE25" s="1436"/>
      <c r="AF25" s="1436"/>
      <c r="AG25" s="1436"/>
      <c r="AH25" s="1438"/>
      <c r="AI25" s="1438"/>
      <c r="AJ25" s="1438"/>
      <c r="AK25" s="1436">
        <v>16</v>
      </c>
      <c r="AL25" s="1436"/>
      <c r="AM25" s="1436">
        <v>16</v>
      </c>
      <c r="AN25" s="1438"/>
      <c r="AO25" s="1438"/>
      <c r="AP25" s="1438"/>
      <c r="AQ25" s="1436"/>
      <c r="AR25" s="1436"/>
      <c r="AS25" s="1436"/>
      <c r="AT25" s="1438"/>
      <c r="AU25" s="1438"/>
      <c r="AV25" s="1438"/>
      <c r="AW25" s="1436"/>
      <c r="AX25" s="1436"/>
      <c r="AY25" s="1436"/>
      <c r="AZ25" s="1438"/>
      <c r="BA25" s="1438"/>
      <c r="BB25" s="1438"/>
      <c r="BC25" s="1432"/>
      <c r="BD25" s="1432"/>
      <c r="BE25" s="1432"/>
      <c r="BF25" s="1438"/>
      <c r="BG25" s="1438"/>
      <c r="BH25" s="1438"/>
      <c r="BI25" s="1432"/>
      <c r="BJ25" s="1432"/>
      <c r="BK25" s="1432"/>
      <c r="BL25" s="1438"/>
      <c r="BM25" s="1438"/>
      <c r="BN25" s="1438"/>
      <c r="BO25" s="1424" t="s">
        <v>9</v>
      </c>
      <c r="BP25" s="1426" t="e">
        <f t="shared" si="1"/>
        <v>#DIV/0!</v>
      </c>
    </row>
    <row r="26" spans="1:68" ht="31.5" hidden="1" x14ac:dyDescent="0.25">
      <c r="A26" s="14"/>
      <c r="B26" s="1443"/>
      <c r="C26" s="1441"/>
      <c r="D26" s="1447"/>
      <c r="E26" s="1443"/>
      <c r="F26" s="1447"/>
      <c r="G26" s="1447"/>
      <c r="H26" s="1445"/>
      <c r="I26" s="248"/>
      <c r="J26" s="93" t="s">
        <v>81</v>
      </c>
      <c r="K26" s="1669"/>
      <c r="L26" s="1497"/>
      <c r="M26" s="1425"/>
      <c r="N26" s="1425"/>
      <c r="O26" s="1425"/>
      <c r="P26" s="1425"/>
      <c r="Q26" s="1425"/>
      <c r="R26" s="1425"/>
      <c r="S26" s="1425"/>
      <c r="T26" s="1455"/>
      <c r="U26" s="1457"/>
      <c r="V26" s="1459"/>
      <c r="W26" s="1459"/>
      <c r="X26" s="1461"/>
      <c r="Y26" s="1463"/>
      <c r="Z26" s="1433"/>
      <c r="AA26" s="1433"/>
      <c r="AB26" s="1433"/>
      <c r="AC26" s="1433"/>
      <c r="AD26" s="1435"/>
      <c r="AE26" s="1437"/>
      <c r="AF26" s="1437"/>
      <c r="AG26" s="1437"/>
      <c r="AH26" s="1439"/>
      <c r="AI26" s="1439"/>
      <c r="AJ26" s="1439"/>
      <c r="AK26" s="1437"/>
      <c r="AL26" s="1437"/>
      <c r="AM26" s="1437"/>
      <c r="AN26" s="1439"/>
      <c r="AO26" s="1439"/>
      <c r="AP26" s="1439"/>
      <c r="AQ26" s="1437"/>
      <c r="AR26" s="1437"/>
      <c r="AS26" s="1437"/>
      <c r="AT26" s="1439"/>
      <c r="AU26" s="1439"/>
      <c r="AV26" s="1439"/>
      <c r="AW26" s="1437"/>
      <c r="AX26" s="1437"/>
      <c r="AY26" s="1437"/>
      <c r="AZ26" s="1439"/>
      <c r="BA26" s="1439"/>
      <c r="BB26" s="1439"/>
      <c r="BC26" s="1433"/>
      <c r="BD26" s="1433"/>
      <c r="BE26" s="1433"/>
      <c r="BF26" s="1439"/>
      <c r="BG26" s="1439"/>
      <c r="BH26" s="1439"/>
      <c r="BI26" s="1433"/>
      <c r="BJ26" s="1433"/>
      <c r="BK26" s="1433"/>
      <c r="BL26" s="1439"/>
      <c r="BM26" s="1439"/>
      <c r="BN26" s="1439"/>
      <c r="BO26" s="1425"/>
      <c r="BP26" s="1427"/>
    </row>
    <row r="27" spans="1:68" ht="47.25" hidden="1" x14ac:dyDescent="0.25">
      <c r="A27" s="14"/>
      <c r="B27" s="1442">
        <v>16</v>
      </c>
      <c r="C27" s="1440" t="s">
        <v>76</v>
      </c>
      <c r="D27" s="1446" t="s">
        <v>51</v>
      </c>
      <c r="E27" s="1442"/>
      <c r="F27" s="1446" t="s">
        <v>52</v>
      </c>
      <c r="G27" s="1446"/>
      <c r="H27" s="1444" t="s">
        <v>99</v>
      </c>
      <c r="I27" s="247"/>
      <c r="J27" s="93" t="s">
        <v>83</v>
      </c>
      <c r="K27" s="1667"/>
      <c r="L27" s="1495"/>
      <c r="M27" s="1424"/>
      <c r="N27" s="1424"/>
      <c r="O27" s="1424"/>
      <c r="P27" s="1424">
        <v>3</v>
      </c>
      <c r="Q27" s="1424"/>
      <c r="R27" s="1424"/>
      <c r="S27" s="1424"/>
      <c r="T27" s="1454"/>
      <c r="U27" s="1456"/>
      <c r="V27" s="1458"/>
      <c r="W27" s="1458">
        <v>4</v>
      </c>
      <c r="X27" s="1460"/>
      <c r="Y27" s="1462">
        <f>Z27+Z27*0.1</f>
        <v>0</v>
      </c>
      <c r="Z27" s="1432">
        <f>SUM(AA28:AC28)</f>
        <v>0</v>
      </c>
      <c r="AA27" s="1432">
        <f>AE28+AH28+AK28+AN27+AQ28+AT28+AW28+AZ28+BC28+BF28+BI28+BL28</f>
        <v>32</v>
      </c>
      <c r="AB27" s="1432"/>
      <c r="AC27" s="1432">
        <f>AG28+AJ28+AM28+AP27+AS28+AV28+AY28+BB28+BE28+BH28+BK28+BN28</f>
        <v>32</v>
      </c>
      <c r="AD27" s="1434">
        <f>L27-Y27</f>
        <v>0</v>
      </c>
      <c r="AE27" s="1436"/>
      <c r="AF27" s="1436"/>
      <c r="AG27" s="1436"/>
      <c r="AH27" s="1438"/>
      <c r="AI27" s="1438"/>
      <c r="AJ27" s="1438"/>
      <c r="AK27" s="1436"/>
      <c r="AL27" s="1436"/>
      <c r="AM27" s="1436"/>
      <c r="AN27" s="1438">
        <v>32</v>
      </c>
      <c r="AO27" s="1438"/>
      <c r="AP27" s="1438">
        <v>32</v>
      </c>
      <c r="AQ27" s="1436"/>
      <c r="AR27" s="1436"/>
      <c r="AS27" s="1436"/>
      <c r="AT27" s="1438"/>
      <c r="AU27" s="1438"/>
      <c r="AV27" s="1438"/>
      <c r="AW27" s="1436"/>
      <c r="AX27" s="1436"/>
      <c r="AY27" s="1436"/>
      <c r="AZ27" s="1438"/>
      <c r="BA27" s="1438"/>
      <c r="BB27" s="1438"/>
      <c r="BC27" s="1432"/>
      <c r="BD27" s="1432"/>
      <c r="BE27" s="1432"/>
      <c r="BF27" s="1438"/>
      <c r="BG27" s="1438"/>
      <c r="BH27" s="1438"/>
      <c r="BI27" s="1432"/>
      <c r="BJ27" s="1432"/>
      <c r="BK27" s="1432"/>
      <c r="BL27" s="1438"/>
      <c r="BM27" s="1438"/>
      <c r="BN27" s="1438"/>
      <c r="BO27" s="1424" t="s">
        <v>9</v>
      </c>
      <c r="BP27" s="1426" t="e">
        <f>Z27/L27*100</f>
        <v>#DIV/0!</v>
      </c>
    </row>
    <row r="28" spans="1:68" ht="47.25" hidden="1" x14ac:dyDescent="0.25">
      <c r="A28" s="14"/>
      <c r="B28" s="1443"/>
      <c r="C28" s="1441"/>
      <c r="D28" s="1447"/>
      <c r="E28" s="1443"/>
      <c r="F28" s="1447"/>
      <c r="G28" s="1447"/>
      <c r="H28" s="1445"/>
      <c r="I28" s="248"/>
      <c r="J28" s="93" t="s">
        <v>82</v>
      </c>
      <c r="K28" s="1669"/>
      <c r="L28" s="1497"/>
      <c r="M28" s="1425"/>
      <c r="N28" s="1425"/>
      <c r="O28" s="1425"/>
      <c r="P28" s="1425"/>
      <c r="Q28" s="1425"/>
      <c r="R28" s="1425"/>
      <c r="S28" s="1425"/>
      <c r="T28" s="1455"/>
      <c r="U28" s="1457"/>
      <c r="V28" s="1459"/>
      <c r="W28" s="1459"/>
      <c r="X28" s="1461"/>
      <c r="Y28" s="1463"/>
      <c r="Z28" s="1433"/>
      <c r="AA28" s="1433"/>
      <c r="AB28" s="1433"/>
      <c r="AC28" s="1433"/>
      <c r="AD28" s="1435"/>
      <c r="AE28" s="1437"/>
      <c r="AF28" s="1437"/>
      <c r="AG28" s="1437"/>
      <c r="AH28" s="1439"/>
      <c r="AI28" s="1439"/>
      <c r="AJ28" s="1439"/>
      <c r="AK28" s="1437"/>
      <c r="AL28" s="1437"/>
      <c r="AM28" s="1437"/>
      <c r="AN28" s="1439"/>
      <c r="AO28" s="1439"/>
      <c r="AP28" s="1439"/>
      <c r="AQ28" s="1437"/>
      <c r="AR28" s="1437"/>
      <c r="AS28" s="1437"/>
      <c r="AT28" s="1439"/>
      <c r="AU28" s="1439"/>
      <c r="AV28" s="1439"/>
      <c r="AW28" s="1437"/>
      <c r="AX28" s="1437"/>
      <c r="AY28" s="1437"/>
      <c r="AZ28" s="1439"/>
      <c r="BA28" s="1439"/>
      <c r="BB28" s="1439"/>
      <c r="BC28" s="1433"/>
      <c r="BD28" s="1433"/>
      <c r="BE28" s="1433"/>
      <c r="BF28" s="1439"/>
      <c r="BG28" s="1439"/>
      <c r="BH28" s="1439"/>
      <c r="BI28" s="1433"/>
      <c r="BJ28" s="1433"/>
      <c r="BK28" s="1433"/>
      <c r="BL28" s="1439"/>
      <c r="BM28" s="1439"/>
      <c r="BN28" s="1439"/>
      <c r="BO28" s="1425"/>
      <c r="BP28" s="1427"/>
    </row>
    <row r="29" spans="1:68" ht="31.5" x14ac:dyDescent="0.25">
      <c r="A29" s="14"/>
      <c r="B29" s="18"/>
      <c r="C29" s="18"/>
      <c r="D29" s="18"/>
      <c r="E29" s="18"/>
      <c r="F29" s="97" t="s">
        <v>51</v>
      </c>
      <c r="G29" s="18" t="s">
        <v>131</v>
      </c>
      <c r="H29" s="18"/>
      <c r="I29" s="18"/>
      <c r="J29" s="13" t="s">
        <v>113</v>
      </c>
      <c r="K29" s="16">
        <f>SUM(K30:K31)</f>
        <v>3</v>
      </c>
      <c r="L29" s="101">
        <f>K29*36</f>
        <v>108</v>
      </c>
      <c r="M29" s="18"/>
      <c r="N29" s="18"/>
      <c r="O29" s="18"/>
      <c r="P29" s="18"/>
      <c r="Q29" s="18"/>
      <c r="R29" s="18"/>
      <c r="S29" s="18"/>
      <c r="T29" s="98"/>
      <c r="U29" s="19"/>
      <c r="V29" s="20"/>
      <c r="W29" s="20"/>
      <c r="X29" s="21"/>
      <c r="Y29" s="151"/>
      <c r="Z29" s="22"/>
      <c r="AA29" s="22"/>
      <c r="AB29" s="22"/>
      <c r="AC29" s="22"/>
      <c r="AD29" s="10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18"/>
      <c r="BP29" s="23">
        <f t="shared" si="1"/>
        <v>0</v>
      </c>
    </row>
    <row r="30" spans="1:68" ht="47.25" x14ac:dyDescent="0.25">
      <c r="A30" s="14"/>
      <c r="B30" s="14">
        <v>17</v>
      </c>
      <c r="C30" s="14"/>
      <c r="D30" s="14"/>
      <c r="E30" s="14"/>
      <c r="F30" s="104" t="s">
        <v>51</v>
      </c>
      <c r="G30" s="14" t="s">
        <v>101</v>
      </c>
      <c r="H30" s="14"/>
      <c r="I30" s="249"/>
      <c r="J30" s="4" t="s">
        <v>11</v>
      </c>
      <c r="K30" s="28">
        <f>M30+N30+O30+P30+Q30+R30+S30+T30</f>
        <v>3</v>
      </c>
      <c r="L30" s="41">
        <f>K30*36</f>
        <v>108</v>
      </c>
      <c r="M30" s="29"/>
      <c r="N30" s="29"/>
      <c r="O30" s="29">
        <v>3</v>
      </c>
      <c r="P30" s="29"/>
      <c r="Q30" s="29"/>
      <c r="R30" s="29"/>
      <c r="S30" s="29"/>
      <c r="T30" s="138"/>
      <c r="U30" s="170">
        <v>3</v>
      </c>
      <c r="V30" s="30"/>
      <c r="W30" s="30"/>
      <c r="X30" s="171"/>
      <c r="Y30" s="155">
        <f>Z30+Z30*0.1</f>
        <v>35.200000000000003</v>
      </c>
      <c r="Z30" s="31">
        <f>SUM(AA30:AC30)</f>
        <v>32</v>
      </c>
      <c r="AA30" s="31">
        <f t="shared" ref="AA30:AC31" si="3">AE30+AH30+AK30+AN30+AQ30+AT30+AW30+AZ30+BC30+BF30+BI30+BL30</f>
        <v>16</v>
      </c>
      <c r="AB30" s="31">
        <f t="shared" si="3"/>
        <v>16</v>
      </c>
      <c r="AC30" s="31">
        <f t="shared" si="3"/>
        <v>0</v>
      </c>
      <c r="AD30" s="42">
        <f>L30-Y30</f>
        <v>72.8</v>
      </c>
      <c r="AE30" s="32"/>
      <c r="AF30" s="32"/>
      <c r="AG30" s="32"/>
      <c r="AH30" s="33"/>
      <c r="AI30" s="33"/>
      <c r="AJ30" s="33"/>
      <c r="AK30" s="32">
        <v>16</v>
      </c>
      <c r="AL30" s="32">
        <v>16</v>
      </c>
      <c r="AM30" s="32"/>
      <c r="AN30" s="33"/>
      <c r="AO30" s="33"/>
      <c r="AP30" s="33"/>
      <c r="AQ30" s="32"/>
      <c r="AR30" s="32"/>
      <c r="AS30" s="32"/>
      <c r="AT30" s="33"/>
      <c r="AU30" s="33"/>
      <c r="AV30" s="33"/>
      <c r="AW30" s="32"/>
      <c r="AX30" s="32"/>
      <c r="AY30" s="32"/>
      <c r="AZ30" s="33"/>
      <c r="BA30" s="33"/>
      <c r="BB30" s="33"/>
      <c r="BC30" s="31"/>
      <c r="BD30" s="31"/>
      <c r="BE30" s="31"/>
      <c r="BF30" s="33"/>
      <c r="BG30" s="33"/>
      <c r="BH30" s="33"/>
      <c r="BI30" s="31"/>
      <c r="BJ30" s="31"/>
      <c r="BK30" s="31"/>
      <c r="BL30" s="33"/>
      <c r="BM30" s="33"/>
      <c r="BN30" s="33"/>
      <c r="BO30" s="29" t="s">
        <v>12</v>
      </c>
      <c r="BP30" s="34">
        <f t="shared" si="1"/>
        <v>29.629629629629626</v>
      </c>
    </row>
    <row r="31" spans="1:68" ht="47.25" hidden="1" x14ac:dyDescent="0.25">
      <c r="A31" s="14"/>
      <c r="B31" s="14">
        <v>18</v>
      </c>
      <c r="C31" s="14"/>
      <c r="D31" s="14"/>
      <c r="E31" s="14"/>
      <c r="F31" s="104" t="s">
        <v>52</v>
      </c>
      <c r="G31" s="14" t="s">
        <v>102</v>
      </c>
      <c r="H31" s="14"/>
      <c r="I31" s="249"/>
      <c r="J31" s="93" t="s">
        <v>13</v>
      </c>
      <c r="K31" s="28"/>
      <c r="L31" s="41">
        <f>K31*36</f>
        <v>0</v>
      </c>
      <c r="M31" s="29"/>
      <c r="N31" s="29"/>
      <c r="O31" s="29"/>
      <c r="P31" s="29">
        <v>3</v>
      </c>
      <c r="Q31" s="29"/>
      <c r="R31" s="29"/>
      <c r="S31" s="29"/>
      <c r="T31" s="138"/>
      <c r="U31" s="170">
        <v>4</v>
      </c>
      <c r="V31" s="30"/>
      <c r="W31" s="30"/>
      <c r="X31" s="171"/>
      <c r="Y31" s="155">
        <f>Z31+Z31*0.1</f>
        <v>35.200000000000003</v>
      </c>
      <c r="Z31" s="31">
        <f>SUM(AA31:AC31)</f>
        <v>32</v>
      </c>
      <c r="AA31" s="31">
        <f t="shared" si="3"/>
        <v>16</v>
      </c>
      <c r="AB31" s="31">
        <f t="shared" si="3"/>
        <v>16</v>
      </c>
      <c r="AC31" s="31">
        <f t="shared" si="3"/>
        <v>0</v>
      </c>
      <c r="AD31" s="42">
        <f>L31-Y31</f>
        <v>-35.200000000000003</v>
      </c>
      <c r="AE31" s="32"/>
      <c r="AF31" s="32"/>
      <c r="AG31" s="32"/>
      <c r="AH31" s="33"/>
      <c r="AI31" s="33"/>
      <c r="AJ31" s="33"/>
      <c r="AK31" s="32"/>
      <c r="AL31" s="32"/>
      <c r="AM31" s="32"/>
      <c r="AN31" s="33">
        <v>16</v>
      </c>
      <c r="AO31" s="33">
        <v>16</v>
      </c>
      <c r="AP31" s="33"/>
      <c r="AQ31" s="32"/>
      <c r="AR31" s="32"/>
      <c r="AS31" s="32"/>
      <c r="AT31" s="33"/>
      <c r="AU31" s="33"/>
      <c r="AV31" s="33"/>
      <c r="AW31" s="32"/>
      <c r="AX31" s="32"/>
      <c r="AY31" s="32"/>
      <c r="AZ31" s="33"/>
      <c r="BA31" s="33"/>
      <c r="BB31" s="33"/>
      <c r="BC31" s="31"/>
      <c r="BD31" s="31"/>
      <c r="BE31" s="31"/>
      <c r="BF31" s="33"/>
      <c r="BG31" s="33"/>
      <c r="BH31" s="33"/>
      <c r="BI31" s="31"/>
      <c r="BJ31" s="31"/>
      <c r="BK31" s="31"/>
      <c r="BL31" s="33"/>
      <c r="BM31" s="33"/>
      <c r="BN31" s="33"/>
      <c r="BO31" s="29" t="s">
        <v>12</v>
      </c>
      <c r="BP31" s="34" t="e">
        <f t="shared" si="1"/>
        <v>#DIV/0!</v>
      </c>
    </row>
    <row r="32" spans="1:68" ht="15.75" hidden="1" x14ac:dyDescent="0.25">
      <c r="A32" s="14"/>
      <c r="B32" s="18"/>
      <c r="C32" s="18"/>
      <c r="D32" s="18"/>
      <c r="E32" s="18"/>
      <c r="F32" s="97" t="s">
        <v>51</v>
      </c>
      <c r="G32" s="18"/>
      <c r="H32" s="18"/>
      <c r="I32" s="18"/>
      <c r="J32" s="92" t="s">
        <v>19</v>
      </c>
      <c r="K32" s="16">
        <f>SUM(K33:K34)</f>
        <v>0</v>
      </c>
      <c r="L32" s="101"/>
      <c r="M32" s="24"/>
      <c r="N32" s="24"/>
      <c r="O32" s="24"/>
      <c r="P32" s="24"/>
      <c r="Q32" s="24"/>
      <c r="R32" s="24"/>
      <c r="S32" s="24"/>
      <c r="T32" s="140"/>
      <c r="U32" s="19"/>
      <c r="V32" s="20"/>
      <c r="W32" s="20"/>
      <c r="X32" s="21"/>
      <c r="Y32" s="151"/>
      <c r="Z32" s="22"/>
      <c r="AA32" s="22"/>
      <c r="AB32" s="22"/>
      <c r="AC32" s="22"/>
      <c r="AD32" s="10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18"/>
      <c r="BP32" s="23"/>
    </row>
    <row r="33" spans="1:68" ht="31.5" hidden="1" x14ac:dyDescent="0.25">
      <c r="A33" s="14"/>
      <c r="B33" s="14">
        <v>19</v>
      </c>
      <c r="C33" s="14"/>
      <c r="D33" s="14"/>
      <c r="E33" s="103" t="s">
        <v>54</v>
      </c>
      <c r="F33" s="104" t="s">
        <v>51</v>
      </c>
      <c r="G33" s="14" t="s">
        <v>103</v>
      </c>
      <c r="H33" s="14"/>
      <c r="I33" s="249"/>
      <c r="J33" s="4" t="s">
        <v>16</v>
      </c>
      <c r="K33" s="28"/>
      <c r="L33" s="41">
        <f>K33*36</f>
        <v>0</v>
      </c>
      <c r="M33" s="12" t="s">
        <v>47</v>
      </c>
      <c r="N33" s="12" t="s">
        <v>47</v>
      </c>
      <c r="O33" s="12"/>
      <c r="P33" s="12"/>
      <c r="Q33" s="12"/>
      <c r="R33" s="12"/>
      <c r="S33" s="12"/>
      <c r="T33" s="139"/>
      <c r="U33" s="170"/>
      <c r="V33" s="30"/>
      <c r="W33" s="30" t="s">
        <v>91</v>
      </c>
      <c r="X33" s="171"/>
      <c r="Y33" s="155"/>
      <c r="Z33" s="31"/>
      <c r="AA33" s="31"/>
      <c r="AB33" s="31"/>
      <c r="AC33" s="31"/>
      <c r="AD33" s="42"/>
      <c r="AE33" s="32" t="s">
        <v>49</v>
      </c>
      <c r="AF33" s="32"/>
      <c r="AG33" s="32" t="s">
        <v>92</v>
      </c>
      <c r="AH33" s="33" t="s">
        <v>49</v>
      </c>
      <c r="AI33" s="33"/>
      <c r="AJ33" s="33" t="s">
        <v>92</v>
      </c>
      <c r="AK33" s="32"/>
      <c r="AL33" s="32"/>
      <c r="AM33" s="32"/>
      <c r="AN33" s="33"/>
      <c r="AO33" s="33"/>
      <c r="AP33" s="33"/>
      <c r="AQ33" s="32"/>
      <c r="AR33" s="32"/>
      <c r="AS33" s="32"/>
      <c r="AT33" s="33"/>
      <c r="AU33" s="33"/>
      <c r="AV33" s="33"/>
      <c r="AW33" s="32"/>
      <c r="AX33" s="32"/>
      <c r="AY33" s="32"/>
      <c r="AZ33" s="33"/>
      <c r="BA33" s="33"/>
      <c r="BB33" s="33"/>
      <c r="BC33" s="31"/>
      <c r="BD33" s="31"/>
      <c r="BE33" s="31"/>
      <c r="BF33" s="33"/>
      <c r="BG33" s="33"/>
      <c r="BH33" s="33"/>
      <c r="BI33" s="31"/>
      <c r="BJ33" s="31"/>
      <c r="BK33" s="31"/>
      <c r="BL33" s="33"/>
      <c r="BM33" s="33"/>
      <c r="BN33" s="33"/>
      <c r="BO33" s="29" t="s">
        <v>17</v>
      </c>
      <c r="BP33" s="34" t="e">
        <f>Z33/L33*100</f>
        <v>#DIV/0!</v>
      </c>
    </row>
    <row r="34" spans="1:68" ht="31.5" hidden="1" x14ac:dyDescent="0.25">
      <c r="A34" s="14"/>
      <c r="B34" s="14">
        <v>20</v>
      </c>
      <c r="C34" s="14"/>
      <c r="D34" s="14"/>
      <c r="E34" s="14"/>
      <c r="F34" s="104" t="s">
        <v>52</v>
      </c>
      <c r="G34" s="14" t="s">
        <v>104</v>
      </c>
      <c r="H34" s="14"/>
      <c r="I34" s="249"/>
      <c r="J34" s="93" t="s">
        <v>18</v>
      </c>
      <c r="K34" s="28"/>
      <c r="L34" s="41">
        <f>K34*36</f>
        <v>0</v>
      </c>
      <c r="M34" s="12"/>
      <c r="N34" s="12"/>
      <c r="O34" s="12">
        <v>3</v>
      </c>
      <c r="P34" s="12"/>
      <c r="Q34" s="12"/>
      <c r="R34" s="12"/>
      <c r="S34" s="12"/>
      <c r="T34" s="139"/>
      <c r="U34" s="170"/>
      <c r="V34" s="30"/>
      <c r="W34" s="30">
        <v>3</v>
      </c>
      <c r="X34" s="171"/>
      <c r="Y34" s="155">
        <f>Z34+Z34*0.1</f>
        <v>52.8</v>
      </c>
      <c r="Z34" s="31">
        <f>SUM(AA34:AC34)</f>
        <v>48</v>
      </c>
      <c r="AA34" s="31">
        <f>AE34+AH34+AK34+AN34+AQ34+AT34+AW34+AZ34+BC34+BF34+BI34+BL34</f>
        <v>16</v>
      </c>
      <c r="AB34" s="31"/>
      <c r="AC34" s="31">
        <f>AG34+AJ34+AM34+AP34+AS34+AV34+AY34+BB34+BE34+BH34+BK34+BN34</f>
        <v>32</v>
      </c>
      <c r="AD34" s="42">
        <f>L34-Y34</f>
        <v>-52.8</v>
      </c>
      <c r="AE34" s="32"/>
      <c r="AF34" s="32"/>
      <c r="AG34" s="32"/>
      <c r="AH34" s="33"/>
      <c r="AI34" s="33"/>
      <c r="AJ34" s="33"/>
      <c r="AK34" s="32">
        <v>16</v>
      </c>
      <c r="AL34" s="32"/>
      <c r="AM34" s="32">
        <v>32</v>
      </c>
      <c r="AN34" s="33"/>
      <c r="AO34" s="33"/>
      <c r="AP34" s="33"/>
      <c r="AQ34" s="32"/>
      <c r="AR34" s="32"/>
      <c r="AS34" s="32"/>
      <c r="AT34" s="33"/>
      <c r="AU34" s="33"/>
      <c r="AV34" s="33"/>
      <c r="AW34" s="32"/>
      <c r="AX34" s="32"/>
      <c r="AY34" s="32"/>
      <c r="AZ34" s="33"/>
      <c r="BA34" s="33"/>
      <c r="BB34" s="33"/>
      <c r="BC34" s="31"/>
      <c r="BD34" s="31"/>
      <c r="BE34" s="31"/>
      <c r="BF34" s="33"/>
      <c r="BG34" s="33"/>
      <c r="BH34" s="33"/>
      <c r="BI34" s="31"/>
      <c r="BJ34" s="31"/>
      <c r="BK34" s="31"/>
      <c r="BL34" s="33"/>
      <c r="BM34" s="33"/>
      <c r="BN34" s="33"/>
      <c r="BO34" s="29" t="s">
        <v>17</v>
      </c>
      <c r="BP34" s="34" t="e">
        <f>Z34/L34*100</f>
        <v>#DIV/0!</v>
      </c>
    </row>
    <row r="35" spans="1:68" ht="31.5" x14ac:dyDescent="0.25">
      <c r="A35" s="45"/>
      <c r="B35" s="45"/>
      <c r="C35" s="45"/>
      <c r="D35" s="178"/>
      <c r="E35" s="178"/>
      <c r="F35" s="226" t="s">
        <v>51</v>
      </c>
      <c r="G35" s="178" t="s">
        <v>133</v>
      </c>
      <c r="H35" s="178"/>
      <c r="I35" s="178"/>
      <c r="J35" s="43" t="s">
        <v>24</v>
      </c>
      <c r="K35" s="44">
        <f>SUM(K43+K55+K59+K61)</f>
        <v>24</v>
      </c>
      <c r="L35" s="45"/>
      <c r="M35" s="45"/>
      <c r="N35" s="45"/>
      <c r="O35" s="45"/>
      <c r="P35" s="45"/>
      <c r="Q35" s="45"/>
      <c r="R35" s="45"/>
      <c r="S35" s="45"/>
      <c r="T35" s="84"/>
      <c r="U35" s="168"/>
      <c r="V35" s="45"/>
      <c r="W35" s="45"/>
      <c r="X35" s="169"/>
      <c r="Y35" s="83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</row>
    <row r="36" spans="1:68" s="25" customFormat="1" ht="31.5" x14ac:dyDescent="0.25">
      <c r="A36" s="45"/>
      <c r="B36" s="45"/>
      <c r="C36" s="45"/>
      <c r="D36" s="178"/>
      <c r="E36" s="178"/>
      <c r="F36" s="178"/>
      <c r="G36" s="178" t="s">
        <v>141</v>
      </c>
      <c r="H36" s="178"/>
      <c r="I36" s="178"/>
      <c r="J36" s="43" t="s">
        <v>120</v>
      </c>
      <c r="K36" s="44"/>
      <c r="L36" s="45"/>
      <c r="M36" s="45"/>
      <c r="N36" s="45"/>
      <c r="O36" s="45"/>
      <c r="P36" s="45"/>
      <c r="Q36" s="45"/>
      <c r="R36" s="45"/>
      <c r="S36" s="45"/>
      <c r="T36" s="84"/>
      <c r="U36" s="168"/>
      <c r="V36" s="45"/>
      <c r="W36" s="45"/>
      <c r="X36" s="169"/>
      <c r="Y36" s="83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</row>
    <row r="37" spans="1:68" s="113" customFormat="1" ht="20.25" customHeight="1" x14ac:dyDescent="0.25">
      <c r="A37" s="202"/>
      <c r="B37" s="202"/>
      <c r="C37" s="202"/>
      <c r="D37" s="192"/>
      <c r="E37" s="192"/>
      <c r="F37" s="192"/>
      <c r="G37" s="192" t="s">
        <v>142</v>
      </c>
      <c r="H37" s="192"/>
      <c r="I37" s="249"/>
      <c r="J37" s="4" t="s">
        <v>37</v>
      </c>
      <c r="K37" s="201">
        <f t="shared" ref="K37:K42" si="4">M37+N37+O37+P37+Q37+R37+S37+T37</f>
        <v>0</v>
      </c>
      <c r="L37" s="203">
        <f t="shared" ref="L37:L42" si="5">K37*36</f>
        <v>0</v>
      </c>
      <c r="M37" s="197"/>
      <c r="N37" s="197"/>
      <c r="O37" s="197"/>
      <c r="P37" s="197"/>
      <c r="Q37" s="202"/>
      <c r="R37" s="202"/>
      <c r="S37" s="202"/>
      <c r="T37" s="206"/>
      <c r="U37" s="205"/>
      <c r="V37" s="204"/>
      <c r="W37" s="204"/>
      <c r="X37" s="209"/>
      <c r="Y37" s="208">
        <f t="shared" ref="Y37:Y42" si="6">Z37+Z37*0.1</f>
        <v>0</v>
      </c>
      <c r="Z37" s="207">
        <f t="shared" ref="Z37:Z42" si="7">SUM(AA37:AC37)</f>
        <v>0</v>
      </c>
      <c r="AA37" s="207">
        <f t="shared" ref="AA37:AC42" si="8">AE37+AH37+AK37+AN37+AQ37+AT37+AW37+AZ37+BC37+BF37+BI37+BL37</f>
        <v>0</v>
      </c>
      <c r="AB37" s="207">
        <f t="shared" si="8"/>
        <v>0</v>
      </c>
      <c r="AC37" s="207">
        <f t="shared" si="8"/>
        <v>0</v>
      </c>
      <c r="AD37" s="210">
        <f t="shared" ref="AD37:AD42" si="9">L37-Y37</f>
        <v>0</v>
      </c>
      <c r="AE37" s="200"/>
      <c r="AF37" s="200"/>
      <c r="AG37" s="200"/>
      <c r="AH37" s="196"/>
      <c r="AI37" s="196"/>
      <c r="AJ37" s="196"/>
      <c r="AK37" s="200"/>
      <c r="AL37" s="200"/>
      <c r="AM37" s="200"/>
      <c r="AN37" s="196"/>
      <c r="AO37" s="196"/>
      <c r="AP37" s="196"/>
      <c r="AQ37" s="200"/>
      <c r="AR37" s="200"/>
      <c r="AS37" s="200"/>
      <c r="AT37" s="196"/>
      <c r="AU37" s="196"/>
      <c r="AV37" s="196"/>
      <c r="AW37" s="200"/>
      <c r="AX37" s="200"/>
      <c r="AY37" s="200"/>
      <c r="AZ37" s="196"/>
      <c r="BA37" s="196"/>
      <c r="BB37" s="196"/>
      <c r="BC37" s="195"/>
      <c r="BD37" s="195"/>
      <c r="BE37" s="195"/>
      <c r="BF37" s="196"/>
      <c r="BG37" s="196"/>
      <c r="BH37" s="196"/>
      <c r="BI37" s="195"/>
      <c r="BJ37" s="195"/>
      <c r="BK37" s="195"/>
      <c r="BL37" s="196"/>
      <c r="BM37" s="196"/>
      <c r="BN37" s="196"/>
      <c r="BO37" s="199"/>
      <c r="BP37" s="198" t="e">
        <f t="shared" ref="BP37:BP42" si="10">Z37/L37*100</f>
        <v>#DIV/0!</v>
      </c>
    </row>
    <row r="38" spans="1:68" s="113" customFormat="1" ht="20.25" customHeight="1" x14ac:dyDescent="0.25">
      <c r="A38" s="202"/>
      <c r="B38" s="202"/>
      <c r="C38" s="202"/>
      <c r="D38" s="192"/>
      <c r="E38" s="192"/>
      <c r="F38" s="192"/>
      <c r="G38" s="192" t="s">
        <v>142</v>
      </c>
      <c r="H38" s="192"/>
      <c r="I38" s="249"/>
      <c r="J38" s="4" t="s">
        <v>37</v>
      </c>
      <c r="K38" s="201">
        <f t="shared" si="4"/>
        <v>0</v>
      </c>
      <c r="L38" s="203">
        <f t="shared" si="5"/>
        <v>0</v>
      </c>
      <c r="M38" s="197"/>
      <c r="N38" s="197"/>
      <c r="O38" s="197"/>
      <c r="P38" s="197"/>
      <c r="Q38" s="202"/>
      <c r="R38" s="202"/>
      <c r="S38" s="202"/>
      <c r="T38" s="206"/>
      <c r="U38" s="205"/>
      <c r="V38" s="204"/>
      <c r="W38" s="204"/>
      <c r="X38" s="209"/>
      <c r="Y38" s="208">
        <f t="shared" si="6"/>
        <v>0</v>
      </c>
      <c r="Z38" s="207">
        <f t="shared" si="7"/>
        <v>0</v>
      </c>
      <c r="AA38" s="207">
        <f t="shared" si="8"/>
        <v>0</v>
      </c>
      <c r="AB38" s="207">
        <f t="shared" si="8"/>
        <v>0</v>
      </c>
      <c r="AC38" s="207">
        <f t="shared" si="8"/>
        <v>0</v>
      </c>
      <c r="AD38" s="210">
        <f t="shared" si="9"/>
        <v>0</v>
      </c>
      <c r="AE38" s="200"/>
      <c r="AF38" s="200"/>
      <c r="AG38" s="200"/>
      <c r="AH38" s="196"/>
      <c r="AI38" s="196"/>
      <c r="AJ38" s="196"/>
      <c r="AK38" s="200"/>
      <c r="AL38" s="200"/>
      <c r="AM38" s="200"/>
      <c r="AN38" s="196"/>
      <c r="AO38" s="196"/>
      <c r="AP38" s="196"/>
      <c r="AQ38" s="200"/>
      <c r="AR38" s="200"/>
      <c r="AS38" s="200"/>
      <c r="AT38" s="196"/>
      <c r="AU38" s="196"/>
      <c r="AV38" s="196"/>
      <c r="AW38" s="200"/>
      <c r="AX38" s="200"/>
      <c r="AY38" s="200"/>
      <c r="AZ38" s="196"/>
      <c r="BA38" s="196"/>
      <c r="BB38" s="196"/>
      <c r="BC38" s="195"/>
      <c r="BD38" s="195"/>
      <c r="BE38" s="195"/>
      <c r="BF38" s="196"/>
      <c r="BG38" s="196"/>
      <c r="BH38" s="196"/>
      <c r="BI38" s="195"/>
      <c r="BJ38" s="195"/>
      <c r="BK38" s="195"/>
      <c r="BL38" s="196"/>
      <c r="BM38" s="196"/>
      <c r="BN38" s="196"/>
      <c r="BO38" s="199"/>
      <c r="BP38" s="198" t="e">
        <f t="shared" si="10"/>
        <v>#DIV/0!</v>
      </c>
    </row>
    <row r="39" spans="1:68" s="113" customFormat="1" ht="20.25" customHeight="1" x14ac:dyDescent="0.25">
      <c r="A39" s="202"/>
      <c r="B39" s="202"/>
      <c r="C39" s="202"/>
      <c r="D39" s="192"/>
      <c r="E39" s="192"/>
      <c r="F39" s="192"/>
      <c r="G39" s="192" t="s">
        <v>142</v>
      </c>
      <c r="H39" s="192"/>
      <c r="I39" s="249"/>
      <c r="J39" s="4" t="s">
        <v>37</v>
      </c>
      <c r="K39" s="201">
        <f t="shared" si="4"/>
        <v>0</v>
      </c>
      <c r="L39" s="203">
        <f t="shared" si="5"/>
        <v>0</v>
      </c>
      <c r="M39" s="197"/>
      <c r="N39" s="197"/>
      <c r="O39" s="197"/>
      <c r="P39" s="197"/>
      <c r="Q39" s="202"/>
      <c r="R39" s="202"/>
      <c r="S39" s="202"/>
      <c r="T39" s="206"/>
      <c r="U39" s="205"/>
      <c r="V39" s="204"/>
      <c r="W39" s="204"/>
      <c r="X39" s="209"/>
      <c r="Y39" s="208">
        <f t="shared" si="6"/>
        <v>0</v>
      </c>
      <c r="Z39" s="207">
        <f t="shared" si="7"/>
        <v>0</v>
      </c>
      <c r="AA39" s="207">
        <f t="shared" si="8"/>
        <v>0</v>
      </c>
      <c r="AB39" s="207">
        <f t="shared" si="8"/>
        <v>0</v>
      </c>
      <c r="AC39" s="207">
        <f t="shared" si="8"/>
        <v>0</v>
      </c>
      <c r="AD39" s="210">
        <f t="shared" si="9"/>
        <v>0</v>
      </c>
      <c r="AE39" s="200"/>
      <c r="AF39" s="200"/>
      <c r="AG39" s="200"/>
      <c r="AH39" s="196"/>
      <c r="AI39" s="196"/>
      <c r="AJ39" s="196"/>
      <c r="AK39" s="200"/>
      <c r="AL39" s="200"/>
      <c r="AM39" s="200"/>
      <c r="AN39" s="196"/>
      <c r="AO39" s="196"/>
      <c r="AP39" s="196"/>
      <c r="AQ39" s="200"/>
      <c r="AR39" s="200"/>
      <c r="AS39" s="200"/>
      <c r="AT39" s="196"/>
      <c r="AU39" s="196"/>
      <c r="AV39" s="196"/>
      <c r="AW39" s="200"/>
      <c r="AX39" s="200"/>
      <c r="AY39" s="200"/>
      <c r="AZ39" s="196"/>
      <c r="BA39" s="196"/>
      <c r="BB39" s="196"/>
      <c r="BC39" s="195"/>
      <c r="BD39" s="195"/>
      <c r="BE39" s="195"/>
      <c r="BF39" s="196"/>
      <c r="BG39" s="196"/>
      <c r="BH39" s="196"/>
      <c r="BI39" s="195"/>
      <c r="BJ39" s="195"/>
      <c r="BK39" s="195"/>
      <c r="BL39" s="196"/>
      <c r="BM39" s="196"/>
      <c r="BN39" s="196"/>
      <c r="BO39" s="199"/>
      <c r="BP39" s="198" t="e">
        <f t="shared" si="10"/>
        <v>#DIV/0!</v>
      </c>
    </row>
    <row r="40" spans="1:68" s="113" customFormat="1" ht="20.25" customHeight="1" x14ac:dyDescent="0.25">
      <c r="A40" s="202"/>
      <c r="B40" s="202"/>
      <c r="C40" s="202"/>
      <c r="D40" s="192"/>
      <c r="E40" s="192"/>
      <c r="F40" s="192"/>
      <c r="G40" s="192" t="s">
        <v>142</v>
      </c>
      <c r="H40" s="192"/>
      <c r="I40" s="249"/>
      <c r="J40" s="4" t="s">
        <v>37</v>
      </c>
      <c r="K40" s="201">
        <f t="shared" si="4"/>
        <v>0</v>
      </c>
      <c r="L40" s="203">
        <f t="shared" si="5"/>
        <v>0</v>
      </c>
      <c r="M40" s="197"/>
      <c r="N40" s="197"/>
      <c r="O40" s="197"/>
      <c r="P40" s="197"/>
      <c r="Q40" s="202"/>
      <c r="R40" s="202"/>
      <c r="S40" s="202"/>
      <c r="T40" s="206"/>
      <c r="U40" s="205"/>
      <c r="V40" s="204"/>
      <c r="W40" s="204"/>
      <c r="X40" s="209"/>
      <c r="Y40" s="208">
        <f t="shared" si="6"/>
        <v>0</v>
      </c>
      <c r="Z40" s="207">
        <f t="shared" si="7"/>
        <v>0</v>
      </c>
      <c r="AA40" s="207">
        <f t="shared" si="8"/>
        <v>0</v>
      </c>
      <c r="AB40" s="207">
        <f t="shared" si="8"/>
        <v>0</v>
      </c>
      <c r="AC40" s="207">
        <f t="shared" si="8"/>
        <v>0</v>
      </c>
      <c r="AD40" s="210">
        <f t="shared" si="9"/>
        <v>0</v>
      </c>
      <c r="AE40" s="200"/>
      <c r="AF40" s="200"/>
      <c r="AG40" s="200"/>
      <c r="AH40" s="196"/>
      <c r="AI40" s="196"/>
      <c r="AJ40" s="196"/>
      <c r="AK40" s="200"/>
      <c r="AL40" s="200"/>
      <c r="AM40" s="200"/>
      <c r="AN40" s="196"/>
      <c r="AO40" s="196"/>
      <c r="AP40" s="196"/>
      <c r="AQ40" s="200"/>
      <c r="AR40" s="200"/>
      <c r="AS40" s="200"/>
      <c r="AT40" s="196"/>
      <c r="AU40" s="196"/>
      <c r="AV40" s="196"/>
      <c r="AW40" s="200"/>
      <c r="AX40" s="200"/>
      <c r="AY40" s="200"/>
      <c r="AZ40" s="196"/>
      <c r="BA40" s="196"/>
      <c r="BB40" s="196"/>
      <c r="BC40" s="195"/>
      <c r="BD40" s="195"/>
      <c r="BE40" s="195"/>
      <c r="BF40" s="196"/>
      <c r="BG40" s="196"/>
      <c r="BH40" s="196"/>
      <c r="BI40" s="195"/>
      <c r="BJ40" s="195"/>
      <c r="BK40" s="195"/>
      <c r="BL40" s="196"/>
      <c r="BM40" s="196"/>
      <c r="BN40" s="196"/>
      <c r="BO40" s="199"/>
      <c r="BP40" s="198" t="e">
        <f t="shared" si="10"/>
        <v>#DIV/0!</v>
      </c>
    </row>
    <row r="41" spans="1:68" s="113" customFormat="1" ht="20.25" customHeight="1" x14ac:dyDescent="0.25">
      <c r="A41" s="202"/>
      <c r="B41" s="202"/>
      <c r="C41" s="202"/>
      <c r="D41" s="192"/>
      <c r="E41" s="192"/>
      <c r="F41" s="192"/>
      <c r="G41" s="192" t="s">
        <v>142</v>
      </c>
      <c r="H41" s="192"/>
      <c r="I41" s="249"/>
      <c r="J41" s="4" t="s">
        <v>37</v>
      </c>
      <c r="K41" s="201">
        <f t="shared" si="4"/>
        <v>0</v>
      </c>
      <c r="L41" s="203">
        <f t="shared" si="5"/>
        <v>0</v>
      </c>
      <c r="M41" s="197"/>
      <c r="N41" s="197"/>
      <c r="O41" s="197"/>
      <c r="P41" s="197"/>
      <c r="Q41" s="202"/>
      <c r="R41" s="202"/>
      <c r="S41" s="202"/>
      <c r="T41" s="206"/>
      <c r="U41" s="205"/>
      <c r="V41" s="204"/>
      <c r="W41" s="204"/>
      <c r="X41" s="209"/>
      <c r="Y41" s="208">
        <f t="shared" si="6"/>
        <v>0</v>
      </c>
      <c r="Z41" s="207">
        <f t="shared" si="7"/>
        <v>0</v>
      </c>
      <c r="AA41" s="207">
        <f t="shared" si="8"/>
        <v>0</v>
      </c>
      <c r="AB41" s="207">
        <f t="shared" si="8"/>
        <v>0</v>
      </c>
      <c r="AC41" s="207">
        <f t="shared" si="8"/>
        <v>0</v>
      </c>
      <c r="AD41" s="210">
        <f t="shared" si="9"/>
        <v>0</v>
      </c>
      <c r="AE41" s="200"/>
      <c r="AF41" s="200"/>
      <c r="AG41" s="200"/>
      <c r="AH41" s="196"/>
      <c r="AI41" s="196"/>
      <c r="AJ41" s="196"/>
      <c r="AK41" s="200"/>
      <c r="AL41" s="200"/>
      <c r="AM41" s="200"/>
      <c r="AN41" s="196"/>
      <c r="AO41" s="196"/>
      <c r="AP41" s="196"/>
      <c r="AQ41" s="200"/>
      <c r="AR41" s="200"/>
      <c r="AS41" s="200"/>
      <c r="AT41" s="196"/>
      <c r="AU41" s="196"/>
      <c r="AV41" s="196"/>
      <c r="AW41" s="200"/>
      <c r="AX41" s="200"/>
      <c r="AY41" s="200"/>
      <c r="AZ41" s="196"/>
      <c r="BA41" s="196"/>
      <c r="BB41" s="196"/>
      <c r="BC41" s="195"/>
      <c r="BD41" s="195"/>
      <c r="BE41" s="195"/>
      <c r="BF41" s="196"/>
      <c r="BG41" s="196"/>
      <c r="BH41" s="196"/>
      <c r="BI41" s="195"/>
      <c r="BJ41" s="195"/>
      <c r="BK41" s="195"/>
      <c r="BL41" s="196"/>
      <c r="BM41" s="196"/>
      <c r="BN41" s="196"/>
      <c r="BO41" s="199"/>
      <c r="BP41" s="198" t="e">
        <f t="shared" si="10"/>
        <v>#DIV/0!</v>
      </c>
    </row>
    <row r="42" spans="1:68" s="113" customFormat="1" ht="20.25" customHeight="1" x14ac:dyDescent="0.25">
      <c r="A42" s="202"/>
      <c r="B42" s="202"/>
      <c r="C42" s="202"/>
      <c r="D42" s="192"/>
      <c r="E42" s="192"/>
      <c r="F42" s="192"/>
      <c r="G42" s="192" t="s">
        <v>142</v>
      </c>
      <c r="H42" s="192"/>
      <c r="I42" s="249"/>
      <c r="J42" s="4" t="s">
        <v>37</v>
      </c>
      <c r="K42" s="201">
        <f t="shared" si="4"/>
        <v>0</v>
      </c>
      <c r="L42" s="203">
        <f t="shared" si="5"/>
        <v>0</v>
      </c>
      <c r="M42" s="197"/>
      <c r="N42" s="197"/>
      <c r="O42" s="197"/>
      <c r="P42" s="197"/>
      <c r="Q42" s="202"/>
      <c r="R42" s="202"/>
      <c r="S42" s="202"/>
      <c r="T42" s="206"/>
      <c r="U42" s="205"/>
      <c r="V42" s="204"/>
      <c r="W42" s="204"/>
      <c r="X42" s="209"/>
      <c r="Y42" s="208">
        <f t="shared" si="6"/>
        <v>0</v>
      </c>
      <c r="Z42" s="207">
        <f t="shared" si="7"/>
        <v>0</v>
      </c>
      <c r="AA42" s="207">
        <f t="shared" si="8"/>
        <v>0</v>
      </c>
      <c r="AB42" s="207">
        <f t="shared" si="8"/>
        <v>0</v>
      </c>
      <c r="AC42" s="207">
        <f t="shared" si="8"/>
        <v>0</v>
      </c>
      <c r="AD42" s="210">
        <f t="shared" si="9"/>
        <v>0</v>
      </c>
      <c r="AE42" s="200"/>
      <c r="AF42" s="200"/>
      <c r="AG42" s="200"/>
      <c r="AH42" s="196"/>
      <c r="AI42" s="196"/>
      <c r="AJ42" s="196"/>
      <c r="AK42" s="200"/>
      <c r="AL42" s="200"/>
      <c r="AM42" s="200"/>
      <c r="AN42" s="196"/>
      <c r="AO42" s="196"/>
      <c r="AP42" s="196"/>
      <c r="AQ42" s="200"/>
      <c r="AR42" s="200"/>
      <c r="AS42" s="200"/>
      <c r="AT42" s="196"/>
      <c r="AU42" s="196"/>
      <c r="AV42" s="196"/>
      <c r="AW42" s="200"/>
      <c r="AX42" s="200"/>
      <c r="AY42" s="200"/>
      <c r="AZ42" s="196"/>
      <c r="BA42" s="196"/>
      <c r="BB42" s="196"/>
      <c r="BC42" s="195"/>
      <c r="BD42" s="195"/>
      <c r="BE42" s="195"/>
      <c r="BF42" s="196"/>
      <c r="BG42" s="196"/>
      <c r="BH42" s="196"/>
      <c r="BI42" s="195"/>
      <c r="BJ42" s="195"/>
      <c r="BK42" s="195"/>
      <c r="BL42" s="196"/>
      <c r="BM42" s="196"/>
      <c r="BN42" s="196"/>
      <c r="BO42" s="199"/>
      <c r="BP42" s="198" t="e">
        <f t="shared" si="10"/>
        <v>#DIV/0!</v>
      </c>
    </row>
    <row r="43" spans="1:68" ht="47.25" x14ac:dyDescent="0.25">
      <c r="A43" s="25"/>
      <c r="B43" s="179"/>
      <c r="C43" s="179"/>
      <c r="D43" s="48"/>
      <c r="E43" s="48"/>
      <c r="F43" s="211" t="s">
        <v>51</v>
      </c>
      <c r="G43" s="54" t="s">
        <v>134</v>
      </c>
      <c r="H43" s="48"/>
      <c r="I43" s="211"/>
      <c r="J43" s="46" t="s">
        <v>25</v>
      </c>
      <c r="K43" s="47">
        <v>6</v>
      </c>
      <c r="L43" s="47">
        <f>K43*36</f>
        <v>216</v>
      </c>
      <c r="M43" s="48"/>
      <c r="N43" s="48"/>
      <c r="O43" s="48"/>
      <c r="P43" s="48"/>
      <c r="Q43" s="48"/>
      <c r="R43" s="48"/>
      <c r="S43" s="48"/>
      <c r="T43" s="141"/>
      <c r="U43" s="49"/>
      <c r="V43" s="50"/>
      <c r="W43" s="50"/>
      <c r="X43" s="51"/>
      <c r="Y43" s="154"/>
      <c r="Z43" s="52"/>
      <c r="AA43" s="52"/>
      <c r="AB43" s="52"/>
      <c r="AC43" s="52"/>
      <c r="AD43" s="111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48"/>
      <c r="BP43" s="53">
        <f>Z43/L43*100</f>
        <v>0</v>
      </c>
    </row>
    <row r="44" spans="1:68" ht="15.75" x14ac:dyDescent="0.25">
      <c r="A44" s="25"/>
      <c r="B44" s="1442">
        <v>21</v>
      </c>
      <c r="C44" s="1440" t="s">
        <v>76</v>
      </c>
      <c r="D44" s="1442"/>
      <c r="E44" s="1442"/>
      <c r="F44" s="1442" t="s">
        <v>51</v>
      </c>
      <c r="G44" s="1442" t="s">
        <v>116</v>
      </c>
      <c r="H44" s="1541" t="s">
        <v>90</v>
      </c>
      <c r="I44" s="252"/>
      <c r="J44" s="4" t="s">
        <v>8</v>
      </c>
      <c r="K44" s="1670">
        <v>3</v>
      </c>
      <c r="L44" s="1671">
        <f>K44*36</f>
        <v>108</v>
      </c>
      <c r="M44" s="1466"/>
      <c r="N44" s="1466"/>
      <c r="O44" s="1466"/>
      <c r="P44" s="1466"/>
      <c r="Q44" s="1466">
        <v>3</v>
      </c>
      <c r="R44" s="1466">
        <v>3</v>
      </c>
      <c r="S44" s="1466"/>
      <c r="T44" s="1521"/>
      <c r="U44" s="1528"/>
      <c r="V44" s="1529"/>
      <c r="W44" s="1529">
        <v>56</v>
      </c>
      <c r="X44" s="1468"/>
      <c r="Y44" s="1471">
        <f>Z44+Z44*0.1</f>
        <v>105.6</v>
      </c>
      <c r="Z44" s="1472">
        <f>SUM(AA44:AC54)</f>
        <v>96</v>
      </c>
      <c r="AA44" s="1530">
        <f>AE44+AH44+AK44+AN44+AQ44+AT44+AW44+AZ44+BC44+BF44+BI44+BL44</f>
        <v>32</v>
      </c>
      <c r="AB44" s="1530">
        <f>AF44+AI44+AL44+AO44+AR44+AU44+AX44+BA44+BD44+BG44+BJ44+BM44</f>
        <v>0</v>
      </c>
      <c r="AC44" s="1472">
        <f>AG44+AJ44+AM44+AP44+AS44+AV44+AY44+BB44+BE44+BH44+BK44+BN44</f>
        <v>64</v>
      </c>
      <c r="AD44" s="1474">
        <f>L44-Y44</f>
        <v>2.4000000000000057</v>
      </c>
      <c r="AE44" s="1526"/>
      <c r="AF44" s="1526"/>
      <c r="AG44" s="1526"/>
      <c r="AH44" s="1525"/>
      <c r="AI44" s="1525"/>
      <c r="AJ44" s="1525"/>
      <c r="AK44" s="1526"/>
      <c r="AL44" s="1526"/>
      <c r="AM44" s="1526"/>
      <c r="AN44" s="1525"/>
      <c r="AO44" s="1525"/>
      <c r="AP44" s="1525"/>
      <c r="AQ44" s="1526">
        <v>16</v>
      </c>
      <c r="AR44" s="1526"/>
      <c r="AS44" s="1526">
        <v>32</v>
      </c>
      <c r="AT44" s="1525">
        <v>16</v>
      </c>
      <c r="AU44" s="1525"/>
      <c r="AV44" s="1525">
        <v>32</v>
      </c>
      <c r="AW44" s="1526"/>
      <c r="AX44" s="1526"/>
      <c r="AY44" s="1526"/>
      <c r="AZ44" s="1525"/>
      <c r="BA44" s="1525"/>
      <c r="BB44" s="1525"/>
      <c r="BC44" s="1526"/>
      <c r="BD44" s="1526"/>
      <c r="BE44" s="1526"/>
      <c r="BF44" s="1525"/>
      <c r="BG44" s="1525"/>
      <c r="BH44" s="1525"/>
      <c r="BI44" s="1526"/>
      <c r="BJ44" s="1526"/>
      <c r="BK44" s="1526"/>
      <c r="BL44" s="1525"/>
      <c r="BM44" s="1525"/>
      <c r="BN44" s="1525"/>
      <c r="BO44" s="1527" t="s">
        <v>9</v>
      </c>
      <c r="BP44" s="1524">
        <v>44.444444444444443</v>
      </c>
    </row>
    <row r="45" spans="1:68" ht="15.75" x14ac:dyDescent="0.25">
      <c r="A45" s="25"/>
      <c r="B45" s="1537"/>
      <c r="C45" s="1536"/>
      <c r="D45" s="1537"/>
      <c r="E45" s="1537"/>
      <c r="F45" s="1537"/>
      <c r="G45" s="1537"/>
      <c r="H45" s="1542"/>
      <c r="I45" s="253"/>
      <c r="J45" s="4" t="s">
        <v>20</v>
      </c>
      <c r="K45" s="1670"/>
      <c r="L45" s="1671"/>
      <c r="M45" s="1466"/>
      <c r="N45" s="1466"/>
      <c r="O45" s="1466"/>
      <c r="P45" s="1466"/>
      <c r="Q45" s="1466"/>
      <c r="R45" s="1466"/>
      <c r="S45" s="1466"/>
      <c r="T45" s="1521"/>
      <c r="U45" s="1528"/>
      <c r="V45" s="1529"/>
      <c r="W45" s="1529"/>
      <c r="X45" s="1468"/>
      <c r="Y45" s="1471"/>
      <c r="Z45" s="1472"/>
      <c r="AA45" s="1530"/>
      <c r="AB45" s="1530"/>
      <c r="AC45" s="1472"/>
      <c r="AD45" s="1474"/>
      <c r="AE45" s="1526"/>
      <c r="AF45" s="1526"/>
      <c r="AG45" s="1526"/>
      <c r="AH45" s="1525"/>
      <c r="AI45" s="1525"/>
      <c r="AJ45" s="1525"/>
      <c r="AK45" s="1526"/>
      <c r="AL45" s="1526"/>
      <c r="AM45" s="1526"/>
      <c r="AN45" s="1525"/>
      <c r="AO45" s="1525"/>
      <c r="AP45" s="1525"/>
      <c r="AQ45" s="1526"/>
      <c r="AR45" s="1526"/>
      <c r="AS45" s="1526"/>
      <c r="AT45" s="1525"/>
      <c r="AU45" s="1525"/>
      <c r="AV45" s="1525"/>
      <c r="AW45" s="1526"/>
      <c r="AX45" s="1526"/>
      <c r="AY45" s="1526"/>
      <c r="AZ45" s="1525"/>
      <c r="BA45" s="1525"/>
      <c r="BB45" s="1525"/>
      <c r="BC45" s="1526"/>
      <c r="BD45" s="1526"/>
      <c r="BE45" s="1526"/>
      <c r="BF45" s="1525"/>
      <c r="BG45" s="1525"/>
      <c r="BH45" s="1525"/>
      <c r="BI45" s="1526"/>
      <c r="BJ45" s="1526"/>
      <c r="BK45" s="1526"/>
      <c r="BL45" s="1525"/>
      <c r="BM45" s="1525"/>
      <c r="BN45" s="1525"/>
      <c r="BO45" s="1527"/>
      <c r="BP45" s="1524"/>
    </row>
    <row r="46" spans="1:68" ht="15.75" x14ac:dyDescent="0.25">
      <c r="A46" s="25"/>
      <c r="B46" s="1537"/>
      <c r="C46" s="1536"/>
      <c r="D46" s="1537"/>
      <c r="E46" s="1537"/>
      <c r="F46" s="1537"/>
      <c r="G46" s="1537"/>
      <c r="H46" s="1542"/>
      <c r="I46" s="253"/>
      <c r="J46" s="4" t="s">
        <v>21</v>
      </c>
      <c r="K46" s="1670"/>
      <c r="L46" s="1671"/>
      <c r="M46" s="1466"/>
      <c r="N46" s="1466"/>
      <c r="O46" s="1466"/>
      <c r="P46" s="1466"/>
      <c r="Q46" s="1466"/>
      <c r="R46" s="1466"/>
      <c r="S46" s="1466"/>
      <c r="T46" s="1521"/>
      <c r="U46" s="1528"/>
      <c r="V46" s="1529"/>
      <c r="W46" s="1529"/>
      <c r="X46" s="1468"/>
      <c r="Y46" s="1471"/>
      <c r="Z46" s="1472"/>
      <c r="AA46" s="1530"/>
      <c r="AB46" s="1530"/>
      <c r="AC46" s="1472"/>
      <c r="AD46" s="1474"/>
      <c r="AE46" s="1526"/>
      <c r="AF46" s="1526"/>
      <c r="AG46" s="1526"/>
      <c r="AH46" s="1525"/>
      <c r="AI46" s="1525"/>
      <c r="AJ46" s="1525"/>
      <c r="AK46" s="1526"/>
      <c r="AL46" s="1526"/>
      <c r="AM46" s="1526"/>
      <c r="AN46" s="1525"/>
      <c r="AO46" s="1525"/>
      <c r="AP46" s="1525"/>
      <c r="AQ46" s="1526"/>
      <c r="AR46" s="1526"/>
      <c r="AS46" s="1526"/>
      <c r="AT46" s="1525"/>
      <c r="AU46" s="1525"/>
      <c r="AV46" s="1525"/>
      <c r="AW46" s="1526"/>
      <c r="AX46" s="1526"/>
      <c r="AY46" s="1526"/>
      <c r="AZ46" s="1525"/>
      <c r="BA46" s="1525"/>
      <c r="BB46" s="1525"/>
      <c r="BC46" s="1526"/>
      <c r="BD46" s="1526"/>
      <c r="BE46" s="1526"/>
      <c r="BF46" s="1525"/>
      <c r="BG46" s="1525"/>
      <c r="BH46" s="1525"/>
      <c r="BI46" s="1526"/>
      <c r="BJ46" s="1526"/>
      <c r="BK46" s="1526"/>
      <c r="BL46" s="1525"/>
      <c r="BM46" s="1525"/>
      <c r="BN46" s="1525"/>
      <c r="BO46" s="1527"/>
      <c r="BP46" s="1524"/>
    </row>
    <row r="47" spans="1:68" ht="15.75" x14ac:dyDescent="0.25">
      <c r="A47" s="25"/>
      <c r="B47" s="1537"/>
      <c r="C47" s="1536"/>
      <c r="D47" s="1537"/>
      <c r="E47" s="1537"/>
      <c r="F47" s="1537"/>
      <c r="G47" s="1537"/>
      <c r="H47" s="1542"/>
      <c r="I47" s="253"/>
      <c r="J47" s="4" t="s">
        <v>22</v>
      </c>
      <c r="K47" s="1670"/>
      <c r="L47" s="1671"/>
      <c r="M47" s="1466"/>
      <c r="N47" s="1466"/>
      <c r="O47" s="1466"/>
      <c r="P47" s="1466"/>
      <c r="Q47" s="1466"/>
      <c r="R47" s="1466"/>
      <c r="S47" s="1466"/>
      <c r="T47" s="1521"/>
      <c r="U47" s="1528"/>
      <c r="V47" s="1529"/>
      <c r="W47" s="1529"/>
      <c r="X47" s="1468"/>
      <c r="Y47" s="1471"/>
      <c r="Z47" s="1472"/>
      <c r="AA47" s="1530"/>
      <c r="AB47" s="1530"/>
      <c r="AC47" s="1472"/>
      <c r="AD47" s="1474"/>
      <c r="AE47" s="1526"/>
      <c r="AF47" s="1526"/>
      <c r="AG47" s="1526"/>
      <c r="AH47" s="1525"/>
      <c r="AI47" s="1525"/>
      <c r="AJ47" s="1525"/>
      <c r="AK47" s="1526"/>
      <c r="AL47" s="1526"/>
      <c r="AM47" s="1526"/>
      <c r="AN47" s="1525"/>
      <c r="AO47" s="1525"/>
      <c r="AP47" s="1525"/>
      <c r="AQ47" s="1526"/>
      <c r="AR47" s="1526"/>
      <c r="AS47" s="1526"/>
      <c r="AT47" s="1525"/>
      <c r="AU47" s="1525"/>
      <c r="AV47" s="1525"/>
      <c r="AW47" s="1526"/>
      <c r="AX47" s="1526"/>
      <c r="AY47" s="1526"/>
      <c r="AZ47" s="1525"/>
      <c r="BA47" s="1525"/>
      <c r="BB47" s="1525"/>
      <c r="BC47" s="1526"/>
      <c r="BD47" s="1526"/>
      <c r="BE47" s="1526"/>
      <c r="BF47" s="1525"/>
      <c r="BG47" s="1525"/>
      <c r="BH47" s="1525"/>
      <c r="BI47" s="1526"/>
      <c r="BJ47" s="1526"/>
      <c r="BK47" s="1526"/>
      <c r="BL47" s="1525"/>
      <c r="BM47" s="1525"/>
      <c r="BN47" s="1525"/>
      <c r="BO47" s="1527"/>
      <c r="BP47" s="1524"/>
    </row>
    <row r="48" spans="1:68" ht="15.75" x14ac:dyDescent="0.25">
      <c r="A48" s="25"/>
      <c r="B48" s="1537"/>
      <c r="C48" s="1536"/>
      <c r="D48" s="1537"/>
      <c r="E48" s="1537"/>
      <c r="F48" s="1537"/>
      <c r="G48" s="1537"/>
      <c r="H48" s="1542"/>
      <c r="I48" s="253"/>
      <c r="J48" s="4" t="s">
        <v>26</v>
      </c>
      <c r="K48" s="1670"/>
      <c r="L48" s="1671"/>
      <c r="M48" s="1466"/>
      <c r="N48" s="1466"/>
      <c r="O48" s="1466"/>
      <c r="P48" s="1466"/>
      <c r="Q48" s="1466"/>
      <c r="R48" s="1466"/>
      <c r="S48" s="1466"/>
      <c r="T48" s="1521"/>
      <c r="U48" s="1528"/>
      <c r="V48" s="1529"/>
      <c r="W48" s="1529"/>
      <c r="X48" s="1468"/>
      <c r="Y48" s="1471"/>
      <c r="Z48" s="1472"/>
      <c r="AA48" s="1530"/>
      <c r="AB48" s="1530"/>
      <c r="AC48" s="1472"/>
      <c r="AD48" s="1474"/>
      <c r="AE48" s="1526"/>
      <c r="AF48" s="1526"/>
      <c r="AG48" s="1526"/>
      <c r="AH48" s="1525"/>
      <c r="AI48" s="1525"/>
      <c r="AJ48" s="1525"/>
      <c r="AK48" s="1526"/>
      <c r="AL48" s="1526"/>
      <c r="AM48" s="1526"/>
      <c r="AN48" s="1525"/>
      <c r="AO48" s="1525"/>
      <c r="AP48" s="1525"/>
      <c r="AQ48" s="1526"/>
      <c r="AR48" s="1526"/>
      <c r="AS48" s="1526"/>
      <c r="AT48" s="1525"/>
      <c r="AU48" s="1525"/>
      <c r="AV48" s="1525"/>
      <c r="AW48" s="1526"/>
      <c r="AX48" s="1526"/>
      <c r="AY48" s="1526"/>
      <c r="AZ48" s="1525"/>
      <c r="BA48" s="1525"/>
      <c r="BB48" s="1525"/>
      <c r="BC48" s="1526"/>
      <c r="BD48" s="1526"/>
      <c r="BE48" s="1526"/>
      <c r="BF48" s="1525"/>
      <c r="BG48" s="1525"/>
      <c r="BH48" s="1525"/>
      <c r="BI48" s="1526"/>
      <c r="BJ48" s="1526"/>
      <c r="BK48" s="1526"/>
      <c r="BL48" s="1525"/>
      <c r="BM48" s="1525"/>
      <c r="BN48" s="1525"/>
      <c r="BO48" s="1527"/>
      <c r="BP48" s="1524"/>
    </row>
    <row r="49" spans="1:68" ht="15.75" x14ac:dyDescent="0.25">
      <c r="A49" s="25"/>
      <c r="B49" s="1537"/>
      <c r="C49" s="1536"/>
      <c r="D49" s="1537"/>
      <c r="E49" s="1537"/>
      <c r="F49" s="1537"/>
      <c r="G49" s="1537"/>
      <c r="H49" s="1542"/>
      <c r="I49" s="253"/>
      <c r="J49" s="4" t="s">
        <v>27</v>
      </c>
      <c r="K49" s="1670"/>
      <c r="L49" s="1671"/>
      <c r="M49" s="1466"/>
      <c r="N49" s="1466"/>
      <c r="O49" s="1466"/>
      <c r="P49" s="1466"/>
      <c r="Q49" s="1466"/>
      <c r="R49" s="1466"/>
      <c r="S49" s="1466"/>
      <c r="T49" s="1521"/>
      <c r="U49" s="1528"/>
      <c r="V49" s="1529"/>
      <c r="W49" s="1529"/>
      <c r="X49" s="1468"/>
      <c r="Y49" s="1471"/>
      <c r="Z49" s="1472"/>
      <c r="AA49" s="1530"/>
      <c r="AB49" s="1530"/>
      <c r="AC49" s="1472"/>
      <c r="AD49" s="1474"/>
      <c r="AE49" s="1526"/>
      <c r="AF49" s="1526"/>
      <c r="AG49" s="1526"/>
      <c r="AH49" s="1525"/>
      <c r="AI49" s="1525"/>
      <c r="AJ49" s="1525"/>
      <c r="AK49" s="1526"/>
      <c r="AL49" s="1526"/>
      <c r="AM49" s="1526"/>
      <c r="AN49" s="1525"/>
      <c r="AO49" s="1525"/>
      <c r="AP49" s="1525"/>
      <c r="AQ49" s="1526"/>
      <c r="AR49" s="1526"/>
      <c r="AS49" s="1526"/>
      <c r="AT49" s="1525"/>
      <c r="AU49" s="1525"/>
      <c r="AV49" s="1525"/>
      <c r="AW49" s="1526"/>
      <c r="AX49" s="1526"/>
      <c r="AY49" s="1526"/>
      <c r="AZ49" s="1525"/>
      <c r="BA49" s="1525"/>
      <c r="BB49" s="1525"/>
      <c r="BC49" s="1526"/>
      <c r="BD49" s="1526"/>
      <c r="BE49" s="1526"/>
      <c r="BF49" s="1525"/>
      <c r="BG49" s="1525"/>
      <c r="BH49" s="1525"/>
      <c r="BI49" s="1526"/>
      <c r="BJ49" s="1526"/>
      <c r="BK49" s="1526"/>
      <c r="BL49" s="1525"/>
      <c r="BM49" s="1525"/>
      <c r="BN49" s="1525"/>
      <c r="BO49" s="1527"/>
      <c r="BP49" s="1524"/>
    </row>
    <row r="50" spans="1:68" ht="15.75" x14ac:dyDescent="0.25">
      <c r="A50" s="25"/>
      <c r="B50" s="1537"/>
      <c r="C50" s="1536"/>
      <c r="D50" s="1537"/>
      <c r="E50" s="1537"/>
      <c r="F50" s="1537"/>
      <c r="G50" s="1537"/>
      <c r="H50" s="1542"/>
      <c r="I50" s="253"/>
      <c r="J50" s="4" t="s">
        <v>85</v>
      </c>
      <c r="K50" s="1670"/>
      <c r="L50" s="1671"/>
      <c r="M50" s="1466"/>
      <c r="N50" s="1466"/>
      <c r="O50" s="1466"/>
      <c r="P50" s="1466"/>
      <c r="Q50" s="1466"/>
      <c r="R50" s="1466"/>
      <c r="S50" s="1466"/>
      <c r="T50" s="1521"/>
      <c r="U50" s="1528"/>
      <c r="V50" s="1529"/>
      <c r="W50" s="1529"/>
      <c r="X50" s="1468"/>
      <c r="Y50" s="1471"/>
      <c r="Z50" s="1472"/>
      <c r="AA50" s="1530"/>
      <c r="AB50" s="1530"/>
      <c r="AC50" s="1472"/>
      <c r="AD50" s="1474"/>
      <c r="AE50" s="1526"/>
      <c r="AF50" s="1526"/>
      <c r="AG50" s="1526"/>
      <c r="AH50" s="1525"/>
      <c r="AI50" s="1525"/>
      <c r="AJ50" s="1525"/>
      <c r="AK50" s="1526"/>
      <c r="AL50" s="1526"/>
      <c r="AM50" s="1526"/>
      <c r="AN50" s="1525"/>
      <c r="AO50" s="1525"/>
      <c r="AP50" s="1525"/>
      <c r="AQ50" s="1526"/>
      <c r="AR50" s="1526"/>
      <c r="AS50" s="1526"/>
      <c r="AT50" s="1525"/>
      <c r="AU50" s="1525"/>
      <c r="AV50" s="1525"/>
      <c r="AW50" s="1526"/>
      <c r="AX50" s="1526"/>
      <c r="AY50" s="1526"/>
      <c r="AZ50" s="1525"/>
      <c r="BA50" s="1525"/>
      <c r="BB50" s="1525"/>
      <c r="BC50" s="1526"/>
      <c r="BD50" s="1526"/>
      <c r="BE50" s="1526"/>
      <c r="BF50" s="1525"/>
      <c r="BG50" s="1525"/>
      <c r="BH50" s="1525"/>
      <c r="BI50" s="1526"/>
      <c r="BJ50" s="1526"/>
      <c r="BK50" s="1526"/>
      <c r="BL50" s="1525"/>
      <c r="BM50" s="1525"/>
      <c r="BN50" s="1525"/>
      <c r="BO50" s="1527"/>
      <c r="BP50" s="1524"/>
    </row>
    <row r="51" spans="1:68" ht="15.75" x14ac:dyDescent="0.25">
      <c r="A51" s="25"/>
      <c r="B51" s="1537"/>
      <c r="C51" s="1536"/>
      <c r="D51" s="1537"/>
      <c r="E51" s="1537"/>
      <c r="F51" s="1537"/>
      <c r="G51" s="1537"/>
      <c r="H51" s="1542"/>
      <c r="I51" s="253"/>
      <c r="J51" s="4" t="s">
        <v>86</v>
      </c>
      <c r="K51" s="1670"/>
      <c r="L51" s="1671"/>
      <c r="M51" s="1466"/>
      <c r="N51" s="1466"/>
      <c r="O51" s="1466"/>
      <c r="P51" s="1466"/>
      <c r="Q51" s="1466"/>
      <c r="R51" s="1466"/>
      <c r="S51" s="1466"/>
      <c r="T51" s="1521"/>
      <c r="U51" s="1528"/>
      <c r="V51" s="1529"/>
      <c r="W51" s="1529"/>
      <c r="X51" s="1468"/>
      <c r="Y51" s="1471"/>
      <c r="Z51" s="1472"/>
      <c r="AA51" s="1530"/>
      <c r="AB51" s="1530"/>
      <c r="AC51" s="1472"/>
      <c r="AD51" s="1474"/>
      <c r="AE51" s="1526"/>
      <c r="AF51" s="1526"/>
      <c r="AG51" s="1526"/>
      <c r="AH51" s="1525"/>
      <c r="AI51" s="1525"/>
      <c r="AJ51" s="1525"/>
      <c r="AK51" s="1526"/>
      <c r="AL51" s="1526"/>
      <c r="AM51" s="1526"/>
      <c r="AN51" s="1525"/>
      <c r="AO51" s="1525"/>
      <c r="AP51" s="1525"/>
      <c r="AQ51" s="1526"/>
      <c r="AR51" s="1526"/>
      <c r="AS51" s="1526"/>
      <c r="AT51" s="1525"/>
      <c r="AU51" s="1525"/>
      <c r="AV51" s="1525"/>
      <c r="AW51" s="1526"/>
      <c r="AX51" s="1526"/>
      <c r="AY51" s="1526"/>
      <c r="AZ51" s="1525"/>
      <c r="BA51" s="1525"/>
      <c r="BB51" s="1525"/>
      <c r="BC51" s="1526"/>
      <c r="BD51" s="1526"/>
      <c r="BE51" s="1526"/>
      <c r="BF51" s="1525"/>
      <c r="BG51" s="1525"/>
      <c r="BH51" s="1525"/>
      <c r="BI51" s="1526"/>
      <c r="BJ51" s="1526"/>
      <c r="BK51" s="1526"/>
      <c r="BL51" s="1525"/>
      <c r="BM51" s="1525"/>
      <c r="BN51" s="1525"/>
      <c r="BO51" s="1527"/>
      <c r="BP51" s="1524"/>
    </row>
    <row r="52" spans="1:68" ht="15.75" x14ac:dyDescent="0.25">
      <c r="A52" s="25"/>
      <c r="B52" s="1537"/>
      <c r="C52" s="1536"/>
      <c r="D52" s="1537"/>
      <c r="E52" s="1537"/>
      <c r="F52" s="1537"/>
      <c r="G52" s="1537"/>
      <c r="H52" s="1542"/>
      <c r="I52" s="253"/>
      <c r="J52" s="4" t="s">
        <v>87</v>
      </c>
      <c r="K52" s="1670"/>
      <c r="L52" s="1671"/>
      <c r="M52" s="1466"/>
      <c r="N52" s="1466"/>
      <c r="O52" s="1466"/>
      <c r="P52" s="1466"/>
      <c r="Q52" s="1466"/>
      <c r="R52" s="1466"/>
      <c r="S52" s="1466"/>
      <c r="T52" s="1521"/>
      <c r="U52" s="1528"/>
      <c r="V52" s="1529"/>
      <c r="W52" s="1529"/>
      <c r="X52" s="1468"/>
      <c r="Y52" s="1471"/>
      <c r="Z52" s="1472"/>
      <c r="AA52" s="1530"/>
      <c r="AB52" s="1530"/>
      <c r="AC52" s="1472"/>
      <c r="AD52" s="1474"/>
      <c r="AE52" s="1526"/>
      <c r="AF52" s="1526"/>
      <c r="AG52" s="1526"/>
      <c r="AH52" s="1525"/>
      <c r="AI52" s="1525"/>
      <c r="AJ52" s="1525"/>
      <c r="AK52" s="1526"/>
      <c r="AL52" s="1526"/>
      <c r="AM52" s="1526"/>
      <c r="AN52" s="1525"/>
      <c r="AO52" s="1525"/>
      <c r="AP52" s="1525"/>
      <c r="AQ52" s="1526"/>
      <c r="AR52" s="1526"/>
      <c r="AS52" s="1526"/>
      <c r="AT52" s="1525"/>
      <c r="AU52" s="1525"/>
      <c r="AV52" s="1525"/>
      <c r="AW52" s="1526"/>
      <c r="AX52" s="1526"/>
      <c r="AY52" s="1526"/>
      <c r="AZ52" s="1525"/>
      <c r="BA52" s="1525"/>
      <c r="BB52" s="1525"/>
      <c r="BC52" s="1526"/>
      <c r="BD52" s="1526"/>
      <c r="BE52" s="1526"/>
      <c r="BF52" s="1525"/>
      <c r="BG52" s="1525"/>
      <c r="BH52" s="1525"/>
      <c r="BI52" s="1526"/>
      <c r="BJ52" s="1526"/>
      <c r="BK52" s="1526"/>
      <c r="BL52" s="1525"/>
      <c r="BM52" s="1525"/>
      <c r="BN52" s="1525"/>
      <c r="BO52" s="1527"/>
      <c r="BP52" s="1524"/>
    </row>
    <row r="53" spans="1:68" ht="15.75" x14ac:dyDescent="0.25">
      <c r="A53" s="25"/>
      <c r="B53" s="1537"/>
      <c r="C53" s="1536"/>
      <c r="D53" s="1537"/>
      <c r="E53" s="1537"/>
      <c r="F53" s="1537"/>
      <c r="G53" s="1537"/>
      <c r="H53" s="1542"/>
      <c r="I53" s="253"/>
      <c r="J53" s="4" t="s">
        <v>88</v>
      </c>
      <c r="K53" s="1670"/>
      <c r="L53" s="1671"/>
      <c r="M53" s="1466"/>
      <c r="N53" s="1466"/>
      <c r="O53" s="1466"/>
      <c r="P53" s="1466"/>
      <c r="Q53" s="1466"/>
      <c r="R53" s="1466"/>
      <c r="S53" s="1466"/>
      <c r="T53" s="1521"/>
      <c r="U53" s="1528"/>
      <c r="V53" s="1529"/>
      <c r="W53" s="1529"/>
      <c r="X53" s="1468"/>
      <c r="Y53" s="1471"/>
      <c r="Z53" s="1472"/>
      <c r="AA53" s="1530"/>
      <c r="AB53" s="1530"/>
      <c r="AC53" s="1472"/>
      <c r="AD53" s="1474"/>
      <c r="AE53" s="1526"/>
      <c r="AF53" s="1526"/>
      <c r="AG53" s="1526"/>
      <c r="AH53" s="1525"/>
      <c r="AI53" s="1525"/>
      <c r="AJ53" s="1525"/>
      <c r="AK53" s="1526"/>
      <c r="AL53" s="1526"/>
      <c r="AM53" s="1526"/>
      <c r="AN53" s="1525"/>
      <c r="AO53" s="1525"/>
      <c r="AP53" s="1525"/>
      <c r="AQ53" s="1526"/>
      <c r="AR53" s="1526"/>
      <c r="AS53" s="1526"/>
      <c r="AT53" s="1525"/>
      <c r="AU53" s="1525"/>
      <c r="AV53" s="1525"/>
      <c r="AW53" s="1526"/>
      <c r="AX53" s="1526"/>
      <c r="AY53" s="1526"/>
      <c r="AZ53" s="1525"/>
      <c r="BA53" s="1525"/>
      <c r="BB53" s="1525"/>
      <c r="BC53" s="1526"/>
      <c r="BD53" s="1526"/>
      <c r="BE53" s="1526"/>
      <c r="BF53" s="1525"/>
      <c r="BG53" s="1525"/>
      <c r="BH53" s="1525"/>
      <c r="BI53" s="1526"/>
      <c r="BJ53" s="1526"/>
      <c r="BK53" s="1526"/>
      <c r="BL53" s="1525"/>
      <c r="BM53" s="1525"/>
      <c r="BN53" s="1525"/>
      <c r="BO53" s="1527"/>
      <c r="BP53" s="1524"/>
    </row>
    <row r="54" spans="1:68" ht="15.75" x14ac:dyDescent="0.25">
      <c r="A54" s="25"/>
      <c r="B54" s="1443"/>
      <c r="C54" s="1441"/>
      <c r="D54" s="1443"/>
      <c r="E54" s="1443"/>
      <c r="F54" s="1443"/>
      <c r="G54" s="1443"/>
      <c r="H54" s="1543"/>
      <c r="I54" s="254"/>
      <c r="J54" s="4" t="s">
        <v>89</v>
      </c>
      <c r="K54" s="1670"/>
      <c r="L54" s="1671"/>
      <c r="M54" s="1466"/>
      <c r="N54" s="1466"/>
      <c r="O54" s="1466"/>
      <c r="P54" s="1466"/>
      <c r="Q54" s="1466"/>
      <c r="R54" s="1466"/>
      <c r="S54" s="1466"/>
      <c r="T54" s="1521"/>
      <c r="U54" s="1528"/>
      <c r="V54" s="1529"/>
      <c r="W54" s="1529"/>
      <c r="X54" s="1468"/>
      <c r="Y54" s="1471"/>
      <c r="Z54" s="1472"/>
      <c r="AA54" s="1530"/>
      <c r="AB54" s="1530"/>
      <c r="AC54" s="1472"/>
      <c r="AD54" s="1474"/>
      <c r="AE54" s="1526"/>
      <c r="AF54" s="1526"/>
      <c r="AG54" s="1526"/>
      <c r="AH54" s="1525"/>
      <c r="AI54" s="1525"/>
      <c r="AJ54" s="1525"/>
      <c r="AK54" s="1526"/>
      <c r="AL54" s="1526"/>
      <c r="AM54" s="1526"/>
      <c r="AN54" s="1525"/>
      <c r="AO54" s="1525"/>
      <c r="AP54" s="1525"/>
      <c r="AQ54" s="1526"/>
      <c r="AR54" s="1526"/>
      <c r="AS54" s="1526"/>
      <c r="AT54" s="1525"/>
      <c r="AU54" s="1525"/>
      <c r="AV54" s="1525"/>
      <c r="AW54" s="1526"/>
      <c r="AX54" s="1526"/>
      <c r="AY54" s="1526"/>
      <c r="AZ54" s="1525"/>
      <c r="BA54" s="1525"/>
      <c r="BB54" s="1525"/>
      <c r="BC54" s="1526"/>
      <c r="BD54" s="1526"/>
      <c r="BE54" s="1526"/>
      <c r="BF54" s="1525"/>
      <c r="BG54" s="1525"/>
      <c r="BH54" s="1525"/>
      <c r="BI54" s="1526"/>
      <c r="BJ54" s="1526"/>
      <c r="BK54" s="1526"/>
      <c r="BL54" s="1525"/>
      <c r="BM54" s="1525"/>
      <c r="BN54" s="1525"/>
      <c r="BO54" s="1527"/>
      <c r="BP54" s="1524"/>
    </row>
    <row r="55" spans="1:68" ht="15.75" x14ac:dyDescent="0.25">
      <c r="A55" s="25"/>
      <c r="B55" s="179"/>
      <c r="C55" s="179"/>
      <c r="D55" s="48"/>
      <c r="E55" s="48"/>
      <c r="F55" s="211" t="s">
        <v>51</v>
      </c>
      <c r="G55" s="225" t="s">
        <v>130</v>
      </c>
      <c r="H55" s="48"/>
      <c r="I55" s="211"/>
      <c r="J55" s="218" t="s">
        <v>112</v>
      </c>
      <c r="K55" s="47">
        <v>9</v>
      </c>
      <c r="L55" s="112">
        <f>K55*36</f>
        <v>324</v>
      </c>
      <c r="M55" s="48"/>
      <c r="N55" s="48"/>
      <c r="O55" s="48"/>
      <c r="P55" s="48"/>
      <c r="Q55" s="48"/>
      <c r="R55" s="48"/>
      <c r="S55" s="48"/>
      <c r="T55" s="141"/>
      <c r="U55" s="49"/>
      <c r="V55" s="50"/>
      <c r="W55" s="50"/>
      <c r="X55" s="51"/>
      <c r="Y55" s="154"/>
      <c r="Z55" s="52"/>
      <c r="AA55" s="52"/>
      <c r="AB55" s="52"/>
      <c r="AC55" s="52"/>
      <c r="AD55" s="111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48"/>
      <c r="BP55" s="53">
        <f>Z55/L55*100</f>
        <v>0</v>
      </c>
    </row>
    <row r="56" spans="1:68" ht="15.75" x14ac:dyDescent="0.25">
      <c r="A56" s="25"/>
      <c r="B56" s="25"/>
      <c r="C56" s="25"/>
      <c r="D56" s="14"/>
      <c r="E56" s="14"/>
      <c r="F56" s="14"/>
      <c r="G56" s="14" t="s">
        <v>117</v>
      </c>
      <c r="H56" s="14"/>
      <c r="I56" s="249"/>
      <c r="J56" s="93" t="s">
        <v>8</v>
      </c>
      <c r="K56" s="28">
        <v>3</v>
      </c>
      <c r="L56" s="41">
        <f>K56*36</f>
        <v>108</v>
      </c>
      <c r="M56" s="29">
        <v>3</v>
      </c>
      <c r="N56" s="29"/>
      <c r="O56" s="29"/>
      <c r="P56" s="29"/>
      <c r="Q56" s="29"/>
      <c r="R56" s="29"/>
      <c r="S56" s="29"/>
      <c r="T56" s="138"/>
      <c r="U56" s="170"/>
      <c r="V56" s="30"/>
      <c r="W56" s="30">
        <v>1</v>
      </c>
      <c r="X56" s="171"/>
      <c r="Y56" s="155">
        <f>Z56+Z56*0.1</f>
        <v>52.8</v>
      </c>
      <c r="Z56" s="31">
        <f>SUM(AA56:AC56)</f>
        <v>48</v>
      </c>
      <c r="AA56" s="31">
        <f>AE56+AH56+AK56+AN56+AQ56+AT56+AW56+AZ56+BC56+BF56+BI56+BL56</f>
        <v>32</v>
      </c>
      <c r="AB56" s="31"/>
      <c r="AC56" s="31">
        <f>AG56+AJ56+AM56+AP56+AS56+AV56+AY56+BB56+BE56+BH56+BK56+BN56</f>
        <v>16</v>
      </c>
      <c r="AD56" s="42">
        <f>L56-Y56</f>
        <v>55.2</v>
      </c>
      <c r="AE56" s="32">
        <v>32</v>
      </c>
      <c r="AF56" s="32"/>
      <c r="AG56" s="32">
        <v>16</v>
      </c>
      <c r="AH56" s="33"/>
      <c r="AI56" s="33"/>
      <c r="AJ56" s="33"/>
      <c r="AK56" s="32"/>
      <c r="AL56" s="32"/>
      <c r="AM56" s="32"/>
      <c r="AN56" s="33"/>
      <c r="AO56" s="33"/>
      <c r="AP56" s="33"/>
      <c r="AQ56" s="32"/>
      <c r="AR56" s="32"/>
      <c r="AS56" s="32"/>
      <c r="AT56" s="33"/>
      <c r="AU56" s="33"/>
      <c r="AV56" s="33"/>
      <c r="AW56" s="32"/>
      <c r="AX56" s="32"/>
      <c r="AY56" s="32"/>
      <c r="AZ56" s="33"/>
      <c r="BA56" s="33"/>
      <c r="BB56" s="33"/>
      <c r="BC56" s="31"/>
      <c r="BD56" s="31"/>
      <c r="BE56" s="31"/>
      <c r="BF56" s="33"/>
      <c r="BG56" s="33"/>
      <c r="BH56" s="33"/>
      <c r="BI56" s="31"/>
      <c r="BJ56" s="31"/>
      <c r="BK56" s="31"/>
      <c r="BL56" s="33"/>
      <c r="BM56" s="33"/>
      <c r="BN56" s="33"/>
      <c r="BO56" s="29" t="s">
        <v>9</v>
      </c>
      <c r="BP56" s="34">
        <f>Z56/L56*100</f>
        <v>44.444444444444443</v>
      </c>
    </row>
    <row r="57" spans="1:68" ht="15.75" x14ac:dyDescent="0.25">
      <c r="A57" s="25"/>
      <c r="B57" s="25"/>
      <c r="C57" s="25"/>
      <c r="D57" s="14"/>
      <c r="E57" s="14"/>
      <c r="F57" s="14"/>
      <c r="G57" s="14" t="s">
        <v>117</v>
      </c>
      <c r="H57" s="14"/>
      <c r="I57" s="249"/>
      <c r="J57" s="93" t="s">
        <v>20</v>
      </c>
      <c r="K57" s="28">
        <v>3</v>
      </c>
      <c r="L57" s="41">
        <f>K57*36</f>
        <v>108</v>
      </c>
      <c r="M57" s="29"/>
      <c r="N57" s="29">
        <v>3</v>
      </c>
      <c r="O57" s="29"/>
      <c r="P57" s="29"/>
      <c r="Q57" s="29"/>
      <c r="R57" s="29"/>
      <c r="S57" s="29"/>
      <c r="T57" s="138"/>
      <c r="U57" s="170"/>
      <c r="V57" s="30"/>
      <c r="W57" s="30">
        <v>2</v>
      </c>
      <c r="X57" s="171"/>
      <c r="Y57" s="155">
        <f>Z57+Z57*0.1</f>
        <v>52.8</v>
      </c>
      <c r="Z57" s="31">
        <f>SUM(AA57:AC57)</f>
        <v>48</v>
      </c>
      <c r="AA57" s="31">
        <f>AE57+AH57+AK57+AN57+AQ57+AT57+AW57+AZ57+BC57+BF57+BI57+BL57</f>
        <v>16</v>
      </c>
      <c r="AB57" s="31"/>
      <c r="AC57" s="31">
        <f>AG57+AJ57+AM57+AP57+AS57+AV57+AY57+BB57+BE57+BH57+BK57+BN57</f>
        <v>32</v>
      </c>
      <c r="AD57" s="42">
        <f>L57-Y57</f>
        <v>55.2</v>
      </c>
      <c r="AE57" s="32"/>
      <c r="AF57" s="32"/>
      <c r="AG57" s="32"/>
      <c r="AH57" s="33">
        <v>16</v>
      </c>
      <c r="AI57" s="33"/>
      <c r="AJ57" s="33">
        <v>32</v>
      </c>
      <c r="AK57" s="32"/>
      <c r="AL57" s="32"/>
      <c r="AM57" s="32"/>
      <c r="AN57" s="33"/>
      <c r="AO57" s="33"/>
      <c r="AP57" s="33"/>
      <c r="AQ57" s="32"/>
      <c r="AR57" s="32"/>
      <c r="AS57" s="32"/>
      <c r="AT57" s="33"/>
      <c r="AU57" s="33"/>
      <c r="AV57" s="33"/>
      <c r="AW57" s="32"/>
      <c r="AX57" s="32"/>
      <c r="AY57" s="32"/>
      <c r="AZ57" s="33"/>
      <c r="BA57" s="33"/>
      <c r="BB57" s="33"/>
      <c r="BC57" s="31"/>
      <c r="BD57" s="31"/>
      <c r="BE57" s="31"/>
      <c r="BF57" s="33"/>
      <c r="BG57" s="33"/>
      <c r="BH57" s="33"/>
      <c r="BI57" s="31"/>
      <c r="BJ57" s="31"/>
      <c r="BK57" s="31"/>
      <c r="BL57" s="33"/>
      <c r="BM57" s="33"/>
      <c r="BN57" s="33"/>
      <c r="BO57" s="29" t="s">
        <v>9</v>
      </c>
      <c r="BP57" s="34">
        <f>Z57/L57*100</f>
        <v>44.444444444444443</v>
      </c>
    </row>
    <row r="58" spans="1:68" ht="15.75" x14ac:dyDescent="0.25">
      <c r="A58" s="25"/>
      <c r="B58" s="25"/>
      <c r="C58" s="25"/>
      <c r="D58" s="14"/>
      <c r="E58" s="14"/>
      <c r="F58" s="14"/>
      <c r="G58" s="14" t="s">
        <v>117</v>
      </c>
      <c r="H58" s="14"/>
      <c r="I58" s="249"/>
      <c r="J58" s="93" t="s">
        <v>21</v>
      </c>
      <c r="K58" s="28">
        <v>3</v>
      </c>
      <c r="L58" s="41">
        <f>K58*36</f>
        <v>108</v>
      </c>
      <c r="M58" s="29"/>
      <c r="N58" s="29"/>
      <c r="O58" s="29">
        <v>3</v>
      </c>
      <c r="P58" s="29"/>
      <c r="Q58" s="29"/>
      <c r="R58" s="29"/>
      <c r="S58" s="29"/>
      <c r="T58" s="138"/>
      <c r="U58" s="170"/>
      <c r="V58" s="30"/>
      <c r="W58" s="30">
        <v>3</v>
      </c>
      <c r="X58" s="171"/>
      <c r="Y58" s="155">
        <f>Z58+Z58*0.1</f>
        <v>35.200000000000003</v>
      </c>
      <c r="Z58" s="31">
        <f>SUM(AA58:AC58)</f>
        <v>32</v>
      </c>
      <c r="AA58" s="31">
        <f>AE58+AH58+AK58+AN58+AQ58+AT58+AW58+AZ58+BC58+BF58+BI58+BL58</f>
        <v>16</v>
      </c>
      <c r="AB58" s="31"/>
      <c r="AC58" s="31">
        <f>AG58+AJ58+AM58+AP58+AS58+AV58+AY58+BB58+BE58+BH58+BK58+BN58</f>
        <v>16</v>
      </c>
      <c r="AD58" s="42">
        <f>L58-Y58</f>
        <v>72.8</v>
      </c>
      <c r="AE58" s="32"/>
      <c r="AF58" s="32"/>
      <c r="AG58" s="32"/>
      <c r="AH58" s="33"/>
      <c r="AI58" s="33"/>
      <c r="AJ58" s="33"/>
      <c r="AK58" s="32">
        <v>16</v>
      </c>
      <c r="AL58" s="32"/>
      <c r="AM58" s="32">
        <v>16</v>
      </c>
      <c r="AN58" s="33"/>
      <c r="AO58" s="33"/>
      <c r="AP58" s="33"/>
      <c r="AQ58" s="32"/>
      <c r="AR58" s="32"/>
      <c r="AS58" s="32"/>
      <c r="AT58" s="33"/>
      <c r="AU58" s="33"/>
      <c r="AV58" s="33"/>
      <c r="AW58" s="32"/>
      <c r="AX58" s="32"/>
      <c r="AY58" s="32"/>
      <c r="AZ58" s="33"/>
      <c r="BA58" s="33"/>
      <c r="BB58" s="33"/>
      <c r="BC58" s="31"/>
      <c r="BD58" s="31"/>
      <c r="BE58" s="31"/>
      <c r="BF58" s="33"/>
      <c r="BG58" s="33"/>
      <c r="BH58" s="33"/>
      <c r="BI58" s="31"/>
      <c r="BJ58" s="31"/>
      <c r="BK58" s="31"/>
      <c r="BL58" s="33"/>
      <c r="BM58" s="33"/>
      <c r="BN58" s="33"/>
      <c r="BO58" s="29" t="s">
        <v>9</v>
      </c>
      <c r="BP58" s="34">
        <f>Z58/L58*100</f>
        <v>29.629629629629626</v>
      </c>
    </row>
    <row r="59" spans="1:68" ht="15.75" x14ac:dyDescent="0.25">
      <c r="A59" s="25"/>
      <c r="B59" s="179"/>
      <c r="C59" s="179"/>
      <c r="D59" s="48"/>
      <c r="E59" s="48"/>
      <c r="F59" s="211" t="s">
        <v>51</v>
      </c>
      <c r="G59" s="48" t="s">
        <v>132</v>
      </c>
      <c r="H59" s="48"/>
      <c r="I59" s="211"/>
      <c r="J59" s="218" t="s">
        <v>114</v>
      </c>
      <c r="K59" s="47">
        <f>SUM(K60)</f>
        <v>6</v>
      </c>
      <c r="L59" s="112"/>
      <c r="M59" s="54"/>
      <c r="N59" s="54"/>
      <c r="O59" s="54"/>
      <c r="P59" s="54"/>
      <c r="Q59" s="54"/>
      <c r="R59" s="54"/>
      <c r="S59" s="54"/>
      <c r="T59" s="142"/>
      <c r="U59" s="49"/>
      <c r="V59" s="50"/>
      <c r="W59" s="50"/>
      <c r="X59" s="51"/>
      <c r="Y59" s="154"/>
      <c r="Z59" s="52"/>
      <c r="AA59" s="52"/>
      <c r="AB59" s="52"/>
      <c r="AC59" s="52"/>
      <c r="AD59" s="111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48"/>
      <c r="BP59" s="53"/>
    </row>
    <row r="60" spans="1:68" ht="15.75" x14ac:dyDescent="0.25">
      <c r="A60" s="25"/>
      <c r="B60" s="25"/>
      <c r="C60" s="25"/>
      <c r="D60" s="14"/>
      <c r="E60" s="14"/>
      <c r="F60" s="14"/>
      <c r="G60" s="14" t="s">
        <v>17</v>
      </c>
      <c r="H60" s="14"/>
      <c r="I60" s="249"/>
      <c r="J60" s="93" t="s">
        <v>8</v>
      </c>
      <c r="K60" s="28">
        <v>6</v>
      </c>
      <c r="L60" s="41">
        <f>K60*36</f>
        <v>216</v>
      </c>
      <c r="M60" s="12"/>
      <c r="N60" s="12">
        <v>6</v>
      </c>
      <c r="O60" s="12"/>
      <c r="P60" s="12"/>
      <c r="Q60" s="12"/>
      <c r="R60" s="12"/>
      <c r="S60" s="12"/>
      <c r="T60" s="139"/>
      <c r="U60" s="170"/>
      <c r="V60" s="30"/>
      <c r="W60" s="30">
        <v>2</v>
      </c>
      <c r="X60" s="171"/>
      <c r="Y60" s="155">
        <f>Z60+Z60*0.1</f>
        <v>52.8</v>
      </c>
      <c r="Z60" s="31">
        <f>SUM(AA60:AC60)</f>
        <v>48</v>
      </c>
      <c r="AA60" s="31">
        <f>AE60+AH60+AK60+AN60+AQ60+AT60+AW60+AZ60+BC60+BF60+BI60+BL60</f>
        <v>16</v>
      </c>
      <c r="AB60" s="31"/>
      <c r="AC60" s="31">
        <f>AG60+AJ60+AM60+AP60+AS60+AV60+AY60+BB60+BE60+BH60+BK60+BN60</f>
        <v>32</v>
      </c>
      <c r="AD60" s="42">
        <f>L60-Y60</f>
        <v>163.19999999999999</v>
      </c>
      <c r="AE60" s="32"/>
      <c r="AF60" s="32"/>
      <c r="AG60" s="32"/>
      <c r="AH60" s="32">
        <v>16</v>
      </c>
      <c r="AI60" s="32"/>
      <c r="AJ60" s="32">
        <v>32</v>
      </c>
      <c r="AK60" s="32"/>
      <c r="AL60" s="32"/>
      <c r="AM60" s="32"/>
      <c r="AN60" s="33"/>
      <c r="AO60" s="33"/>
      <c r="AP60" s="33"/>
      <c r="AQ60" s="32"/>
      <c r="AR60" s="32"/>
      <c r="AS60" s="32"/>
      <c r="AT60" s="33"/>
      <c r="AU60" s="33"/>
      <c r="AV60" s="33"/>
      <c r="AW60" s="32"/>
      <c r="AX60" s="32"/>
      <c r="AY60" s="32"/>
      <c r="AZ60" s="33"/>
      <c r="BA60" s="33"/>
      <c r="BB60" s="33"/>
      <c r="BC60" s="31"/>
      <c r="BD60" s="31"/>
      <c r="BE60" s="31"/>
      <c r="BF60" s="33"/>
      <c r="BG60" s="33"/>
      <c r="BH60" s="33"/>
      <c r="BI60" s="31"/>
      <c r="BJ60" s="31"/>
      <c r="BK60" s="31"/>
      <c r="BL60" s="33"/>
      <c r="BM60" s="33"/>
      <c r="BN60" s="33"/>
      <c r="BO60" s="29" t="s">
        <v>17</v>
      </c>
      <c r="BP60" s="34">
        <f>Z60/L60*100</f>
        <v>22.222222222222221</v>
      </c>
    </row>
    <row r="61" spans="1:68" ht="31.5" x14ac:dyDescent="0.25">
      <c r="A61" s="25"/>
      <c r="B61" s="179"/>
      <c r="C61" s="179"/>
      <c r="D61" s="48"/>
      <c r="E61" s="48"/>
      <c r="F61" s="211" t="s">
        <v>51</v>
      </c>
      <c r="G61" s="48" t="s">
        <v>131</v>
      </c>
      <c r="H61" s="48"/>
      <c r="I61" s="211"/>
      <c r="J61" s="218" t="s">
        <v>113</v>
      </c>
      <c r="K61" s="47">
        <f>SUM(K62:K64)</f>
        <v>3</v>
      </c>
      <c r="L61" s="112">
        <f>K61*36</f>
        <v>108</v>
      </c>
      <c r="M61" s="48"/>
      <c r="N61" s="48"/>
      <c r="O61" s="48"/>
      <c r="P61" s="48"/>
      <c r="Q61" s="48"/>
      <c r="R61" s="48"/>
      <c r="S61" s="48"/>
      <c r="T61" s="141"/>
      <c r="U61" s="49"/>
      <c r="V61" s="50"/>
      <c r="W61" s="50"/>
      <c r="X61" s="51"/>
      <c r="Y61" s="154"/>
      <c r="Z61" s="52"/>
      <c r="AA61" s="52"/>
      <c r="AB61" s="52"/>
      <c r="AC61" s="52"/>
      <c r="AD61" s="111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48"/>
      <c r="BP61" s="53">
        <f>Z61/L61*100</f>
        <v>0</v>
      </c>
    </row>
    <row r="62" spans="1:68" ht="15.75" x14ac:dyDescent="0.25">
      <c r="A62" s="25"/>
      <c r="B62" s="25"/>
      <c r="C62" s="25"/>
      <c r="D62" s="14"/>
      <c r="E62" s="14"/>
      <c r="F62" s="14"/>
      <c r="G62" s="14" t="s">
        <v>118</v>
      </c>
      <c r="H62" s="14"/>
      <c r="I62" s="249"/>
      <c r="J62" s="93" t="s">
        <v>8</v>
      </c>
      <c r="K62" s="28">
        <v>3</v>
      </c>
      <c r="L62" s="41">
        <f>K62*36</f>
        <v>108</v>
      </c>
      <c r="M62" s="29"/>
      <c r="N62" s="29"/>
      <c r="O62" s="29">
        <v>3</v>
      </c>
      <c r="P62" s="29"/>
      <c r="Q62" s="29"/>
      <c r="R62" s="29"/>
      <c r="S62" s="29"/>
      <c r="T62" s="138"/>
      <c r="U62" s="170">
        <v>3</v>
      </c>
      <c r="V62" s="30"/>
      <c r="W62" s="30"/>
      <c r="X62" s="171"/>
      <c r="Y62" s="155">
        <f>Z62+Z62*0.1</f>
        <v>35.200000000000003</v>
      </c>
      <c r="Z62" s="31">
        <f>SUM(AA62:AC62)</f>
        <v>32</v>
      </c>
      <c r="AA62" s="31">
        <f>AE62+AH62+AK62+AN62+AQ62+AT62+AW62+AZ62+BC62+BF62+BI62+BL62</f>
        <v>16</v>
      </c>
      <c r="AB62" s="31"/>
      <c r="AC62" s="31">
        <f>AG62+AJ62+AM62+AP62+AS62+AV62+AY62+BB62+BE62+BH62+BK62+BN62</f>
        <v>16</v>
      </c>
      <c r="AD62" s="42">
        <f>L62-Y62</f>
        <v>72.8</v>
      </c>
      <c r="AE62" s="32"/>
      <c r="AF62" s="32"/>
      <c r="AG62" s="32"/>
      <c r="AH62" s="33"/>
      <c r="AI62" s="33"/>
      <c r="AJ62" s="33"/>
      <c r="AK62" s="32">
        <v>16</v>
      </c>
      <c r="AL62" s="32"/>
      <c r="AM62" s="32">
        <v>16</v>
      </c>
      <c r="AN62" s="33"/>
      <c r="AO62" s="33"/>
      <c r="AP62" s="33"/>
      <c r="AQ62" s="32"/>
      <c r="AR62" s="32"/>
      <c r="AS62" s="32"/>
      <c r="AT62" s="33"/>
      <c r="AU62" s="33"/>
      <c r="AV62" s="33"/>
      <c r="AW62" s="32"/>
      <c r="AX62" s="32"/>
      <c r="AY62" s="32"/>
      <c r="AZ62" s="33"/>
      <c r="BA62" s="33"/>
      <c r="BB62" s="33"/>
      <c r="BC62" s="31"/>
      <c r="BD62" s="31"/>
      <c r="BE62" s="31"/>
      <c r="BF62" s="33"/>
      <c r="BG62" s="33"/>
      <c r="BH62" s="33"/>
      <c r="BI62" s="31"/>
      <c r="BJ62" s="31"/>
      <c r="BK62" s="31"/>
      <c r="BL62" s="33"/>
      <c r="BM62" s="33"/>
      <c r="BN62" s="33"/>
      <c r="BO62" s="29" t="s">
        <v>12</v>
      </c>
      <c r="BP62" s="34">
        <f>Z62/L62*100</f>
        <v>29.629629629629626</v>
      </c>
    </row>
    <row r="63" spans="1:68" ht="15.75" hidden="1" x14ac:dyDescent="0.25">
      <c r="A63" s="25"/>
      <c r="B63" s="25"/>
      <c r="C63" s="25"/>
      <c r="D63" s="14"/>
      <c r="E63" s="14"/>
      <c r="F63" s="14"/>
      <c r="G63" s="14"/>
      <c r="H63" s="14"/>
      <c r="I63" s="249"/>
      <c r="J63" s="4" t="s">
        <v>20</v>
      </c>
      <c r="K63" s="28"/>
      <c r="L63" s="41">
        <f>K63*36</f>
        <v>0</v>
      </c>
      <c r="M63" s="29"/>
      <c r="N63" s="29"/>
      <c r="O63" s="29"/>
      <c r="P63" s="29"/>
      <c r="Q63" s="29"/>
      <c r="R63" s="29"/>
      <c r="S63" s="29"/>
      <c r="T63" s="138"/>
      <c r="U63" s="170"/>
      <c r="V63" s="30"/>
      <c r="W63" s="30"/>
      <c r="X63" s="171"/>
      <c r="Y63" s="155">
        <f>Z63+Z63*0.1</f>
        <v>0</v>
      </c>
      <c r="Z63" s="31">
        <f>SUM(AA63:AC63)</f>
        <v>0</v>
      </c>
      <c r="AA63" s="31">
        <f>AE63+AH63+AK63+AN63+AQ63+AT63+AW63+AZ63+BC63+BF63+BI63+BL63</f>
        <v>0</v>
      </c>
      <c r="AB63" s="31"/>
      <c r="AC63" s="31">
        <f>AG63+AJ63+AM63+AP63+AS63+AV63+AY63+BB63+BE63+BH63+BK63+BN63</f>
        <v>0</v>
      </c>
      <c r="AD63" s="42">
        <f>L63-Y63</f>
        <v>0</v>
      </c>
      <c r="AE63" s="32"/>
      <c r="AF63" s="32"/>
      <c r="AG63" s="32"/>
      <c r="AH63" s="33"/>
      <c r="AI63" s="33"/>
      <c r="AJ63" s="33"/>
      <c r="AK63" s="32"/>
      <c r="AL63" s="32"/>
      <c r="AM63" s="32"/>
      <c r="AN63" s="33"/>
      <c r="AO63" s="33"/>
      <c r="AP63" s="33"/>
      <c r="AQ63" s="32"/>
      <c r="AR63" s="32"/>
      <c r="AS63" s="32"/>
      <c r="AT63" s="33"/>
      <c r="AU63" s="33"/>
      <c r="AV63" s="33"/>
      <c r="AW63" s="32"/>
      <c r="AX63" s="32"/>
      <c r="AY63" s="32"/>
      <c r="AZ63" s="33"/>
      <c r="BA63" s="33"/>
      <c r="BB63" s="33"/>
      <c r="BC63" s="31"/>
      <c r="BD63" s="31"/>
      <c r="BE63" s="31"/>
      <c r="BF63" s="33"/>
      <c r="BG63" s="33"/>
      <c r="BH63" s="33"/>
      <c r="BI63" s="31"/>
      <c r="BJ63" s="31"/>
      <c r="BK63" s="31"/>
      <c r="BL63" s="33"/>
      <c r="BM63" s="33"/>
      <c r="BN63" s="33"/>
      <c r="BO63" s="29" t="s">
        <v>12</v>
      </c>
      <c r="BP63" s="34" t="e">
        <f>Z63/L63*100</f>
        <v>#DIV/0!</v>
      </c>
    </row>
    <row r="64" spans="1:68" ht="15.75" hidden="1" x14ac:dyDescent="0.25">
      <c r="A64" s="25"/>
      <c r="B64" s="25"/>
      <c r="C64" s="25"/>
      <c r="D64" s="14"/>
      <c r="E64" s="14"/>
      <c r="F64" s="14"/>
      <c r="G64" s="14"/>
      <c r="H64" s="14"/>
      <c r="I64" s="249"/>
      <c r="J64" s="4" t="s">
        <v>20</v>
      </c>
      <c r="K64" s="28"/>
      <c r="L64" s="41">
        <f>K64*36</f>
        <v>0</v>
      </c>
      <c r="M64" s="12"/>
      <c r="N64" s="12"/>
      <c r="O64" s="12"/>
      <c r="P64" s="12"/>
      <c r="Q64" s="12"/>
      <c r="R64" s="12"/>
      <c r="S64" s="12"/>
      <c r="T64" s="139"/>
      <c r="U64" s="170"/>
      <c r="V64" s="30"/>
      <c r="W64" s="30"/>
      <c r="X64" s="171"/>
      <c r="Y64" s="155">
        <f>Z64+Z64*0.1</f>
        <v>0</v>
      </c>
      <c r="Z64" s="31">
        <f>SUM(AA64:AC64)</f>
        <v>0</v>
      </c>
      <c r="AA64" s="31">
        <f>AE64+AH64+AK64+AN64+AQ64+AT64+AW64+AZ64+BC64+BF64+BI64+BL64</f>
        <v>0</v>
      </c>
      <c r="AB64" s="31"/>
      <c r="AC64" s="31">
        <f>AG64+AJ64+AM64+AP64+AS64+AV64+AY64+BB64+BE64+BH64+BK64+BN64</f>
        <v>0</v>
      </c>
      <c r="AD64" s="42">
        <f>L64-Y64</f>
        <v>0</v>
      </c>
      <c r="AE64" s="32"/>
      <c r="AF64" s="32"/>
      <c r="AG64" s="32"/>
      <c r="AH64" s="33"/>
      <c r="AI64" s="33"/>
      <c r="AJ64" s="33"/>
      <c r="AK64" s="33"/>
      <c r="AL64" s="33"/>
      <c r="AM64" s="33"/>
      <c r="AN64" s="33"/>
      <c r="AO64" s="33"/>
      <c r="AP64" s="33"/>
      <c r="AQ64" s="32"/>
      <c r="AR64" s="32"/>
      <c r="AS64" s="32"/>
      <c r="AT64" s="33"/>
      <c r="AU64" s="33"/>
      <c r="AV64" s="33"/>
      <c r="AW64" s="32"/>
      <c r="AX64" s="32"/>
      <c r="AY64" s="32"/>
      <c r="AZ64" s="33"/>
      <c r="BA64" s="33"/>
      <c r="BB64" s="33"/>
      <c r="BC64" s="31"/>
      <c r="BD64" s="31"/>
      <c r="BE64" s="31"/>
      <c r="BF64" s="33"/>
      <c r="BG64" s="33"/>
      <c r="BH64" s="33"/>
      <c r="BI64" s="31"/>
      <c r="BJ64" s="31"/>
      <c r="BK64" s="31"/>
      <c r="BL64" s="33"/>
      <c r="BM64" s="33"/>
      <c r="BN64" s="33"/>
      <c r="BO64" s="29" t="s">
        <v>17</v>
      </c>
      <c r="BP64" s="34" t="e">
        <f>Z64/L64*100</f>
        <v>#DIV/0!</v>
      </c>
    </row>
    <row r="65" spans="1:68" ht="15.75" hidden="1" x14ac:dyDescent="0.25">
      <c r="A65" s="25"/>
      <c r="B65" s="25"/>
      <c r="C65" s="25"/>
      <c r="D65" s="14"/>
      <c r="E65" s="14"/>
      <c r="F65" s="14"/>
      <c r="G65" s="14"/>
      <c r="H65" s="14"/>
      <c r="I65" s="249"/>
      <c r="J65" s="4"/>
      <c r="K65" s="28"/>
      <c r="L65" s="41"/>
      <c r="M65" s="12"/>
      <c r="N65" s="12"/>
      <c r="O65" s="12"/>
      <c r="P65" s="12"/>
      <c r="Q65" s="12"/>
      <c r="R65" s="12"/>
      <c r="S65" s="12"/>
      <c r="T65" s="139"/>
      <c r="U65" s="170"/>
      <c r="V65" s="30"/>
      <c r="W65" s="30"/>
      <c r="X65" s="171"/>
      <c r="Y65" s="155"/>
      <c r="Z65" s="31"/>
      <c r="AA65" s="31"/>
      <c r="AB65" s="31"/>
      <c r="AC65" s="31"/>
      <c r="AD65" s="42"/>
      <c r="AE65" s="32"/>
      <c r="AF65" s="32"/>
      <c r="AG65" s="32"/>
      <c r="AH65" s="33"/>
      <c r="AI65" s="33"/>
      <c r="AJ65" s="33"/>
      <c r="AK65" s="33"/>
      <c r="AL65" s="33"/>
      <c r="AM65" s="33"/>
      <c r="AN65" s="33"/>
      <c r="AO65" s="33"/>
      <c r="AP65" s="33"/>
      <c r="AQ65" s="32"/>
      <c r="AR65" s="32"/>
      <c r="AS65" s="32"/>
      <c r="AT65" s="33"/>
      <c r="AU65" s="33"/>
      <c r="AV65" s="33"/>
      <c r="AW65" s="32"/>
      <c r="AX65" s="32"/>
      <c r="AY65" s="32"/>
      <c r="AZ65" s="33"/>
      <c r="BA65" s="33"/>
      <c r="BB65" s="33"/>
      <c r="BC65" s="31"/>
      <c r="BD65" s="31"/>
      <c r="BE65" s="31"/>
      <c r="BF65" s="33"/>
      <c r="BG65" s="33"/>
      <c r="BH65" s="33"/>
      <c r="BI65" s="31"/>
      <c r="BJ65" s="31"/>
      <c r="BK65" s="31"/>
      <c r="BL65" s="33"/>
      <c r="BM65" s="33"/>
      <c r="BN65" s="33"/>
      <c r="BO65" s="29"/>
      <c r="BP65" s="34"/>
    </row>
    <row r="66" spans="1:68" ht="15.75" hidden="1" x14ac:dyDescent="0.25">
      <c r="A66" s="25"/>
      <c r="B66" s="25"/>
      <c r="C66" s="25"/>
      <c r="D66" s="14"/>
      <c r="E66" s="14"/>
      <c r="F66" s="14"/>
      <c r="G66" s="14"/>
      <c r="H66" s="14"/>
      <c r="I66" s="249"/>
      <c r="J66" s="4"/>
      <c r="K66" s="28"/>
      <c r="L66" s="41"/>
      <c r="M66" s="12"/>
      <c r="N66" s="12"/>
      <c r="O66" s="12"/>
      <c r="P66" s="12"/>
      <c r="Q66" s="12"/>
      <c r="R66" s="12"/>
      <c r="S66" s="12"/>
      <c r="T66" s="139"/>
      <c r="U66" s="170"/>
      <c r="V66" s="30"/>
      <c r="W66" s="30"/>
      <c r="X66" s="171"/>
      <c r="Y66" s="155"/>
      <c r="Z66" s="31"/>
      <c r="AA66" s="31"/>
      <c r="AB66" s="31"/>
      <c r="AC66" s="31"/>
      <c r="AD66" s="42"/>
      <c r="AE66" s="32"/>
      <c r="AF66" s="32"/>
      <c r="AG66" s="32"/>
      <c r="AH66" s="33"/>
      <c r="AI66" s="33"/>
      <c r="AJ66" s="33"/>
      <c r="AK66" s="33"/>
      <c r="AL66" s="33"/>
      <c r="AM66" s="33"/>
      <c r="AN66" s="33"/>
      <c r="AO66" s="33"/>
      <c r="AP66" s="33"/>
      <c r="AQ66" s="32"/>
      <c r="AR66" s="32"/>
      <c r="AS66" s="32"/>
      <c r="AT66" s="33"/>
      <c r="AU66" s="33"/>
      <c r="AV66" s="33"/>
      <c r="AW66" s="32"/>
      <c r="AX66" s="32"/>
      <c r="AY66" s="32"/>
      <c r="AZ66" s="33"/>
      <c r="BA66" s="33"/>
      <c r="BB66" s="33"/>
      <c r="BC66" s="31"/>
      <c r="BD66" s="31"/>
      <c r="BE66" s="31"/>
      <c r="BF66" s="33"/>
      <c r="BG66" s="33"/>
      <c r="BH66" s="33"/>
      <c r="BI66" s="31"/>
      <c r="BJ66" s="31"/>
      <c r="BK66" s="31"/>
      <c r="BL66" s="33"/>
      <c r="BM66" s="33"/>
      <c r="BN66" s="33"/>
      <c r="BO66" s="29"/>
      <c r="BP66" s="34"/>
    </row>
    <row r="67" spans="1:68" ht="15.75" hidden="1" x14ac:dyDescent="0.25">
      <c r="A67" s="25"/>
      <c r="B67" s="25"/>
      <c r="C67" s="25"/>
      <c r="D67" s="14"/>
      <c r="E67" s="14"/>
      <c r="F67" s="14"/>
      <c r="G67" s="14"/>
      <c r="H67" s="14"/>
      <c r="I67" s="249"/>
      <c r="J67" s="4"/>
      <c r="K67" s="28"/>
      <c r="L67" s="41"/>
      <c r="M67" s="12"/>
      <c r="N67" s="12"/>
      <c r="O67" s="12"/>
      <c r="P67" s="12"/>
      <c r="Q67" s="12"/>
      <c r="R67" s="12"/>
      <c r="S67" s="12"/>
      <c r="T67" s="139"/>
      <c r="U67" s="170"/>
      <c r="V67" s="30"/>
      <c r="W67" s="30"/>
      <c r="X67" s="171"/>
      <c r="Y67" s="155"/>
      <c r="Z67" s="31"/>
      <c r="AA67" s="31"/>
      <c r="AB67" s="31"/>
      <c r="AC67" s="31"/>
      <c r="AD67" s="42"/>
      <c r="AE67" s="32"/>
      <c r="AF67" s="32"/>
      <c r="AG67" s="32"/>
      <c r="AH67" s="33"/>
      <c r="AI67" s="33"/>
      <c r="AJ67" s="33"/>
      <c r="AK67" s="33"/>
      <c r="AL67" s="33"/>
      <c r="AM67" s="33"/>
      <c r="AN67" s="33"/>
      <c r="AO67" s="33"/>
      <c r="AP67" s="33"/>
      <c r="AQ67" s="32"/>
      <c r="AR67" s="32"/>
      <c r="AS67" s="32"/>
      <c r="AT67" s="33"/>
      <c r="AU67" s="33"/>
      <c r="AV67" s="33"/>
      <c r="AW67" s="32"/>
      <c r="AX67" s="32"/>
      <c r="AY67" s="32"/>
      <c r="AZ67" s="33"/>
      <c r="BA67" s="33"/>
      <c r="BB67" s="33"/>
      <c r="BC67" s="31"/>
      <c r="BD67" s="31"/>
      <c r="BE67" s="31"/>
      <c r="BF67" s="33"/>
      <c r="BG67" s="33"/>
      <c r="BH67" s="33"/>
      <c r="BI67" s="31"/>
      <c r="BJ67" s="31"/>
      <c r="BK67" s="31"/>
      <c r="BL67" s="33"/>
      <c r="BM67" s="33"/>
      <c r="BN67" s="33"/>
      <c r="BO67" s="29"/>
      <c r="BP67" s="34"/>
    </row>
    <row r="68" spans="1:68" ht="15.75" hidden="1" x14ac:dyDescent="0.25">
      <c r="A68" s="25"/>
      <c r="B68" s="25"/>
      <c r="C68" s="25"/>
      <c r="D68" s="14"/>
      <c r="E68" s="14"/>
      <c r="F68" s="14"/>
      <c r="G68" s="14"/>
      <c r="H68" s="14"/>
      <c r="I68" s="249"/>
      <c r="J68" s="4"/>
      <c r="K68" s="28"/>
      <c r="L68" s="41"/>
      <c r="M68" s="12"/>
      <c r="N68" s="12"/>
      <c r="O68" s="12"/>
      <c r="P68" s="12"/>
      <c r="Q68" s="12"/>
      <c r="R68" s="12"/>
      <c r="S68" s="12"/>
      <c r="T68" s="139"/>
      <c r="U68" s="170"/>
      <c r="V68" s="30"/>
      <c r="W68" s="30"/>
      <c r="X68" s="171"/>
      <c r="Y68" s="155"/>
      <c r="Z68" s="31"/>
      <c r="AA68" s="31"/>
      <c r="AB68" s="31"/>
      <c r="AC68" s="31"/>
      <c r="AD68" s="42"/>
      <c r="AE68" s="32"/>
      <c r="AF68" s="32"/>
      <c r="AG68" s="32"/>
      <c r="AH68" s="33"/>
      <c r="AI68" s="33"/>
      <c r="AJ68" s="33"/>
      <c r="AK68" s="33"/>
      <c r="AL68" s="33"/>
      <c r="AM68" s="33"/>
      <c r="AN68" s="33"/>
      <c r="AO68" s="33"/>
      <c r="AP68" s="33"/>
      <c r="AQ68" s="32"/>
      <c r="AR68" s="32"/>
      <c r="AS68" s="32"/>
      <c r="AT68" s="33"/>
      <c r="AU68" s="33"/>
      <c r="AV68" s="33"/>
      <c r="AW68" s="32"/>
      <c r="AX68" s="32"/>
      <c r="AY68" s="32"/>
      <c r="AZ68" s="33"/>
      <c r="BA68" s="33"/>
      <c r="BB68" s="33"/>
      <c r="BC68" s="31"/>
      <c r="BD68" s="31"/>
      <c r="BE68" s="31"/>
      <c r="BF68" s="33"/>
      <c r="BG68" s="33"/>
      <c r="BH68" s="33"/>
      <c r="BI68" s="31"/>
      <c r="BJ68" s="31"/>
      <c r="BK68" s="31"/>
      <c r="BL68" s="33"/>
      <c r="BM68" s="33"/>
      <c r="BN68" s="33"/>
      <c r="BO68" s="29"/>
      <c r="BP68" s="34"/>
    </row>
    <row r="69" spans="1:68" ht="15.75" hidden="1" x14ac:dyDescent="0.25">
      <c r="A69" s="25"/>
      <c r="B69" s="25"/>
      <c r="C69" s="25"/>
      <c r="D69" s="14"/>
      <c r="E69" s="14"/>
      <c r="F69" s="14"/>
      <c r="G69" s="14"/>
      <c r="H69" s="14"/>
      <c r="I69" s="249"/>
      <c r="J69" s="4"/>
      <c r="K69" s="28"/>
      <c r="L69" s="41"/>
      <c r="M69" s="12"/>
      <c r="N69" s="12"/>
      <c r="O69" s="12"/>
      <c r="P69" s="12"/>
      <c r="Q69" s="12"/>
      <c r="R69" s="12"/>
      <c r="S69" s="12"/>
      <c r="T69" s="139"/>
      <c r="U69" s="170"/>
      <c r="V69" s="30"/>
      <c r="W69" s="30"/>
      <c r="X69" s="171"/>
      <c r="Y69" s="155"/>
      <c r="Z69" s="31"/>
      <c r="AA69" s="31"/>
      <c r="AB69" s="31"/>
      <c r="AC69" s="31"/>
      <c r="AD69" s="42"/>
      <c r="AE69" s="32"/>
      <c r="AF69" s="32"/>
      <c r="AG69" s="32"/>
      <c r="AH69" s="33"/>
      <c r="AI69" s="33"/>
      <c r="AJ69" s="33"/>
      <c r="AK69" s="33"/>
      <c r="AL69" s="33"/>
      <c r="AM69" s="33"/>
      <c r="AN69" s="33"/>
      <c r="AO69" s="33"/>
      <c r="AP69" s="33"/>
      <c r="AQ69" s="32"/>
      <c r="AR69" s="32"/>
      <c r="AS69" s="32"/>
      <c r="AT69" s="33"/>
      <c r="AU69" s="33"/>
      <c r="AV69" s="33"/>
      <c r="AW69" s="32"/>
      <c r="AX69" s="32"/>
      <c r="AY69" s="32"/>
      <c r="AZ69" s="33"/>
      <c r="BA69" s="33"/>
      <c r="BB69" s="33"/>
      <c r="BC69" s="31"/>
      <c r="BD69" s="31"/>
      <c r="BE69" s="31"/>
      <c r="BF69" s="33"/>
      <c r="BG69" s="33"/>
      <c r="BH69" s="33"/>
      <c r="BI69" s="31"/>
      <c r="BJ69" s="31"/>
      <c r="BK69" s="31"/>
      <c r="BL69" s="33"/>
      <c r="BM69" s="33"/>
      <c r="BN69" s="33"/>
      <c r="BO69" s="29"/>
      <c r="BP69" s="34"/>
    </row>
    <row r="70" spans="1:68" s="25" customFormat="1" ht="33" customHeight="1" x14ac:dyDescent="0.25">
      <c r="B70" s="182"/>
      <c r="C70" s="182"/>
      <c r="D70" s="183"/>
      <c r="E70" s="183"/>
      <c r="F70" s="74"/>
      <c r="G70" s="74" t="s">
        <v>135</v>
      </c>
      <c r="H70" s="188" t="s">
        <v>105</v>
      </c>
      <c r="I70" s="188"/>
      <c r="J70" s="94" t="s">
        <v>43</v>
      </c>
      <c r="K70" s="73">
        <f>SUM(K76:K85)</f>
        <v>0</v>
      </c>
      <c r="L70" s="220"/>
      <c r="M70" s="220"/>
      <c r="N70" s="220"/>
      <c r="O70" s="220"/>
      <c r="P70" s="220"/>
      <c r="Q70" s="220"/>
      <c r="R70" s="220"/>
      <c r="S70" s="220"/>
      <c r="T70" s="220"/>
      <c r="U70" s="221"/>
      <c r="V70" s="221"/>
      <c r="W70" s="221"/>
      <c r="X70" s="221"/>
      <c r="Y70" s="234"/>
      <c r="Z70" s="79"/>
      <c r="AA70" s="79"/>
      <c r="AB70" s="79"/>
      <c r="AC70" s="79"/>
      <c r="AD70" s="232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183"/>
      <c r="BP70" s="233"/>
    </row>
    <row r="71" spans="1:68" s="25" customFormat="1" ht="16.5" customHeight="1" x14ac:dyDescent="0.25">
      <c r="B71" s="1490">
        <v>22</v>
      </c>
      <c r="C71" s="1544" t="s">
        <v>76</v>
      </c>
      <c r="D71" s="1490"/>
      <c r="E71" s="1490"/>
      <c r="F71" s="1490"/>
      <c r="G71" s="1490" t="s">
        <v>119</v>
      </c>
      <c r="H71" s="1490"/>
      <c r="I71" s="244"/>
      <c r="J71" s="70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75"/>
      <c r="V71" s="1475"/>
      <c r="W71" s="1475"/>
      <c r="X71" s="1475"/>
      <c r="Y71" s="1434"/>
      <c r="Z71" s="1472"/>
      <c r="AA71" s="1472"/>
      <c r="AB71" s="1472"/>
      <c r="AC71" s="1472"/>
      <c r="AD71" s="1434"/>
      <c r="AE71" s="1526"/>
      <c r="AF71" s="1526"/>
      <c r="AG71" s="1526"/>
      <c r="AH71" s="1525"/>
      <c r="AI71" s="1525"/>
      <c r="AJ71" s="1525"/>
      <c r="AK71" s="1526"/>
      <c r="AL71" s="1526"/>
      <c r="AM71" s="1526"/>
      <c r="AN71" s="1525"/>
      <c r="AO71" s="1525"/>
      <c r="AP71" s="1525"/>
      <c r="AQ71" s="1526"/>
      <c r="AR71" s="1526"/>
      <c r="AS71" s="1526"/>
      <c r="AT71" s="1525"/>
      <c r="AU71" s="1525"/>
      <c r="AV71" s="1525"/>
      <c r="AW71" s="1526"/>
      <c r="AX71" s="1526"/>
      <c r="AY71" s="1526"/>
      <c r="AZ71" s="1525"/>
      <c r="BA71" s="1525"/>
      <c r="BB71" s="1525"/>
      <c r="BC71" s="1526"/>
      <c r="BD71" s="1526"/>
      <c r="BE71" s="1526"/>
      <c r="BF71" s="1525"/>
      <c r="BG71" s="1525"/>
      <c r="BH71" s="1525"/>
      <c r="BI71" s="1526"/>
      <c r="BJ71" s="1526"/>
      <c r="BK71" s="1526"/>
      <c r="BL71" s="1525"/>
      <c r="BM71" s="1525"/>
      <c r="BN71" s="1525"/>
      <c r="BO71" s="1442"/>
      <c r="BP71" s="1553"/>
    </row>
    <row r="72" spans="1:68" s="25" customFormat="1" ht="16.5" customHeight="1" x14ac:dyDescent="0.25">
      <c r="B72" s="1491"/>
      <c r="C72" s="1545"/>
      <c r="D72" s="1491"/>
      <c r="E72" s="1491"/>
      <c r="F72" s="1491"/>
      <c r="G72" s="1491"/>
      <c r="H72" s="1491"/>
      <c r="I72" s="245"/>
      <c r="J72" s="70"/>
      <c r="K72" s="1496"/>
      <c r="L72" s="1496"/>
      <c r="M72" s="1496"/>
      <c r="N72" s="1496"/>
      <c r="O72" s="1496"/>
      <c r="P72" s="1496"/>
      <c r="Q72" s="1496"/>
      <c r="R72" s="1496"/>
      <c r="S72" s="1496"/>
      <c r="T72" s="1496"/>
      <c r="U72" s="1476"/>
      <c r="V72" s="1476"/>
      <c r="W72" s="1476"/>
      <c r="X72" s="1476"/>
      <c r="Y72" s="1473"/>
      <c r="Z72" s="1472"/>
      <c r="AA72" s="1472"/>
      <c r="AB72" s="1472"/>
      <c r="AC72" s="1472"/>
      <c r="AD72" s="1473"/>
      <c r="AE72" s="1526"/>
      <c r="AF72" s="1526"/>
      <c r="AG72" s="1526"/>
      <c r="AH72" s="1525"/>
      <c r="AI72" s="1525"/>
      <c r="AJ72" s="1525"/>
      <c r="AK72" s="1526"/>
      <c r="AL72" s="1526"/>
      <c r="AM72" s="1526"/>
      <c r="AN72" s="1525"/>
      <c r="AO72" s="1525"/>
      <c r="AP72" s="1525"/>
      <c r="AQ72" s="1526"/>
      <c r="AR72" s="1526"/>
      <c r="AS72" s="1526"/>
      <c r="AT72" s="1525"/>
      <c r="AU72" s="1525"/>
      <c r="AV72" s="1525"/>
      <c r="AW72" s="1526"/>
      <c r="AX72" s="1526"/>
      <c r="AY72" s="1526"/>
      <c r="AZ72" s="1525"/>
      <c r="BA72" s="1525"/>
      <c r="BB72" s="1525"/>
      <c r="BC72" s="1526"/>
      <c r="BD72" s="1526"/>
      <c r="BE72" s="1526"/>
      <c r="BF72" s="1525"/>
      <c r="BG72" s="1525"/>
      <c r="BH72" s="1525"/>
      <c r="BI72" s="1526"/>
      <c r="BJ72" s="1526"/>
      <c r="BK72" s="1526"/>
      <c r="BL72" s="1525"/>
      <c r="BM72" s="1525"/>
      <c r="BN72" s="1525"/>
      <c r="BO72" s="1537"/>
      <c r="BP72" s="1554"/>
    </row>
    <row r="73" spans="1:68" s="25" customFormat="1" ht="16.5" customHeight="1" x14ac:dyDescent="0.25">
      <c r="B73" s="1491"/>
      <c r="C73" s="1545"/>
      <c r="D73" s="1491"/>
      <c r="E73" s="1491"/>
      <c r="F73" s="1491"/>
      <c r="G73" s="1491"/>
      <c r="H73" s="1491"/>
      <c r="I73" s="245"/>
      <c r="J73" s="70"/>
      <c r="K73" s="1496"/>
      <c r="L73" s="1496"/>
      <c r="M73" s="1496"/>
      <c r="N73" s="1496"/>
      <c r="O73" s="1496"/>
      <c r="P73" s="1496"/>
      <c r="Q73" s="1496"/>
      <c r="R73" s="1496"/>
      <c r="S73" s="1496"/>
      <c r="T73" s="1496"/>
      <c r="U73" s="1476"/>
      <c r="V73" s="1476"/>
      <c r="W73" s="1476"/>
      <c r="X73" s="1476"/>
      <c r="Y73" s="1473"/>
      <c r="Z73" s="1472"/>
      <c r="AA73" s="1472"/>
      <c r="AB73" s="1472"/>
      <c r="AC73" s="1472"/>
      <c r="AD73" s="1473"/>
      <c r="AE73" s="1526"/>
      <c r="AF73" s="1526"/>
      <c r="AG73" s="1526"/>
      <c r="AH73" s="1525"/>
      <c r="AI73" s="1525"/>
      <c r="AJ73" s="1525"/>
      <c r="AK73" s="1526"/>
      <c r="AL73" s="1526"/>
      <c r="AM73" s="1526"/>
      <c r="AN73" s="1525"/>
      <c r="AO73" s="1525"/>
      <c r="AP73" s="1525"/>
      <c r="AQ73" s="1526"/>
      <c r="AR73" s="1526"/>
      <c r="AS73" s="1526"/>
      <c r="AT73" s="1525"/>
      <c r="AU73" s="1525"/>
      <c r="AV73" s="1525"/>
      <c r="AW73" s="1526"/>
      <c r="AX73" s="1526"/>
      <c r="AY73" s="1526"/>
      <c r="AZ73" s="1525"/>
      <c r="BA73" s="1525"/>
      <c r="BB73" s="1525"/>
      <c r="BC73" s="1526"/>
      <c r="BD73" s="1526"/>
      <c r="BE73" s="1526"/>
      <c r="BF73" s="1525"/>
      <c r="BG73" s="1525"/>
      <c r="BH73" s="1525"/>
      <c r="BI73" s="1526"/>
      <c r="BJ73" s="1526"/>
      <c r="BK73" s="1526"/>
      <c r="BL73" s="1525"/>
      <c r="BM73" s="1525"/>
      <c r="BN73" s="1525"/>
      <c r="BO73" s="1537"/>
      <c r="BP73" s="1554"/>
    </row>
    <row r="74" spans="1:68" s="25" customFormat="1" ht="16.5" customHeight="1" x14ac:dyDescent="0.25">
      <c r="B74" s="1491"/>
      <c r="C74" s="1545"/>
      <c r="D74" s="1491"/>
      <c r="E74" s="1491"/>
      <c r="F74" s="1491"/>
      <c r="G74" s="1491"/>
      <c r="H74" s="1491"/>
      <c r="I74" s="245"/>
      <c r="J74" s="70"/>
      <c r="K74" s="1496"/>
      <c r="L74" s="1496"/>
      <c r="M74" s="1496"/>
      <c r="N74" s="1496"/>
      <c r="O74" s="1496"/>
      <c r="P74" s="1496"/>
      <c r="Q74" s="1496"/>
      <c r="R74" s="1496"/>
      <c r="S74" s="1496"/>
      <c r="T74" s="1496"/>
      <c r="U74" s="1476"/>
      <c r="V74" s="1476"/>
      <c r="W74" s="1476"/>
      <c r="X74" s="1476"/>
      <c r="Y74" s="1473"/>
      <c r="Z74" s="1472"/>
      <c r="AA74" s="1472"/>
      <c r="AB74" s="1472"/>
      <c r="AC74" s="1472"/>
      <c r="AD74" s="1473"/>
      <c r="AE74" s="1526"/>
      <c r="AF74" s="1526"/>
      <c r="AG74" s="1526"/>
      <c r="AH74" s="1525"/>
      <c r="AI74" s="1525"/>
      <c r="AJ74" s="1525"/>
      <c r="AK74" s="1526"/>
      <c r="AL74" s="1526"/>
      <c r="AM74" s="1526"/>
      <c r="AN74" s="1525"/>
      <c r="AO74" s="1525"/>
      <c r="AP74" s="1525"/>
      <c r="AQ74" s="1526"/>
      <c r="AR74" s="1526"/>
      <c r="AS74" s="1526"/>
      <c r="AT74" s="1525"/>
      <c r="AU74" s="1525"/>
      <c r="AV74" s="1525"/>
      <c r="AW74" s="1526"/>
      <c r="AX74" s="1526"/>
      <c r="AY74" s="1526"/>
      <c r="AZ74" s="1525"/>
      <c r="BA74" s="1525"/>
      <c r="BB74" s="1525"/>
      <c r="BC74" s="1526"/>
      <c r="BD74" s="1526"/>
      <c r="BE74" s="1526"/>
      <c r="BF74" s="1525"/>
      <c r="BG74" s="1525"/>
      <c r="BH74" s="1525"/>
      <c r="BI74" s="1526"/>
      <c r="BJ74" s="1526"/>
      <c r="BK74" s="1526"/>
      <c r="BL74" s="1525"/>
      <c r="BM74" s="1525"/>
      <c r="BN74" s="1525"/>
      <c r="BO74" s="1537"/>
      <c r="BP74" s="1554"/>
    </row>
    <row r="75" spans="1:68" s="25" customFormat="1" ht="16.5" customHeight="1" x14ac:dyDescent="0.25">
      <c r="B75" s="1492"/>
      <c r="C75" s="1546"/>
      <c r="D75" s="1492"/>
      <c r="E75" s="1492"/>
      <c r="F75" s="1492"/>
      <c r="G75" s="1492"/>
      <c r="H75" s="1492"/>
      <c r="I75" s="246"/>
      <c r="J75" s="70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77"/>
      <c r="V75" s="1477"/>
      <c r="W75" s="1477"/>
      <c r="X75" s="1476"/>
      <c r="Y75" s="1435"/>
      <c r="Z75" s="1472"/>
      <c r="AA75" s="1472"/>
      <c r="AB75" s="1472"/>
      <c r="AC75" s="1472"/>
      <c r="AD75" s="1435"/>
      <c r="AE75" s="1526"/>
      <c r="AF75" s="1526"/>
      <c r="AG75" s="1526"/>
      <c r="AH75" s="1525"/>
      <c r="AI75" s="1525"/>
      <c r="AJ75" s="1525"/>
      <c r="AK75" s="1526"/>
      <c r="AL75" s="1526"/>
      <c r="AM75" s="1526"/>
      <c r="AN75" s="1525"/>
      <c r="AO75" s="1525"/>
      <c r="AP75" s="1525"/>
      <c r="AQ75" s="1526"/>
      <c r="AR75" s="1526"/>
      <c r="AS75" s="1526"/>
      <c r="AT75" s="1525"/>
      <c r="AU75" s="1525"/>
      <c r="AV75" s="1525"/>
      <c r="AW75" s="1526"/>
      <c r="AX75" s="1526"/>
      <c r="AY75" s="1526"/>
      <c r="AZ75" s="1525"/>
      <c r="BA75" s="1525"/>
      <c r="BB75" s="1525"/>
      <c r="BC75" s="1526"/>
      <c r="BD75" s="1526"/>
      <c r="BE75" s="1526"/>
      <c r="BF75" s="1525"/>
      <c r="BG75" s="1525"/>
      <c r="BH75" s="1525"/>
      <c r="BI75" s="1526"/>
      <c r="BJ75" s="1526"/>
      <c r="BK75" s="1526"/>
      <c r="BL75" s="1525"/>
      <c r="BM75" s="1525"/>
      <c r="BN75" s="1525"/>
      <c r="BO75" s="1443"/>
      <c r="BP75" s="1555"/>
    </row>
    <row r="76" spans="1:68" ht="15.75" x14ac:dyDescent="0.25">
      <c r="A76" s="25"/>
      <c r="B76" s="182"/>
      <c r="C76" s="182"/>
      <c r="D76" s="183"/>
      <c r="E76" s="183"/>
      <c r="F76" s="74"/>
      <c r="G76" s="74" t="s">
        <v>136</v>
      </c>
      <c r="H76" s="183"/>
      <c r="I76" s="183"/>
      <c r="J76" s="94" t="s">
        <v>57</v>
      </c>
      <c r="K76" s="73"/>
      <c r="L76" s="220"/>
      <c r="M76" s="220"/>
      <c r="N76" s="220"/>
      <c r="O76" s="220"/>
      <c r="P76" s="220"/>
      <c r="Q76" s="220"/>
      <c r="R76" s="220"/>
      <c r="S76" s="220"/>
      <c r="T76" s="220"/>
      <c r="U76" s="221"/>
      <c r="V76" s="221"/>
      <c r="W76" s="221"/>
      <c r="X76" s="221"/>
      <c r="Y76" s="222"/>
      <c r="Z76" s="235"/>
      <c r="AA76" s="235"/>
      <c r="AB76" s="235"/>
      <c r="AC76" s="235"/>
      <c r="AD76" s="235"/>
      <c r="AE76" s="79"/>
      <c r="AF76" s="79"/>
      <c r="AG76" s="79"/>
      <c r="AH76" s="79"/>
      <c r="AI76" s="79"/>
      <c r="AJ76" s="79"/>
      <c r="AK76" s="80"/>
      <c r="AL76" s="80"/>
      <c r="AM76" s="80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4"/>
      <c r="BP76" s="81"/>
    </row>
    <row r="77" spans="1:68" ht="15.75" x14ac:dyDescent="0.25">
      <c r="A77" s="68"/>
      <c r="B77" s="1490">
        <v>23</v>
      </c>
      <c r="C77" s="1544" t="s">
        <v>76</v>
      </c>
      <c r="D77" s="1442"/>
      <c r="E77" s="1442"/>
      <c r="F77" s="1442"/>
      <c r="G77" s="1442" t="s">
        <v>136</v>
      </c>
      <c r="H77" s="1442" t="s">
        <v>55</v>
      </c>
      <c r="I77" s="241"/>
      <c r="J77" s="70" t="s">
        <v>37</v>
      </c>
      <c r="K77" s="1670">
        <f>M77+N77+O77+P77+Q77+R77+S77+T77</f>
        <v>0</v>
      </c>
      <c r="L77" s="1671">
        <f>K77*36</f>
        <v>0</v>
      </c>
      <c r="M77" s="1483"/>
      <c r="N77" s="1483"/>
      <c r="O77" s="1483"/>
      <c r="P77" s="1483"/>
      <c r="Q77" s="1483"/>
      <c r="R77" s="1483"/>
      <c r="S77" s="1483"/>
      <c r="T77" s="1494"/>
      <c r="U77" s="1493"/>
      <c r="V77" s="1481"/>
      <c r="W77" s="1481"/>
      <c r="X77" s="1535"/>
      <c r="Y77" s="1471">
        <f>Z77+Z77*0.1</f>
        <v>0</v>
      </c>
      <c r="Z77" s="1472">
        <f>SUM(AA77:AC77)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2">
        <f>AG77+AJ77+AM77+AP77+AS77+AV77+AY77+BB77+BE77+BH77+BK77+BN77</f>
        <v>0</v>
      </c>
      <c r="AD77" s="1474">
        <f>L77-Y77</f>
        <v>0</v>
      </c>
      <c r="AE77" s="1534"/>
      <c r="AF77" s="1534"/>
      <c r="AG77" s="1534"/>
      <c r="AH77" s="1532"/>
      <c r="AI77" s="1532"/>
      <c r="AJ77" s="1532"/>
      <c r="AK77" s="1534"/>
      <c r="AL77" s="1534"/>
      <c r="AM77" s="1534"/>
      <c r="AN77" s="1532"/>
      <c r="AO77" s="1532"/>
      <c r="AP77" s="1532"/>
      <c r="AQ77" s="1534"/>
      <c r="AR77" s="1534"/>
      <c r="AS77" s="1534"/>
      <c r="AT77" s="1532"/>
      <c r="AU77" s="1532"/>
      <c r="AV77" s="1532"/>
      <c r="AW77" s="1534"/>
      <c r="AX77" s="1534"/>
      <c r="AY77" s="1534"/>
      <c r="AZ77" s="1532"/>
      <c r="BA77" s="1532"/>
      <c r="BB77" s="1532"/>
      <c r="BC77" s="1533"/>
      <c r="BD77" s="1533"/>
      <c r="BE77" s="1533"/>
      <c r="BF77" s="1532"/>
      <c r="BG77" s="1532"/>
      <c r="BH77" s="1532"/>
      <c r="BI77" s="1533"/>
      <c r="BJ77" s="1533"/>
      <c r="BK77" s="1533"/>
      <c r="BL77" s="1532"/>
      <c r="BM77" s="1532"/>
      <c r="BN77" s="1532"/>
      <c r="BO77" s="1531"/>
      <c r="BP77" s="1524" t="e">
        <f>Z77/L77*100</f>
        <v>#DIV/0!</v>
      </c>
    </row>
    <row r="78" spans="1:68" ht="15.75" x14ac:dyDescent="0.25">
      <c r="A78" s="68"/>
      <c r="B78" s="1492"/>
      <c r="C78" s="1546"/>
      <c r="D78" s="1443"/>
      <c r="E78" s="1443"/>
      <c r="F78" s="1443"/>
      <c r="G78" s="1443"/>
      <c r="H78" s="1443"/>
      <c r="I78" s="243"/>
      <c r="J78" s="70" t="s">
        <v>37</v>
      </c>
      <c r="K78" s="1670"/>
      <c r="L78" s="1671"/>
      <c r="M78" s="1483"/>
      <c r="N78" s="1483"/>
      <c r="O78" s="1483"/>
      <c r="P78" s="1483"/>
      <c r="Q78" s="1483"/>
      <c r="R78" s="1483"/>
      <c r="S78" s="1483"/>
      <c r="T78" s="1494"/>
      <c r="U78" s="1493"/>
      <c r="V78" s="1481"/>
      <c r="W78" s="1481"/>
      <c r="X78" s="1535"/>
      <c r="Y78" s="1471"/>
      <c r="Z78" s="1472"/>
      <c r="AA78" s="1472"/>
      <c r="AB78" s="1472"/>
      <c r="AC78" s="1472"/>
      <c r="AD78" s="1474"/>
      <c r="AE78" s="1534"/>
      <c r="AF78" s="1534"/>
      <c r="AG78" s="1534"/>
      <c r="AH78" s="1532"/>
      <c r="AI78" s="1532"/>
      <c r="AJ78" s="1532"/>
      <c r="AK78" s="1534"/>
      <c r="AL78" s="1534"/>
      <c r="AM78" s="1534"/>
      <c r="AN78" s="1532"/>
      <c r="AO78" s="1532"/>
      <c r="AP78" s="1532"/>
      <c r="AQ78" s="1534"/>
      <c r="AR78" s="1534"/>
      <c r="AS78" s="1534"/>
      <c r="AT78" s="1532"/>
      <c r="AU78" s="1532"/>
      <c r="AV78" s="1532"/>
      <c r="AW78" s="1534"/>
      <c r="AX78" s="1534"/>
      <c r="AY78" s="1534"/>
      <c r="AZ78" s="1532"/>
      <c r="BA78" s="1532"/>
      <c r="BB78" s="1532"/>
      <c r="BC78" s="1533"/>
      <c r="BD78" s="1533"/>
      <c r="BE78" s="1533"/>
      <c r="BF78" s="1532"/>
      <c r="BG78" s="1532"/>
      <c r="BH78" s="1532"/>
      <c r="BI78" s="1533"/>
      <c r="BJ78" s="1533"/>
      <c r="BK78" s="1533"/>
      <c r="BL78" s="1532"/>
      <c r="BM78" s="1532"/>
      <c r="BN78" s="1532"/>
      <c r="BO78" s="1531"/>
      <c r="BP78" s="1524"/>
    </row>
    <row r="79" spans="1:68" ht="15.75" x14ac:dyDescent="0.25">
      <c r="A79" s="68"/>
      <c r="B79" s="1490">
        <v>24</v>
      </c>
      <c r="C79" s="1544" t="s">
        <v>76</v>
      </c>
      <c r="D79" s="1442"/>
      <c r="E79" s="1442"/>
      <c r="F79" s="1442"/>
      <c r="G79" s="1442" t="s">
        <v>136</v>
      </c>
      <c r="H79" s="1442" t="s">
        <v>56</v>
      </c>
      <c r="I79" s="241"/>
      <c r="J79" s="4" t="s">
        <v>37</v>
      </c>
      <c r="K79" s="1667">
        <f>M79+N79+O79+P79+Q79+R79+S79+T79</f>
        <v>0</v>
      </c>
      <c r="L79" s="1495">
        <f>K79*36</f>
        <v>0</v>
      </c>
      <c r="M79" s="1490"/>
      <c r="N79" s="1490"/>
      <c r="O79" s="1490"/>
      <c r="P79" s="1490"/>
      <c r="Q79" s="1490"/>
      <c r="R79" s="1490"/>
      <c r="S79" s="1490"/>
      <c r="T79" s="1487"/>
      <c r="U79" s="1478"/>
      <c r="V79" s="1475"/>
      <c r="W79" s="1475"/>
      <c r="X79" s="1484"/>
      <c r="Y79" s="155">
        <f>Z79+Z79*0.1</f>
        <v>0</v>
      </c>
      <c r="Z79" s="31">
        <f>SUM(AA79:AC79)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31">
        <f>AG79+AJ79+AM79+AP79+AS79+AV79+AY79+BB79+BE79+BH79+BK79+BN79</f>
        <v>0</v>
      </c>
      <c r="AD79" s="42">
        <f>L79-Y79</f>
        <v>0</v>
      </c>
      <c r="AE79" s="63"/>
      <c r="AF79" s="63"/>
      <c r="AG79" s="63"/>
      <c r="AH79" s="64"/>
      <c r="AI79" s="64"/>
      <c r="AJ79" s="64"/>
      <c r="AK79" s="63"/>
      <c r="AL79" s="63"/>
      <c r="AM79" s="63"/>
      <c r="AN79" s="64"/>
      <c r="AO79" s="64"/>
      <c r="AP79" s="64"/>
      <c r="AQ79" s="63"/>
      <c r="AR79" s="63"/>
      <c r="AS79" s="63"/>
      <c r="AT79" s="64"/>
      <c r="AU79" s="64"/>
      <c r="AV79" s="64"/>
      <c r="AW79" s="63"/>
      <c r="AX79" s="63"/>
      <c r="AY79" s="63"/>
      <c r="AZ79" s="64"/>
      <c r="BA79" s="64"/>
      <c r="BB79" s="64"/>
      <c r="BC79" s="69"/>
      <c r="BD79" s="69"/>
      <c r="BE79" s="69"/>
      <c r="BF79" s="64"/>
      <c r="BG79" s="64"/>
      <c r="BH79" s="64"/>
      <c r="BI79" s="69"/>
      <c r="BJ79" s="69"/>
      <c r="BK79" s="69"/>
      <c r="BL79" s="64"/>
      <c r="BM79" s="64"/>
      <c r="BN79" s="64"/>
      <c r="BO79" s="114"/>
      <c r="BP79" s="34" t="e">
        <f>Z79/L79*100</f>
        <v>#DIV/0!</v>
      </c>
    </row>
    <row r="80" spans="1:68" ht="15.75" x14ac:dyDescent="0.25">
      <c r="A80" s="68"/>
      <c r="B80" s="1491"/>
      <c r="C80" s="1545"/>
      <c r="D80" s="1537"/>
      <c r="E80" s="1537"/>
      <c r="F80" s="1537"/>
      <c r="G80" s="1537"/>
      <c r="H80" s="1537"/>
      <c r="I80" s="242"/>
      <c r="J80" s="4" t="s">
        <v>37</v>
      </c>
      <c r="K80" s="1668"/>
      <c r="L80" s="1496"/>
      <c r="M80" s="1491"/>
      <c r="N80" s="1491"/>
      <c r="O80" s="1491"/>
      <c r="P80" s="1491"/>
      <c r="Q80" s="1491"/>
      <c r="R80" s="1491"/>
      <c r="S80" s="1491"/>
      <c r="T80" s="1488"/>
      <c r="U80" s="1479"/>
      <c r="V80" s="1476"/>
      <c r="W80" s="1476"/>
      <c r="X80" s="1485"/>
      <c r="Y80" s="155"/>
      <c r="Z80" s="31"/>
      <c r="AA80" s="31"/>
      <c r="AB80" s="31"/>
      <c r="AC80" s="31"/>
      <c r="AD80" s="42"/>
      <c r="AE80" s="63"/>
      <c r="AF80" s="63"/>
      <c r="AG80" s="63"/>
      <c r="AH80" s="64"/>
      <c r="AI80" s="64"/>
      <c r="AJ80" s="64"/>
      <c r="AK80" s="63"/>
      <c r="AL80" s="63"/>
      <c r="AM80" s="63"/>
      <c r="AN80" s="64"/>
      <c r="AO80" s="64"/>
      <c r="AP80" s="64"/>
      <c r="AQ80" s="63"/>
      <c r="AR80" s="63"/>
      <c r="AS80" s="63"/>
      <c r="AT80" s="64"/>
      <c r="AU80" s="64"/>
      <c r="AV80" s="64"/>
      <c r="AW80" s="63"/>
      <c r="AX80" s="63"/>
      <c r="AY80" s="63"/>
      <c r="AZ80" s="64"/>
      <c r="BA80" s="64"/>
      <c r="BB80" s="64"/>
      <c r="BC80" s="69"/>
      <c r="BD80" s="69"/>
      <c r="BE80" s="69"/>
      <c r="BF80" s="64"/>
      <c r="BG80" s="64"/>
      <c r="BH80" s="64"/>
      <c r="BI80" s="69"/>
      <c r="BJ80" s="69"/>
      <c r="BK80" s="69"/>
      <c r="BL80" s="64"/>
      <c r="BM80" s="64"/>
      <c r="BN80" s="64"/>
      <c r="BO80" s="114"/>
      <c r="BP80" s="34"/>
    </row>
    <row r="81" spans="1:68" ht="15.75" x14ac:dyDescent="0.25">
      <c r="A81" s="68"/>
      <c r="B81" s="1492"/>
      <c r="C81" s="1546"/>
      <c r="D81" s="1443"/>
      <c r="E81" s="1443"/>
      <c r="F81" s="1443"/>
      <c r="G81" s="1443"/>
      <c r="H81" s="1443"/>
      <c r="I81" s="243"/>
      <c r="J81" s="4" t="s">
        <v>37</v>
      </c>
      <c r="K81" s="1669"/>
      <c r="L81" s="1497"/>
      <c r="M81" s="1492"/>
      <c r="N81" s="1492"/>
      <c r="O81" s="1492"/>
      <c r="P81" s="1492"/>
      <c r="Q81" s="1492"/>
      <c r="R81" s="1492"/>
      <c r="S81" s="1492"/>
      <c r="T81" s="1489"/>
      <c r="U81" s="1480"/>
      <c r="V81" s="1477"/>
      <c r="W81" s="1477"/>
      <c r="X81" s="1486"/>
      <c r="Y81" s="155"/>
      <c r="Z81" s="31"/>
      <c r="AA81" s="31"/>
      <c r="AB81" s="31"/>
      <c r="AC81" s="31"/>
      <c r="AD81" s="42"/>
      <c r="AE81" s="63"/>
      <c r="AF81" s="63"/>
      <c r="AG81" s="63"/>
      <c r="AH81" s="64"/>
      <c r="AI81" s="64"/>
      <c r="AJ81" s="64"/>
      <c r="AK81" s="63"/>
      <c r="AL81" s="63"/>
      <c r="AM81" s="63"/>
      <c r="AN81" s="64"/>
      <c r="AO81" s="64"/>
      <c r="AP81" s="64"/>
      <c r="AQ81" s="63"/>
      <c r="AR81" s="63"/>
      <c r="AS81" s="63"/>
      <c r="AT81" s="64"/>
      <c r="AU81" s="64"/>
      <c r="AV81" s="64"/>
      <c r="AW81" s="63"/>
      <c r="AX81" s="63"/>
      <c r="AY81" s="63"/>
      <c r="AZ81" s="64"/>
      <c r="BA81" s="64"/>
      <c r="BB81" s="64"/>
      <c r="BC81" s="69"/>
      <c r="BD81" s="69"/>
      <c r="BE81" s="69"/>
      <c r="BF81" s="64"/>
      <c r="BG81" s="64"/>
      <c r="BH81" s="64"/>
      <c r="BI81" s="69"/>
      <c r="BJ81" s="69"/>
      <c r="BK81" s="69"/>
      <c r="BL81" s="64"/>
      <c r="BM81" s="64"/>
      <c r="BN81" s="64"/>
      <c r="BO81" s="114"/>
      <c r="BP81" s="34"/>
    </row>
    <row r="82" spans="1:68" ht="15.75" x14ac:dyDescent="0.25">
      <c r="A82" s="68"/>
      <c r="B82" s="1490">
        <v>25</v>
      </c>
      <c r="C82" s="1544" t="s">
        <v>76</v>
      </c>
      <c r="D82" s="1442"/>
      <c r="E82" s="1442"/>
      <c r="F82" s="1442"/>
      <c r="G82" s="1442" t="s">
        <v>136</v>
      </c>
      <c r="H82" s="1442" t="s">
        <v>60</v>
      </c>
      <c r="I82" s="241"/>
      <c r="J82" s="4" t="s">
        <v>37</v>
      </c>
      <c r="K82" s="1667">
        <f>M82+N82+O82+P82+Q82+R82+S82+T82</f>
        <v>0</v>
      </c>
      <c r="L82" s="1495">
        <f>K82*36</f>
        <v>0</v>
      </c>
      <c r="M82" s="1490"/>
      <c r="N82" s="1490"/>
      <c r="O82" s="1490"/>
      <c r="P82" s="1490"/>
      <c r="Q82" s="1490"/>
      <c r="R82" s="1490"/>
      <c r="S82" s="1490"/>
      <c r="T82" s="1487"/>
      <c r="U82" s="1478"/>
      <c r="V82" s="1475"/>
      <c r="W82" s="1475"/>
      <c r="X82" s="1484"/>
      <c r="Y82" s="155">
        <f>Z82+Z82*0.1</f>
        <v>0</v>
      </c>
      <c r="Z82" s="31">
        <f>SUM(AA82:AC82)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31">
        <f>AG82+AJ82+AM82+AP82+AS82+AV82+AY82+BB82+BE82+BH82+BK82+BN82</f>
        <v>0</v>
      </c>
      <c r="AD82" s="42">
        <f>L82-Y82</f>
        <v>0</v>
      </c>
      <c r="AE82" s="63"/>
      <c r="AF82" s="63"/>
      <c r="AG82" s="63"/>
      <c r="AH82" s="64"/>
      <c r="AI82" s="64"/>
      <c r="AJ82" s="64"/>
      <c r="AK82" s="63"/>
      <c r="AL82" s="63"/>
      <c r="AM82" s="63"/>
      <c r="AN82" s="64"/>
      <c r="AO82" s="64"/>
      <c r="AP82" s="64"/>
      <c r="AQ82" s="63"/>
      <c r="AR82" s="63"/>
      <c r="AS82" s="63"/>
      <c r="AT82" s="64"/>
      <c r="AU82" s="64"/>
      <c r="AV82" s="64"/>
      <c r="AW82" s="63"/>
      <c r="AX82" s="63"/>
      <c r="AY82" s="63"/>
      <c r="AZ82" s="64"/>
      <c r="BA82" s="64"/>
      <c r="BB82" s="64"/>
      <c r="BC82" s="69"/>
      <c r="BD82" s="69"/>
      <c r="BE82" s="69"/>
      <c r="BF82" s="64"/>
      <c r="BG82" s="64"/>
      <c r="BH82" s="64"/>
      <c r="BI82" s="69"/>
      <c r="BJ82" s="69"/>
      <c r="BK82" s="69"/>
      <c r="BL82" s="64"/>
      <c r="BM82" s="64"/>
      <c r="BN82" s="64"/>
      <c r="BO82" s="114"/>
      <c r="BP82" s="34" t="e">
        <f>Z82/L82*100</f>
        <v>#DIV/0!</v>
      </c>
    </row>
    <row r="83" spans="1:68" ht="15.75" x14ac:dyDescent="0.25">
      <c r="A83" s="68"/>
      <c r="B83" s="1491"/>
      <c r="C83" s="1545"/>
      <c r="D83" s="1537"/>
      <c r="E83" s="1537"/>
      <c r="F83" s="1537"/>
      <c r="G83" s="1537"/>
      <c r="H83" s="1537"/>
      <c r="I83" s="242"/>
      <c r="J83" s="4" t="s">
        <v>37</v>
      </c>
      <c r="K83" s="1668"/>
      <c r="L83" s="1496"/>
      <c r="M83" s="1491"/>
      <c r="N83" s="1491"/>
      <c r="O83" s="1491"/>
      <c r="P83" s="1491"/>
      <c r="Q83" s="1491"/>
      <c r="R83" s="1491"/>
      <c r="S83" s="1491"/>
      <c r="T83" s="1488"/>
      <c r="U83" s="1479"/>
      <c r="V83" s="1476"/>
      <c r="W83" s="1476"/>
      <c r="X83" s="1485"/>
      <c r="Y83" s="155"/>
      <c r="Z83" s="31"/>
      <c r="AA83" s="31"/>
      <c r="AB83" s="31"/>
      <c r="AC83" s="31"/>
      <c r="AD83" s="42"/>
      <c r="AE83" s="63"/>
      <c r="AF83" s="63"/>
      <c r="AG83" s="63"/>
      <c r="AH83" s="64"/>
      <c r="AI83" s="64"/>
      <c r="AJ83" s="64"/>
      <c r="AK83" s="63"/>
      <c r="AL83" s="63"/>
      <c r="AM83" s="63"/>
      <c r="AN83" s="64"/>
      <c r="AO83" s="64"/>
      <c r="AP83" s="64"/>
      <c r="AQ83" s="63"/>
      <c r="AR83" s="63"/>
      <c r="AS83" s="63"/>
      <c r="AT83" s="64"/>
      <c r="AU83" s="64"/>
      <c r="AV83" s="64"/>
      <c r="AW83" s="63"/>
      <c r="AX83" s="63"/>
      <c r="AY83" s="63"/>
      <c r="AZ83" s="64"/>
      <c r="BA83" s="64"/>
      <c r="BB83" s="64"/>
      <c r="BC83" s="69"/>
      <c r="BD83" s="69"/>
      <c r="BE83" s="69"/>
      <c r="BF83" s="64"/>
      <c r="BG83" s="64"/>
      <c r="BH83" s="64"/>
      <c r="BI83" s="69"/>
      <c r="BJ83" s="69"/>
      <c r="BK83" s="69"/>
      <c r="BL83" s="64"/>
      <c r="BM83" s="64"/>
      <c r="BN83" s="64"/>
      <c r="BO83" s="114"/>
      <c r="BP83" s="34"/>
    </row>
    <row r="84" spans="1:68" ht="15.75" x14ac:dyDescent="0.25">
      <c r="A84" s="68"/>
      <c r="B84" s="1491"/>
      <c r="C84" s="1545"/>
      <c r="D84" s="1537"/>
      <c r="E84" s="1537"/>
      <c r="F84" s="1537"/>
      <c r="G84" s="1537"/>
      <c r="H84" s="1537"/>
      <c r="I84" s="242"/>
      <c r="J84" s="4" t="s">
        <v>37</v>
      </c>
      <c r="K84" s="1668"/>
      <c r="L84" s="1496"/>
      <c r="M84" s="1491"/>
      <c r="N84" s="1491"/>
      <c r="O84" s="1491"/>
      <c r="P84" s="1491"/>
      <c r="Q84" s="1491"/>
      <c r="R84" s="1491"/>
      <c r="S84" s="1491"/>
      <c r="T84" s="1488"/>
      <c r="U84" s="1479"/>
      <c r="V84" s="1476"/>
      <c r="W84" s="1476"/>
      <c r="X84" s="1485"/>
      <c r="Y84" s="155">
        <f t="shared" ref="Y84:Y91" si="11">Z84+Z84*0.1</f>
        <v>0</v>
      </c>
      <c r="Z84" s="31">
        <f t="shared" ref="Z84:Z91" si="12">SUM(AA84:AC84)</f>
        <v>0</v>
      </c>
      <c r="AA84" s="31">
        <f t="shared" ref="AA84:AC91" si="13">AE84+AH84+AK84+AN84+AQ84+AT84+AW84+AZ84+BC84+BF84+BI84+BL84</f>
        <v>0</v>
      </c>
      <c r="AB84" s="31">
        <f t="shared" si="13"/>
        <v>0</v>
      </c>
      <c r="AC84" s="31">
        <f t="shared" si="13"/>
        <v>0</v>
      </c>
      <c r="AD84" s="42">
        <f t="shared" ref="AD84:AD91" si="14">L84-Y84</f>
        <v>0</v>
      </c>
      <c r="AE84" s="63"/>
      <c r="AF84" s="63"/>
      <c r="AG84" s="63"/>
      <c r="AH84" s="64"/>
      <c r="AI84" s="64"/>
      <c r="AJ84" s="64"/>
      <c r="AK84" s="63"/>
      <c r="AL84" s="63"/>
      <c r="AM84" s="63"/>
      <c r="AN84" s="64"/>
      <c r="AO84" s="64"/>
      <c r="AP84" s="64"/>
      <c r="AQ84" s="63"/>
      <c r="AR84" s="63"/>
      <c r="AS84" s="63"/>
      <c r="AT84" s="64"/>
      <c r="AU84" s="64"/>
      <c r="AV84" s="64"/>
      <c r="AW84" s="63"/>
      <c r="AX84" s="63"/>
      <c r="AY84" s="63"/>
      <c r="AZ84" s="64"/>
      <c r="BA84" s="64"/>
      <c r="BB84" s="64"/>
      <c r="BC84" s="69"/>
      <c r="BD84" s="69"/>
      <c r="BE84" s="69"/>
      <c r="BF84" s="64"/>
      <c r="BG84" s="64"/>
      <c r="BH84" s="64"/>
      <c r="BI84" s="69"/>
      <c r="BJ84" s="69"/>
      <c r="BK84" s="69"/>
      <c r="BL84" s="64"/>
      <c r="BM84" s="64"/>
      <c r="BN84" s="64"/>
      <c r="BO84" s="114"/>
      <c r="BP84" s="34" t="e">
        <f t="shared" ref="BP84:BP91" si="15">Z84/L84*100</f>
        <v>#DIV/0!</v>
      </c>
    </row>
    <row r="85" spans="1:68" ht="15.75" x14ac:dyDescent="0.25">
      <c r="A85" s="68"/>
      <c r="B85" s="1491"/>
      <c r="C85" s="1545"/>
      <c r="D85" s="1537"/>
      <c r="E85" s="1537"/>
      <c r="F85" s="1537"/>
      <c r="G85" s="1537"/>
      <c r="H85" s="1537"/>
      <c r="I85" s="242"/>
      <c r="J85" s="4" t="s">
        <v>37</v>
      </c>
      <c r="K85" s="1668"/>
      <c r="L85" s="1496"/>
      <c r="M85" s="1491"/>
      <c r="N85" s="1491"/>
      <c r="O85" s="1491"/>
      <c r="P85" s="1491"/>
      <c r="Q85" s="1491"/>
      <c r="R85" s="1491"/>
      <c r="S85" s="1491"/>
      <c r="T85" s="1488"/>
      <c r="U85" s="1479"/>
      <c r="V85" s="1476"/>
      <c r="W85" s="1476"/>
      <c r="X85" s="1485"/>
      <c r="Y85" s="155">
        <f t="shared" si="11"/>
        <v>0</v>
      </c>
      <c r="Z85" s="31">
        <f t="shared" si="12"/>
        <v>0</v>
      </c>
      <c r="AA85" s="31">
        <f t="shared" si="13"/>
        <v>0</v>
      </c>
      <c r="AB85" s="31">
        <f t="shared" si="13"/>
        <v>0</v>
      </c>
      <c r="AC85" s="31">
        <f t="shared" si="13"/>
        <v>0</v>
      </c>
      <c r="AD85" s="42">
        <f t="shared" si="14"/>
        <v>0</v>
      </c>
      <c r="AE85" s="63"/>
      <c r="AF85" s="63"/>
      <c r="AG85" s="63"/>
      <c r="AH85" s="64"/>
      <c r="AI85" s="64"/>
      <c r="AJ85" s="64"/>
      <c r="AK85" s="63"/>
      <c r="AL85" s="63"/>
      <c r="AM85" s="63"/>
      <c r="AN85" s="64"/>
      <c r="AO85" s="64"/>
      <c r="AP85" s="64"/>
      <c r="AQ85" s="63"/>
      <c r="AR85" s="63"/>
      <c r="AS85" s="63"/>
      <c r="AT85" s="64"/>
      <c r="AU85" s="64"/>
      <c r="AV85" s="64"/>
      <c r="AW85" s="63"/>
      <c r="AX85" s="63"/>
      <c r="AY85" s="63"/>
      <c r="AZ85" s="64"/>
      <c r="BA85" s="64"/>
      <c r="BB85" s="64"/>
      <c r="BC85" s="69"/>
      <c r="BD85" s="69"/>
      <c r="BE85" s="69"/>
      <c r="BF85" s="64"/>
      <c r="BG85" s="64"/>
      <c r="BH85" s="64"/>
      <c r="BI85" s="69"/>
      <c r="BJ85" s="69"/>
      <c r="BK85" s="69"/>
      <c r="BL85" s="64"/>
      <c r="BM85" s="64"/>
      <c r="BN85" s="64"/>
      <c r="BO85" s="114"/>
      <c r="BP85" s="34" t="e">
        <f t="shared" si="15"/>
        <v>#DIV/0!</v>
      </c>
    </row>
    <row r="86" spans="1:68" ht="15.75" x14ac:dyDescent="0.25">
      <c r="A86" s="68"/>
      <c r="B86" s="1492"/>
      <c r="C86" s="1546"/>
      <c r="D86" s="1443"/>
      <c r="E86" s="1443"/>
      <c r="F86" s="1443"/>
      <c r="G86" s="1443"/>
      <c r="H86" s="1443"/>
      <c r="I86" s="243"/>
      <c r="J86" s="4" t="s">
        <v>37</v>
      </c>
      <c r="K86" s="1669"/>
      <c r="L86" s="1497"/>
      <c r="M86" s="1492"/>
      <c r="N86" s="1492"/>
      <c r="O86" s="1492"/>
      <c r="P86" s="1492"/>
      <c r="Q86" s="1492"/>
      <c r="R86" s="1492"/>
      <c r="S86" s="1492"/>
      <c r="T86" s="1489"/>
      <c r="U86" s="1480"/>
      <c r="V86" s="1477"/>
      <c r="W86" s="1477"/>
      <c r="X86" s="1486"/>
      <c r="Y86" s="155">
        <f t="shared" si="11"/>
        <v>0</v>
      </c>
      <c r="Z86" s="31">
        <f t="shared" si="12"/>
        <v>0</v>
      </c>
      <c r="AA86" s="31">
        <f t="shared" si="13"/>
        <v>0</v>
      </c>
      <c r="AB86" s="31">
        <f t="shared" si="13"/>
        <v>0</v>
      </c>
      <c r="AC86" s="31">
        <f t="shared" si="13"/>
        <v>0</v>
      </c>
      <c r="AD86" s="42">
        <f t="shared" si="14"/>
        <v>0</v>
      </c>
      <c r="AE86" s="63"/>
      <c r="AF86" s="63"/>
      <c r="AG86" s="63"/>
      <c r="AH86" s="64"/>
      <c r="AI86" s="64"/>
      <c r="AJ86" s="64"/>
      <c r="AK86" s="63"/>
      <c r="AL86" s="63"/>
      <c r="AM86" s="63"/>
      <c r="AN86" s="64"/>
      <c r="AO86" s="64"/>
      <c r="AP86" s="64"/>
      <c r="AQ86" s="63"/>
      <c r="AR86" s="63"/>
      <c r="AS86" s="63"/>
      <c r="AT86" s="64"/>
      <c r="AU86" s="64"/>
      <c r="AV86" s="64"/>
      <c r="AW86" s="63"/>
      <c r="AX86" s="63"/>
      <c r="AY86" s="63"/>
      <c r="AZ86" s="64"/>
      <c r="BA86" s="64"/>
      <c r="BB86" s="64"/>
      <c r="BC86" s="69"/>
      <c r="BD86" s="69"/>
      <c r="BE86" s="69"/>
      <c r="BF86" s="64"/>
      <c r="BG86" s="64"/>
      <c r="BH86" s="64"/>
      <c r="BI86" s="69"/>
      <c r="BJ86" s="69"/>
      <c r="BK86" s="69"/>
      <c r="BL86" s="64"/>
      <c r="BM86" s="64"/>
      <c r="BN86" s="64"/>
      <c r="BO86" s="114"/>
      <c r="BP86" s="34" t="e">
        <f t="shared" si="15"/>
        <v>#DIV/0!</v>
      </c>
    </row>
    <row r="87" spans="1:68" ht="15.75" hidden="1" customHeight="1" x14ac:dyDescent="0.25">
      <c r="A87" s="68"/>
      <c r="B87" s="68"/>
      <c r="C87" s="68"/>
      <c r="D87" s="14"/>
      <c r="E87" s="14"/>
      <c r="F87" s="14"/>
      <c r="G87" s="192" t="s">
        <v>136</v>
      </c>
      <c r="H87" s="14"/>
      <c r="I87" s="249"/>
      <c r="J87" s="4" t="s">
        <v>37</v>
      </c>
      <c r="K87" s="28">
        <f>M87+N87+O87+P87+Q87+R87+S87+T87</f>
        <v>0</v>
      </c>
      <c r="L87" s="41">
        <f t="shared" ref="L87:L97" si="16">K87*36</f>
        <v>0</v>
      </c>
      <c r="M87" s="29"/>
      <c r="N87" s="29"/>
      <c r="O87" s="29"/>
      <c r="P87" s="29"/>
      <c r="Q87" s="68"/>
      <c r="R87" s="68"/>
      <c r="S87" s="68"/>
      <c r="T87" s="144"/>
      <c r="U87" s="67"/>
      <c r="V87" s="66"/>
      <c r="W87" s="66"/>
      <c r="X87" s="65"/>
      <c r="Y87" s="155">
        <f t="shared" si="11"/>
        <v>0</v>
      </c>
      <c r="Z87" s="31">
        <f t="shared" si="12"/>
        <v>0</v>
      </c>
      <c r="AA87" s="31">
        <f t="shared" si="13"/>
        <v>0</v>
      </c>
      <c r="AB87" s="31">
        <f t="shared" si="13"/>
        <v>0</v>
      </c>
      <c r="AC87" s="31">
        <f t="shared" si="13"/>
        <v>0</v>
      </c>
      <c r="AD87" s="42">
        <f t="shared" si="14"/>
        <v>0</v>
      </c>
      <c r="AE87" s="63"/>
      <c r="AF87" s="63"/>
      <c r="AG87" s="63"/>
      <c r="AH87" s="64"/>
      <c r="AI87" s="64"/>
      <c r="AJ87" s="64"/>
      <c r="AK87" s="63"/>
      <c r="AL87" s="63"/>
      <c r="AM87" s="63"/>
      <c r="AN87" s="64"/>
      <c r="AO87" s="64"/>
      <c r="AP87" s="64"/>
      <c r="AQ87" s="63"/>
      <c r="AR87" s="63"/>
      <c r="AS87" s="63"/>
      <c r="AT87" s="64"/>
      <c r="AU87" s="64"/>
      <c r="AV87" s="64"/>
      <c r="AW87" s="63"/>
      <c r="AX87" s="63"/>
      <c r="AY87" s="63"/>
      <c r="AZ87" s="64"/>
      <c r="BA87" s="64"/>
      <c r="BB87" s="64"/>
      <c r="BC87" s="69"/>
      <c r="BD87" s="69"/>
      <c r="BE87" s="69"/>
      <c r="BF87" s="64"/>
      <c r="BG87" s="64"/>
      <c r="BH87" s="64"/>
      <c r="BI87" s="69"/>
      <c r="BJ87" s="69"/>
      <c r="BK87" s="69"/>
      <c r="BL87" s="64"/>
      <c r="BM87" s="64"/>
      <c r="BN87" s="64"/>
      <c r="BO87" s="114"/>
      <c r="BP87" s="34" t="e">
        <f t="shared" si="15"/>
        <v>#DIV/0!</v>
      </c>
    </row>
    <row r="88" spans="1:68" ht="15" hidden="1" customHeight="1" x14ac:dyDescent="0.25">
      <c r="A88" s="68"/>
      <c r="B88" s="68"/>
      <c r="C88" s="68"/>
      <c r="D88" s="14"/>
      <c r="E88" s="14"/>
      <c r="F88" s="14"/>
      <c r="G88" s="192" t="s">
        <v>136</v>
      </c>
      <c r="H88" s="14"/>
      <c r="I88" s="249"/>
      <c r="J88" s="4" t="s">
        <v>37</v>
      </c>
      <c r="K88" s="28">
        <f>M88+N88+O88+P88+Q88+R88+S88+T88</f>
        <v>0</v>
      </c>
      <c r="L88" s="41">
        <f t="shared" si="16"/>
        <v>0</v>
      </c>
      <c r="M88" s="68"/>
      <c r="N88" s="68"/>
      <c r="O88" s="68"/>
      <c r="P88" s="68"/>
      <c r="Q88" s="68"/>
      <c r="R88" s="68"/>
      <c r="S88" s="68"/>
      <c r="T88" s="144"/>
      <c r="U88" s="67"/>
      <c r="V88" s="66"/>
      <c r="W88" s="66"/>
      <c r="X88" s="65"/>
      <c r="Y88" s="155">
        <f t="shared" si="11"/>
        <v>0</v>
      </c>
      <c r="Z88" s="31">
        <f t="shared" si="12"/>
        <v>0</v>
      </c>
      <c r="AA88" s="31">
        <f t="shared" si="13"/>
        <v>0</v>
      </c>
      <c r="AB88" s="31">
        <f t="shared" si="13"/>
        <v>0</v>
      </c>
      <c r="AC88" s="31">
        <f t="shared" si="13"/>
        <v>0</v>
      </c>
      <c r="AD88" s="42">
        <f t="shared" si="14"/>
        <v>0</v>
      </c>
      <c r="AE88" s="63"/>
      <c r="AF88" s="63"/>
      <c r="AG88" s="63"/>
      <c r="AH88" s="64"/>
      <c r="AI88" s="64"/>
      <c r="AJ88" s="64"/>
      <c r="AK88" s="63"/>
      <c r="AL88" s="63"/>
      <c r="AM88" s="63"/>
      <c r="AN88" s="64"/>
      <c r="AO88" s="64"/>
      <c r="AP88" s="64"/>
      <c r="AQ88" s="63"/>
      <c r="AR88" s="63"/>
      <c r="AS88" s="63"/>
      <c r="AT88" s="64"/>
      <c r="AU88" s="64"/>
      <c r="AV88" s="64"/>
      <c r="AW88" s="63"/>
      <c r="AX88" s="63"/>
      <c r="AY88" s="63"/>
      <c r="AZ88" s="64"/>
      <c r="BA88" s="64"/>
      <c r="BB88" s="64"/>
      <c r="BC88" s="69"/>
      <c r="BD88" s="69"/>
      <c r="BE88" s="69"/>
      <c r="BF88" s="64"/>
      <c r="BG88" s="64"/>
      <c r="BH88" s="64"/>
      <c r="BI88" s="69"/>
      <c r="BJ88" s="69"/>
      <c r="BK88" s="69"/>
      <c r="BL88" s="64"/>
      <c r="BM88" s="64"/>
      <c r="BN88" s="64"/>
      <c r="BO88" s="114"/>
      <c r="BP88" s="34" t="e">
        <f t="shared" si="15"/>
        <v>#DIV/0!</v>
      </c>
    </row>
    <row r="89" spans="1:68" ht="15.75" hidden="1" customHeight="1" x14ac:dyDescent="0.25">
      <c r="A89" s="68"/>
      <c r="B89" s="68"/>
      <c r="C89" s="68"/>
      <c r="D89" s="14"/>
      <c r="E89" s="14"/>
      <c r="F89" s="14"/>
      <c r="G89" s="192" t="s">
        <v>136</v>
      </c>
      <c r="H89" s="14"/>
      <c r="I89" s="249"/>
      <c r="J89" s="4" t="s">
        <v>37</v>
      </c>
      <c r="K89" s="28">
        <f>M89+N89+O89+P89+Q89+R89+S89+T89</f>
        <v>0</v>
      </c>
      <c r="L89" s="41">
        <f>K89*36</f>
        <v>0</v>
      </c>
      <c r="M89" s="68"/>
      <c r="N89" s="68"/>
      <c r="O89" s="68"/>
      <c r="P89" s="68"/>
      <c r="Q89" s="68"/>
      <c r="R89" s="68"/>
      <c r="S89" s="68"/>
      <c r="T89" s="144"/>
      <c r="U89" s="67"/>
      <c r="V89" s="66"/>
      <c r="W89" s="66"/>
      <c r="X89" s="65"/>
      <c r="Y89" s="155">
        <f t="shared" si="11"/>
        <v>0</v>
      </c>
      <c r="Z89" s="31">
        <f t="shared" si="12"/>
        <v>0</v>
      </c>
      <c r="AA89" s="31">
        <f t="shared" si="13"/>
        <v>0</v>
      </c>
      <c r="AB89" s="31">
        <f t="shared" si="13"/>
        <v>0</v>
      </c>
      <c r="AC89" s="31">
        <f t="shared" si="13"/>
        <v>0</v>
      </c>
      <c r="AD89" s="42">
        <f t="shared" si="14"/>
        <v>0</v>
      </c>
      <c r="AE89" s="63"/>
      <c r="AF89" s="63"/>
      <c r="AG89" s="63"/>
      <c r="AH89" s="64"/>
      <c r="AI89" s="64"/>
      <c r="AJ89" s="64"/>
      <c r="AK89" s="63"/>
      <c r="AL89" s="63"/>
      <c r="AM89" s="63"/>
      <c r="AN89" s="64"/>
      <c r="AO89" s="64"/>
      <c r="AP89" s="64"/>
      <c r="AQ89" s="63"/>
      <c r="AR89" s="63"/>
      <c r="AS89" s="63"/>
      <c r="AT89" s="64"/>
      <c r="AU89" s="64"/>
      <c r="AV89" s="64"/>
      <c r="AW89" s="63"/>
      <c r="AX89" s="63"/>
      <c r="AY89" s="63"/>
      <c r="AZ89" s="64"/>
      <c r="BA89" s="64"/>
      <c r="BB89" s="64"/>
      <c r="BC89" s="69"/>
      <c r="BD89" s="69"/>
      <c r="BE89" s="69"/>
      <c r="BF89" s="64"/>
      <c r="BG89" s="64"/>
      <c r="BH89" s="64"/>
      <c r="BI89" s="69"/>
      <c r="BJ89" s="69"/>
      <c r="BK89" s="69"/>
      <c r="BL89" s="64"/>
      <c r="BM89" s="64"/>
      <c r="BN89" s="64"/>
      <c r="BO89" s="114"/>
      <c r="BP89" s="34" t="e">
        <f t="shared" si="15"/>
        <v>#DIV/0!</v>
      </c>
    </row>
    <row r="90" spans="1:68" ht="15.75" hidden="1" customHeight="1" x14ac:dyDescent="0.25">
      <c r="A90" s="68"/>
      <c r="B90" s="68"/>
      <c r="C90" s="68"/>
      <c r="D90" s="14"/>
      <c r="E90" s="14"/>
      <c r="F90" s="14"/>
      <c r="G90" s="192" t="s">
        <v>136</v>
      </c>
      <c r="H90" s="14"/>
      <c r="I90" s="249"/>
      <c r="J90" s="4" t="s">
        <v>37</v>
      </c>
      <c r="K90" s="28">
        <f>M90+N90+O90+P90+Q90+R90+S90+T90</f>
        <v>0</v>
      </c>
      <c r="L90" s="41">
        <f t="shared" si="16"/>
        <v>0</v>
      </c>
      <c r="M90" s="29"/>
      <c r="N90" s="29"/>
      <c r="O90" s="29"/>
      <c r="P90" s="29"/>
      <c r="Q90" s="68"/>
      <c r="R90" s="68"/>
      <c r="S90" s="68"/>
      <c r="T90" s="144"/>
      <c r="U90" s="67"/>
      <c r="V90" s="66"/>
      <c r="W90" s="66"/>
      <c r="X90" s="65"/>
      <c r="Y90" s="155">
        <f t="shared" si="11"/>
        <v>0</v>
      </c>
      <c r="Z90" s="31">
        <f t="shared" si="12"/>
        <v>0</v>
      </c>
      <c r="AA90" s="31">
        <f t="shared" si="13"/>
        <v>0</v>
      </c>
      <c r="AB90" s="31">
        <f t="shared" si="13"/>
        <v>0</v>
      </c>
      <c r="AC90" s="31">
        <f t="shared" si="13"/>
        <v>0</v>
      </c>
      <c r="AD90" s="42">
        <f t="shared" si="14"/>
        <v>0</v>
      </c>
      <c r="AE90" s="63"/>
      <c r="AF90" s="63"/>
      <c r="AG90" s="63"/>
      <c r="AH90" s="64"/>
      <c r="AI90" s="64"/>
      <c r="AJ90" s="64"/>
      <c r="AK90" s="63"/>
      <c r="AL90" s="63"/>
      <c r="AM90" s="63"/>
      <c r="AN90" s="64"/>
      <c r="AO90" s="64"/>
      <c r="AP90" s="64"/>
      <c r="AQ90" s="63"/>
      <c r="AR90" s="63"/>
      <c r="AS90" s="63"/>
      <c r="AT90" s="64"/>
      <c r="AU90" s="64"/>
      <c r="AV90" s="64"/>
      <c r="AW90" s="63"/>
      <c r="AX90" s="63"/>
      <c r="AY90" s="63"/>
      <c r="AZ90" s="64"/>
      <c r="BA90" s="64"/>
      <c r="BB90" s="64"/>
      <c r="BC90" s="69"/>
      <c r="BD90" s="69"/>
      <c r="BE90" s="69"/>
      <c r="BF90" s="64"/>
      <c r="BG90" s="64"/>
      <c r="BH90" s="64"/>
      <c r="BI90" s="69"/>
      <c r="BJ90" s="69"/>
      <c r="BK90" s="69"/>
      <c r="BL90" s="64"/>
      <c r="BM90" s="64"/>
      <c r="BN90" s="64"/>
      <c r="BO90" s="114"/>
      <c r="BP90" s="34" t="e">
        <f t="shared" si="15"/>
        <v>#DIV/0!</v>
      </c>
    </row>
    <row r="91" spans="1:68" ht="15.75" hidden="1" customHeight="1" x14ac:dyDescent="0.25">
      <c r="A91" s="68"/>
      <c r="B91" s="68"/>
      <c r="C91" s="68"/>
      <c r="D91" s="14"/>
      <c r="E91" s="14"/>
      <c r="F91" s="14"/>
      <c r="G91" s="192" t="s">
        <v>136</v>
      </c>
      <c r="H91" s="14"/>
      <c r="I91" s="249"/>
      <c r="J91" s="4" t="s">
        <v>37</v>
      </c>
      <c r="K91" s="28">
        <f>M91+N91+O91+P91+Q91+R91+S91+T91</f>
        <v>0</v>
      </c>
      <c r="L91" s="41">
        <f t="shared" si="16"/>
        <v>0</v>
      </c>
      <c r="M91" s="68"/>
      <c r="N91" s="68"/>
      <c r="O91" s="68"/>
      <c r="P91" s="68"/>
      <c r="Q91" s="68"/>
      <c r="R91" s="68"/>
      <c r="S91" s="68"/>
      <c r="T91" s="144"/>
      <c r="U91" s="67"/>
      <c r="V91" s="66"/>
      <c r="W91" s="66"/>
      <c r="X91" s="65"/>
      <c r="Y91" s="155">
        <f t="shared" si="11"/>
        <v>0</v>
      </c>
      <c r="Z91" s="31">
        <f t="shared" si="12"/>
        <v>0</v>
      </c>
      <c r="AA91" s="31">
        <f t="shared" si="13"/>
        <v>0</v>
      </c>
      <c r="AB91" s="31">
        <f t="shared" si="13"/>
        <v>0</v>
      </c>
      <c r="AC91" s="31">
        <f t="shared" si="13"/>
        <v>0</v>
      </c>
      <c r="AD91" s="42">
        <f t="shared" si="14"/>
        <v>0</v>
      </c>
      <c r="AE91" s="63"/>
      <c r="AF91" s="63"/>
      <c r="AG91" s="63"/>
      <c r="AH91" s="64"/>
      <c r="AI91" s="64"/>
      <c r="AJ91" s="64"/>
      <c r="AK91" s="63"/>
      <c r="AL91" s="63"/>
      <c r="AM91" s="63"/>
      <c r="AN91" s="64"/>
      <c r="AO91" s="64"/>
      <c r="AP91" s="64"/>
      <c r="AQ91" s="63"/>
      <c r="AR91" s="63"/>
      <c r="AS91" s="63"/>
      <c r="AT91" s="64"/>
      <c r="AU91" s="64"/>
      <c r="AV91" s="64"/>
      <c r="AW91" s="63"/>
      <c r="AX91" s="63"/>
      <c r="AY91" s="63"/>
      <c r="AZ91" s="64"/>
      <c r="BA91" s="64"/>
      <c r="BB91" s="64"/>
      <c r="BC91" s="69"/>
      <c r="BD91" s="69"/>
      <c r="BE91" s="69"/>
      <c r="BF91" s="64"/>
      <c r="BG91" s="64"/>
      <c r="BH91" s="64"/>
      <c r="BI91" s="69"/>
      <c r="BJ91" s="69"/>
      <c r="BK91" s="69"/>
      <c r="BL91" s="64"/>
      <c r="BM91" s="64"/>
      <c r="BN91" s="64"/>
      <c r="BO91" s="114"/>
      <c r="BP91" s="34" t="e">
        <f t="shared" si="15"/>
        <v>#DIV/0!</v>
      </c>
    </row>
    <row r="92" spans="1:68" ht="15.75" x14ac:dyDescent="0.25">
      <c r="A92" s="68"/>
      <c r="B92" s="75"/>
      <c r="C92" s="75"/>
      <c r="D92" s="74"/>
      <c r="E92" s="74"/>
      <c r="F92" s="74"/>
      <c r="G92" s="74" t="s">
        <v>53</v>
      </c>
      <c r="H92" s="74"/>
      <c r="I92" s="74"/>
      <c r="J92" s="72" t="s">
        <v>42</v>
      </c>
      <c r="K92" s="73">
        <f>SUM(K93:K97)</f>
        <v>0</v>
      </c>
      <c r="L92" s="115"/>
      <c r="M92" s="74"/>
      <c r="N92" s="74"/>
      <c r="O92" s="74"/>
      <c r="P92" s="74"/>
      <c r="Q92" s="75"/>
      <c r="R92" s="75"/>
      <c r="S92" s="75"/>
      <c r="T92" s="145"/>
      <c r="U92" s="76"/>
      <c r="V92" s="77"/>
      <c r="W92" s="77"/>
      <c r="X92" s="78"/>
      <c r="Y92" s="156"/>
      <c r="Z92" s="79"/>
      <c r="AA92" s="79"/>
      <c r="AB92" s="79"/>
      <c r="AC92" s="79"/>
      <c r="AD92" s="116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75"/>
      <c r="BP92" s="81"/>
    </row>
    <row r="93" spans="1:68" ht="15.75" x14ac:dyDescent="0.25">
      <c r="A93" s="68"/>
      <c r="B93" s="68">
        <v>26</v>
      </c>
      <c r="C93" s="68"/>
      <c r="D93" s="14"/>
      <c r="E93" s="14"/>
      <c r="F93" s="14"/>
      <c r="G93" s="192" t="s">
        <v>53</v>
      </c>
      <c r="H93" s="14"/>
      <c r="I93" s="249"/>
      <c r="J93" s="4" t="s">
        <v>37</v>
      </c>
      <c r="K93" s="28">
        <f>M93+N93+O93+P93+Q93+R93+S93+T93</f>
        <v>0</v>
      </c>
      <c r="L93" s="41">
        <f>K93*36</f>
        <v>0</v>
      </c>
      <c r="M93" s="29"/>
      <c r="N93" s="29"/>
      <c r="O93" s="29"/>
      <c r="P93" s="29"/>
      <c r="Q93" s="68"/>
      <c r="R93" s="68"/>
      <c r="S93" s="68"/>
      <c r="T93" s="144"/>
      <c r="U93" s="67"/>
      <c r="V93" s="66"/>
      <c r="W93" s="66"/>
      <c r="X93" s="65"/>
      <c r="Y93" s="155">
        <f>Z93+Z93*0.1</f>
        <v>0</v>
      </c>
      <c r="Z93" s="31">
        <f>SUM(AA93:AC93)</f>
        <v>0</v>
      </c>
      <c r="AA93" s="31">
        <f t="shared" ref="AA93:AC97" si="17">AE93+AH93+AK93+AN93+AQ93+AT93+AW93+AZ93+BC93+BF93+BI93+BL93</f>
        <v>0</v>
      </c>
      <c r="AB93" s="31">
        <f t="shared" si="17"/>
        <v>0</v>
      </c>
      <c r="AC93" s="31">
        <f t="shared" si="17"/>
        <v>0</v>
      </c>
      <c r="AD93" s="42">
        <f>L93-Y93</f>
        <v>0</v>
      </c>
      <c r="AE93" s="63"/>
      <c r="AF93" s="63"/>
      <c r="AG93" s="63"/>
      <c r="AH93" s="64"/>
      <c r="AI93" s="64"/>
      <c r="AJ93" s="64"/>
      <c r="AK93" s="63"/>
      <c r="AL93" s="63"/>
      <c r="AM93" s="63"/>
      <c r="AN93" s="64"/>
      <c r="AO93" s="64"/>
      <c r="AP93" s="64"/>
      <c r="AQ93" s="63"/>
      <c r="AR93" s="63"/>
      <c r="AS93" s="63"/>
      <c r="AT93" s="64"/>
      <c r="AU93" s="64"/>
      <c r="AV93" s="64"/>
      <c r="AW93" s="63"/>
      <c r="AX93" s="63"/>
      <c r="AY93" s="63"/>
      <c r="AZ93" s="64"/>
      <c r="BA93" s="64"/>
      <c r="BB93" s="64"/>
      <c r="BC93" s="69"/>
      <c r="BD93" s="69"/>
      <c r="BE93" s="69"/>
      <c r="BF93" s="64"/>
      <c r="BG93" s="64"/>
      <c r="BH93" s="64"/>
      <c r="BI93" s="69"/>
      <c r="BJ93" s="69"/>
      <c r="BK93" s="69"/>
      <c r="BL93" s="64"/>
      <c r="BM93" s="64"/>
      <c r="BN93" s="64"/>
      <c r="BO93" s="114"/>
      <c r="BP93" s="34" t="e">
        <f>Z93/L93*100</f>
        <v>#DIV/0!</v>
      </c>
    </row>
    <row r="94" spans="1:68" ht="15.75" x14ac:dyDescent="0.25">
      <c r="A94" s="68"/>
      <c r="B94" s="68">
        <v>27</v>
      </c>
      <c r="C94" s="68"/>
      <c r="D94" s="14"/>
      <c r="E94" s="14"/>
      <c r="F94" s="14"/>
      <c r="G94" s="192" t="s">
        <v>53</v>
      </c>
      <c r="H94" s="14"/>
      <c r="I94" s="249"/>
      <c r="J94" s="4" t="s">
        <v>37</v>
      </c>
      <c r="K94" s="28">
        <f>M94+N94+O94+P94+Q94+R94+S94+T94</f>
        <v>0</v>
      </c>
      <c r="L94" s="41">
        <f>K94*36</f>
        <v>0</v>
      </c>
      <c r="M94" s="29"/>
      <c r="N94" s="29"/>
      <c r="O94" s="29"/>
      <c r="P94" s="29"/>
      <c r="Q94" s="68"/>
      <c r="R94" s="68"/>
      <c r="S94" s="68"/>
      <c r="T94" s="144"/>
      <c r="U94" s="67"/>
      <c r="V94" s="66"/>
      <c r="W94" s="66"/>
      <c r="X94" s="65"/>
      <c r="Y94" s="155">
        <f>Z94+Z94*0.1</f>
        <v>0</v>
      </c>
      <c r="Z94" s="31">
        <f>SUM(AA94:AC94)</f>
        <v>0</v>
      </c>
      <c r="AA94" s="31">
        <f t="shared" si="17"/>
        <v>0</v>
      </c>
      <c r="AB94" s="31">
        <f t="shared" si="17"/>
        <v>0</v>
      </c>
      <c r="AC94" s="31">
        <f t="shared" si="17"/>
        <v>0</v>
      </c>
      <c r="AD94" s="42">
        <f>L94-Y94</f>
        <v>0</v>
      </c>
      <c r="AE94" s="63"/>
      <c r="AF94" s="63"/>
      <c r="AG94" s="63"/>
      <c r="AH94" s="64"/>
      <c r="AI94" s="64"/>
      <c r="AJ94" s="64"/>
      <c r="AK94" s="63"/>
      <c r="AL94" s="63"/>
      <c r="AM94" s="63"/>
      <c r="AN94" s="64"/>
      <c r="AO94" s="64"/>
      <c r="AP94" s="64"/>
      <c r="AQ94" s="63"/>
      <c r="AR94" s="63"/>
      <c r="AS94" s="63"/>
      <c r="AT94" s="64"/>
      <c r="AU94" s="64"/>
      <c r="AV94" s="64"/>
      <c r="AW94" s="63"/>
      <c r="AX94" s="63"/>
      <c r="AY94" s="63"/>
      <c r="AZ94" s="64"/>
      <c r="BA94" s="64"/>
      <c r="BB94" s="64"/>
      <c r="BC94" s="69"/>
      <c r="BD94" s="69"/>
      <c r="BE94" s="69"/>
      <c r="BF94" s="64"/>
      <c r="BG94" s="64"/>
      <c r="BH94" s="64"/>
      <c r="BI94" s="69"/>
      <c r="BJ94" s="69"/>
      <c r="BK94" s="69"/>
      <c r="BL94" s="64"/>
      <c r="BM94" s="64"/>
      <c r="BN94" s="64"/>
      <c r="BO94" s="114"/>
      <c r="BP94" s="34" t="e">
        <f>Z94/L94*100</f>
        <v>#DIV/0!</v>
      </c>
    </row>
    <row r="95" spans="1:68" ht="15.75" x14ac:dyDescent="0.25">
      <c r="A95" s="68"/>
      <c r="B95" s="68">
        <v>28</v>
      </c>
      <c r="C95" s="68"/>
      <c r="D95" s="14"/>
      <c r="E95" s="14"/>
      <c r="F95" s="14"/>
      <c r="G95" s="192" t="s">
        <v>53</v>
      </c>
      <c r="H95" s="14"/>
      <c r="I95" s="249"/>
      <c r="J95" s="4" t="s">
        <v>37</v>
      </c>
      <c r="K95" s="28">
        <f>M95+N95+O95+P95+Q95+R95+S95+T95</f>
        <v>0</v>
      </c>
      <c r="L95" s="41">
        <f>K95*36</f>
        <v>0</v>
      </c>
      <c r="M95" s="29"/>
      <c r="N95" s="29"/>
      <c r="O95" s="29"/>
      <c r="P95" s="29"/>
      <c r="Q95" s="68"/>
      <c r="R95" s="68"/>
      <c r="S95" s="68"/>
      <c r="T95" s="144"/>
      <c r="U95" s="67"/>
      <c r="V95" s="66"/>
      <c r="W95" s="66"/>
      <c r="X95" s="65"/>
      <c r="Y95" s="155">
        <f>Z95+Z95*0.1</f>
        <v>0</v>
      </c>
      <c r="Z95" s="31">
        <f>SUM(AA95:AC95)</f>
        <v>0</v>
      </c>
      <c r="AA95" s="31">
        <f t="shared" si="17"/>
        <v>0</v>
      </c>
      <c r="AB95" s="31">
        <f t="shared" si="17"/>
        <v>0</v>
      </c>
      <c r="AC95" s="31">
        <f t="shared" si="17"/>
        <v>0</v>
      </c>
      <c r="AD95" s="42">
        <f>L95-Y95</f>
        <v>0</v>
      </c>
      <c r="AE95" s="63"/>
      <c r="AF95" s="63"/>
      <c r="AG95" s="63"/>
      <c r="AH95" s="64"/>
      <c r="AI95" s="64"/>
      <c r="AJ95" s="64"/>
      <c r="AK95" s="63"/>
      <c r="AL95" s="63"/>
      <c r="AM95" s="63"/>
      <c r="AN95" s="64"/>
      <c r="AO95" s="64"/>
      <c r="AP95" s="64"/>
      <c r="AQ95" s="63"/>
      <c r="AR95" s="63"/>
      <c r="AS95" s="63"/>
      <c r="AT95" s="64"/>
      <c r="AU95" s="64"/>
      <c r="AV95" s="64"/>
      <c r="AW95" s="63"/>
      <c r="AX95" s="63"/>
      <c r="AY95" s="63"/>
      <c r="AZ95" s="64"/>
      <c r="BA95" s="64"/>
      <c r="BB95" s="64"/>
      <c r="BC95" s="69"/>
      <c r="BD95" s="69"/>
      <c r="BE95" s="69"/>
      <c r="BF95" s="64"/>
      <c r="BG95" s="64"/>
      <c r="BH95" s="64"/>
      <c r="BI95" s="69"/>
      <c r="BJ95" s="69"/>
      <c r="BK95" s="69"/>
      <c r="BL95" s="64"/>
      <c r="BM95" s="64"/>
      <c r="BN95" s="64"/>
      <c r="BO95" s="114"/>
      <c r="BP95" s="34" t="e">
        <f>Z95/L95*100</f>
        <v>#DIV/0!</v>
      </c>
    </row>
    <row r="96" spans="1:68" ht="15.75" x14ac:dyDescent="0.25">
      <c r="A96" s="68"/>
      <c r="B96" s="68">
        <v>29</v>
      </c>
      <c r="C96" s="68"/>
      <c r="D96" s="14"/>
      <c r="E96" s="14"/>
      <c r="F96" s="14"/>
      <c r="G96" s="192" t="s">
        <v>53</v>
      </c>
      <c r="H96" s="14"/>
      <c r="I96" s="249"/>
      <c r="J96" s="4" t="s">
        <v>37</v>
      </c>
      <c r="K96" s="28">
        <f>M96+N96+O96+P96+Q96+R96+S96+T96</f>
        <v>0</v>
      </c>
      <c r="L96" s="41">
        <f>K96*36</f>
        <v>0</v>
      </c>
      <c r="M96" s="29"/>
      <c r="N96" s="29"/>
      <c r="O96" s="29"/>
      <c r="P96" s="29"/>
      <c r="Q96" s="68"/>
      <c r="R96" s="68"/>
      <c r="S96" s="68"/>
      <c r="T96" s="144"/>
      <c r="U96" s="67"/>
      <c r="V96" s="66"/>
      <c r="W96" s="66"/>
      <c r="X96" s="65"/>
      <c r="Y96" s="155">
        <f>Z96+Z96*0.1</f>
        <v>0</v>
      </c>
      <c r="Z96" s="31">
        <f>SUM(AA96:AC96)</f>
        <v>0</v>
      </c>
      <c r="AA96" s="31">
        <f t="shared" si="17"/>
        <v>0</v>
      </c>
      <c r="AB96" s="31">
        <f t="shared" si="17"/>
        <v>0</v>
      </c>
      <c r="AC96" s="31">
        <f t="shared" si="17"/>
        <v>0</v>
      </c>
      <c r="AD96" s="42">
        <f>L96-Y96</f>
        <v>0</v>
      </c>
      <c r="AE96" s="63"/>
      <c r="AF96" s="63"/>
      <c r="AG96" s="63"/>
      <c r="AH96" s="64"/>
      <c r="AI96" s="64"/>
      <c r="AJ96" s="64"/>
      <c r="AK96" s="63"/>
      <c r="AL96" s="63"/>
      <c r="AM96" s="63"/>
      <c r="AN96" s="64"/>
      <c r="AO96" s="64"/>
      <c r="AP96" s="64"/>
      <c r="AQ96" s="63"/>
      <c r="AR96" s="63"/>
      <c r="AS96" s="63"/>
      <c r="AT96" s="64"/>
      <c r="AU96" s="64"/>
      <c r="AV96" s="64"/>
      <c r="AW96" s="63"/>
      <c r="AX96" s="63"/>
      <c r="AY96" s="63"/>
      <c r="AZ96" s="64"/>
      <c r="BA96" s="64"/>
      <c r="BB96" s="64"/>
      <c r="BC96" s="69"/>
      <c r="BD96" s="69"/>
      <c r="BE96" s="69"/>
      <c r="BF96" s="64"/>
      <c r="BG96" s="64"/>
      <c r="BH96" s="64"/>
      <c r="BI96" s="69"/>
      <c r="BJ96" s="69"/>
      <c r="BK96" s="69"/>
      <c r="BL96" s="64"/>
      <c r="BM96" s="64"/>
      <c r="BN96" s="64"/>
      <c r="BO96" s="114"/>
      <c r="BP96" s="34" t="e">
        <f>Z96/L96*100</f>
        <v>#DIV/0!</v>
      </c>
    </row>
    <row r="97" spans="1:68" ht="15.75" x14ac:dyDescent="0.25">
      <c r="A97" s="68"/>
      <c r="B97" s="68">
        <v>30</v>
      </c>
      <c r="C97" s="68"/>
      <c r="D97" s="14"/>
      <c r="E97" s="14"/>
      <c r="F97" s="14"/>
      <c r="G97" s="192" t="s">
        <v>53</v>
      </c>
      <c r="H97" s="14"/>
      <c r="I97" s="249"/>
      <c r="J97" s="4" t="s">
        <v>37</v>
      </c>
      <c r="K97" s="28">
        <f>M97+N97+O97+P97+Q97+R97+S97+T97</f>
        <v>0</v>
      </c>
      <c r="L97" s="41">
        <f t="shared" si="16"/>
        <v>0</v>
      </c>
      <c r="M97" s="29"/>
      <c r="N97" s="29"/>
      <c r="O97" s="29"/>
      <c r="P97" s="29"/>
      <c r="Q97" s="68"/>
      <c r="R97" s="68"/>
      <c r="S97" s="68"/>
      <c r="T97" s="144"/>
      <c r="U97" s="67"/>
      <c r="V97" s="66"/>
      <c r="W97" s="66"/>
      <c r="X97" s="65"/>
      <c r="Y97" s="155">
        <f>Z97+Z97*0.1</f>
        <v>0</v>
      </c>
      <c r="Z97" s="31">
        <f>SUM(AA97:AC97)</f>
        <v>0</v>
      </c>
      <c r="AA97" s="31">
        <f t="shared" si="17"/>
        <v>0</v>
      </c>
      <c r="AB97" s="31">
        <f t="shared" si="17"/>
        <v>0</v>
      </c>
      <c r="AC97" s="31">
        <f t="shared" si="17"/>
        <v>0</v>
      </c>
      <c r="AD97" s="42">
        <f>L97-Y97</f>
        <v>0</v>
      </c>
      <c r="AE97" s="63"/>
      <c r="AF97" s="63"/>
      <c r="AG97" s="63"/>
      <c r="AH97" s="64"/>
      <c r="AI97" s="64"/>
      <c r="AJ97" s="64"/>
      <c r="AK97" s="63"/>
      <c r="AL97" s="63"/>
      <c r="AM97" s="63"/>
      <c r="AN97" s="64"/>
      <c r="AO97" s="64"/>
      <c r="AP97" s="64"/>
      <c r="AQ97" s="63"/>
      <c r="AR97" s="63"/>
      <c r="AS97" s="63"/>
      <c r="AT97" s="64"/>
      <c r="AU97" s="64"/>
      <c r="AV97" s="64"/>
      <c r="AW97" s="63"/>
      <c r="AX97" s="63"/>
      <c r="AY97" s="63"/>
      <c r="AZ97" s="64"/>
      <c r="BA97" s="64"/>
      <c r="BB97" s="64"/>
      <c r="BC97" s="69"/>
      <c r="BD97" s="69"/>
      <c r="BE97" s="69"/>
      <c r="BF97" s="64"/>
      <c r="BG97" s="64"/>
      <c r="BH97" s="64"/>
      <c r="BI97" s="69"/>
      <c r="BJ97" s="69"/>
      <c r="BK97" s="69"/>
      <c r="BL97" s="64"/>
      <c r="BM97" s="64"/>
      <c r="BN97" s="64"/>
      <c r="BO97" s="114"/>
      <c r="BP97" s="34" t="e">
        <f>Z97/L97*100</f>
        <v>#DIV/0!</v>
      </c>
    </row>
    <row r="98" spans="1:68" ht="31.5" x14ac:dyDescent="0.25">
      <c r="A98" s="68"/>
      <c r="B98" s="75"/>
      <c r="C98" s="75"/>
      <c r="D98" s="74"/>
      <c r="E98" s="74"/>
      <c r="F98" s="74"/>
      <c r="G98" s="74" t="s">
        <v>53</v>
      </c>
      <c r="H98" s="188" t="s">
        <v>99</v>
      </c>
      <c r="I98" s="188"/>
      <c r="J98" s="94" t="s">
        <v>58</v>
      </c>
      <c r="K98" s="73">
        <f>SUM(K100:K104)</f>
        <v>0</v>
      </c>
      <c r="L98" s="115"/>
      <c r="M98" s="74"/>
      <c r="N98" s="74"/>
      <c r="O98" s="74"/>
      <c r="P98" s="74"/>
      <c r="Q98" s="75"/>
      <c r="R98" s="75"/>
      <c r="S98" s="75"/>
      <c r="T98" s="145"/>
      <c r="U98" s="76"/>
      <c r="V98" s="77"/>
      <c r="W98" s="77"/>
      <c r="X98" s="78"/>
      <c r="Y98" s="156"/>
      <c r="Z98" s="79"/>
      <c r="AA98" s="79"/>
      <c r="AB98" s="79"/>
      <c r="AC98" s="79"/>
      <c r="AD98" s="116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75"/>
      <c r="BP98" s="81"/>
    </row>
    <row r="99" spans="1:68" ht="15.75" x14ac:dyDescent="0.25">
      <c r="A99" s="68"/>
      <c r="B99" s="75"/>
      <c r="C99" s="75"/>
      <c r="D99" s="74"/>
      <c r="E99" s="74"/>
      <c r="F99" s="74"/>
      <c r="G99" s="74" t="s">
        <v>137</v>
      </c>
      <c r="H99" s="74"/>
      <c r="I99" s="74"/>
      <c r="J99" s="72" t="s">
        <v>108</v>
      </c>
      <c r="K99" s="73"/>
      <c r="L99" s="115"/>
      <c r="M99" s="74"/>
      <c r="N99" s="74"/>
      <c r="O99" s="74"/>
      <c r="P99" s="74"/>
      <c r="Q99" s="75"/>
      <c r="R99" s="75"/>
      <c r="S99" s="75"/>
      <c r="T99" s="145"/>
      <c r="U99" s="76"/>
      <c r="V99" s="77"/>
      <c r="W99" s="77"/>
      <c r="X99" s="78"/>
      <c r="Y99" s="156"/>
      <c r="Z99" s="79"/>
      <c r="AA99" s="79"/>
      <c r="AB99" s="79"/>
      <c r="AC99" s="79"/>
      <c r="AD99" s="116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75"/>
      <c r="BP99" s="81"/>
    </row>
    <row r="100" spans="1:68" ht="15.75" x14ac:dyDescent="0.25">
      <c r="A100" s="68"/>
      <c r="B100" s="68">
        <v>31</v>
      </c>
      <c r="C100" s="68"/>
      <c r="D100" s="14"/>
      <c r="E100" s="14"/>
      <c r="F100" s="14"/>
      <c r="G100" s="192" t="s">
        <v>53</v>
      </c>
      <c r="H100" s="14"/>
      <c r="I100" s="249"/>
      <c r="J100" s="4" t="s">
        <v>37</v>
      </c>
      <c r="K100" s="28">
        <f>M100+N100+O100+P100+Q100+R100+S100+T100</f>
        <v>0</v>
      </c>
      <c r="L100" s="41">
        <f>K100*36</f>
        <v>0</v>
      </c>
      <c r="M100" s="29"/>
      <c r="N100" s="29"/>
      <c r="O100" s="29"/>
      <c r="P100" s="29"/>
      <c r="Q100" s="68"/>
      <c r="R100" s="68"/>
      <c r="S100" s="68"/>
      <c r="T100" s="144"/>
      <c r="U100" s="67"/>
      <c r="V100" s="66"/>
      <c r="W100" s="66"/>
      <c r="X100" s="65"/>
      <c r="Y100" s="155">
        <f>Z100+Z100*0.1</f>
        <v>0</v>
      </c>
      <c r="Z100" s="31">
        <f>SUM(AA100:AC100)</f>
        <v>0</v>
      </c>
      <c r="AA100" s="31">
        <f t="shared" ref="AA100:AC104" si="18">AE100+AH100+AK100+AN100+AQ100+AT100+AW100+AZ100+BC100+BF100+BI100+BL100</f>
        <v>0</v>
      </c>
      <c r="AB100" s="31">
        <f t="shared" si="18"/>
        <v>0</v>
      </c>
      <c r="AC100" s="31">
        <f t="shared" si="18"/>
        <v>0</v>
      </c>
      <c r="AD100" s="42">
        <f>L100-Y100</f>
        <v>0</v>
      </c>
      <c r="AE100" s="63"/>
      <c r="AF100" s="63"/>
      <c r="AG100" s="63"/>
      <c r="AH100" s="64"/>
      <c r="AI100" s="64"/>
      <c r="AJ100" s="64"/>
      <c r="AK100" s="63"/>
      <c r="AL100" s="63"/>
      <c r="AM100" s="63"/>
      <c r="AN100" s="64"/>
      <c r="AO100" s="64"/>
      <c r="AP100" s="64"/>
      <c r="AQ100" s="63"/>
      <c r="AR100" s="63"/>
      <c r="AS100" s="63"/>
      <c r="AT100" s="64"/>
      <c r="AU100" s="64"/>
      <c r="AV100" s="64"/>
      <c r="AW100" s="63"/>
      <c r="AX100" s="63"/>
      <c r="AY100" s="63"/>
      <c r="AZ100" s="64"/>
      <c r="BA100" s="64"/>
      <c r="BB100" s="64"/>
      <c r="BC100" s="69"/>
      <c r="BD100" s="69"/>
      <c r="BE100" s="69"/>
      <c r="BF100" s="64"/>
      <c r="BG100" s="64"/>
      <c r="BH100" s="64"/>
      <c r="BI100" s="69"/>
      <c r="BJ100" s="69"/>
      <c r="BK100" s="69"/>
      <c r="BL100" s="64"/>
      <c r="BM100" s="64"/>
      <c r="BN100" s="64"/>
      <c r="BO100" s="114"/>
      <c r="BP100" s="34" t="e">
        <f>Z100/L100*100</f>
        <v>#DIV/0!</v>
      </c>
    </row>
    <row r="101" spans="1:68" ht="15.75" x14ac:dyDescent="0.25">
      <c r="A101" s="68"/>
      <c r="B101" s="68">
        <v>32</v>
      </c>
      <c r="C101" s="68"/>
      <c r="D101" s="14"/>
      <c r="E101" s="14"/>
      <c r="F101" s="14"/>
      <c r="G101" s="192" t="s">
        <v>53</v>
      </c>
      <c r="H101" s="14"/>
      <c r="I101" s="249"/>
      <c r="J101" s="4" t="s">
        <v>37</v>
      </c>
      <c r="K101" s="28">
        <f>M101+N101+O101+P101+Q101+R101+S101+T101</f>
        <v>0</v>
      </c>
      <c r="L101" s="41">
        <f>K101*36</f>
        <v>0</v>
      </c>
      <c r="M101" s="29"/>
      <c r="N101" s="29"/>
      <c r="O101" s="29"/>
      <c r="P101" s="29"/>
      <c r="Q101" s="68"/>
      <c r="R101" s="68"/>
      <c r="S101" s="68"/>
      <c r="T101" s="144"/>
      <c r="U101" s="67"/>
      <c r="V101" s="66"/>
      <c r="W101" s="66"/>
      <c r="X101" s="65"/>
      <c r="Y101" s="155">
        <f>Z101+Z101*0.1</f>
        <v>0</v>
      </c>
      <c r="Z101" s="31">
        <f>SUM(AA101:AC101)</f>
        <v>0</v>
      </c>
      <c r="AA101" s="31">
        <f t="shared" si="18"/>
        <v>0</v>
      </c>
      <c r="AB101" s="31">
        <f t="shared" si="18"/>
        <v>0</v>
      </c>
      <c r="AC101" s="31">
        <f t="shared" si="18"/>
        <v>0</v>
      </c>
      <c r="AD101" s="42">
        <f>L101-Y101</f>
        <v>0</v>
      </c>
      <c r="AE101" s="63"/>
      <c r="AF101" s="63"/>
      <c r="AG101" s="63"/>
      <c r="AH101" s="64"/>
      <c r="AI101" s="64"/>
      <c r="AJ101" s="64"/>
      <c r="AK101" s="63"/>
      <c r="AL101" s="63"/>
      <c r="AM101" s="63"/>
      <c r="AN101" s="64"/>
      <c r="AO101" s="64"/>
      <c r="AP101" s="64"/>
      <c r="AQ101" s="63"/>
      <c r="AR101" s="63"/>
      <c r="AS101" s="63"/>
      <c r="AT101" s="64"/>
      <c r="AU101" s="64"/>
      <c r="AV101" s="64"/>
      <c r="AW101" s="63"/>
      <c r="AX101" s="63"/>
      <c r="AY101" s="63"/>
      <c r="AZ101" s="64"/>
      <c r="BA101" s="64"/>
      <c r="BB101" s="64"/>
      <c r="BC101" s="69"/>
      <c r="BD101" s="69"/>
      <c r="BE101" s="69"/>
      <c r="BF101" s="64"/>
      <c r="BG101" s="64"/>
      <c r="BH101" s="64"/>
      <c r="BI101" s="69"/>
      <c r="BJ101" s="69"/>
      <c r="BK101" s="69"/>
      <c r="BL101" s="64"/>
      <c r="BM101" s="64"/>
      <c r="BN101" s="64"/>
      <c r="BO101" s="114"/>
      <c r="BP101" s="34" t="e">
        <f>Z101/L101*100</f>
        <v>#DIV/0!</v>
      </c>
    </row>
    <row r="102" spans="1:68" ht="15.75" x14ac:dyDescent="0.25">
      <c r="A102" s="68"/>
      <c r="B102" s="68">
        <v>33</v>
      </c>
      <c r="C102" s="68"/>
      <c r="D102" s="14"/>
      <c r="E102" s="14"/>
      <c r="F102" s="14"/>
      <c r="G102" s="192" t="s">
        <v>53</v>
      </c>
      <c r="H102" s="14"/>
      <c r="I102" s="249"/>
      <c r="J102" s="4" t="s">
        <v>37</v>
      </c>
      <c r="K102" s="28">
        <f>M102+N102+O102+P102+Q102+R102+S102+T102</f>
        <v>0</v>
      </c>
      <c r="L102" s="41">
        <f>K102*36</f>
        <v>0</v>
      </c>
      <c r="M102" s="29"/>
      <c r="N102" s="29"/>
      <c r="O102" s="29"/>
      <c r="P102" s="29"/>
      <c r="Q102" s="68"/>
      <c r="R102" s="68"/>
      <c r="S102" s="68"/>
      <c r="T102" s="144"/>
      <c r="U102" s="67"/>
      <c r="V102" s="66"/>
      <c r="W102" s="66"/>
      <c r="X102" s="65"/>
      <c r="Y102" s="155">
        <f>Z102+Z102*0.1</f>
        <v>0</v>
      </c>
      <c r="Z102" s="31">
        <f>SUM(AA102:AC102)</f>
        <v>0</v>
      </c>
      <c r="AA102" s="31">
        <f t="shared" si="18"/>
        <v>0</v>
      </c>
      <c r="AB102" s="31">
        <f t="shared" si="18"/>
        <v>0</v>
      </c>
      <c r="AC102" s="31">
        <f t="shared" si="18"/>
        <v>0</v>
      </c>
      <c r="AD102" s="42">
        <f>L102-Y102</f>
        <v>0</v>
      </c>
      <c r="AE102" s="63"/>
      <c r="AF102" s="63"/>
      <c r="AG102" s="63"/>
      <c r="AH102" s="64"/>
      <c r="AI102" s="64"/>
      <c r="AJ102" s="64"/>
      <c r="AK102" s="63"/>
      <c r="AL102" s="63"/>
      <c r="AM102" s="63"/>
      <c r="AN102" s="64"/>
      <c r="AO102" s="64"/>
      <c r="AP102" s="64"/>
      <c r="AQ102" s="63"/>
      <c r="AR102" s="63"/>
      <c r="AS102" s="63"/>
      <c r="AT102" s="64"/>
      <c r="AU102" s="64"/>
      <c r="AV102" s="64"/>
      <c r="AW102" s="63"/>
      <c r="AX102" s="63"/>
      <c r="AY102" s="63"/>
      <c r="AZ102" s="64"/>
      <c r="BA102" s="64"/>
      <c r="BB102" s="64"/>
      <c r="BC102" s="69"/>
      <c r="BD102" s="69"/>
      <c r="BE102" s="69"/>
      <c r="BF102" s="64"/>
      <c r="BG102" s="64"/>
      <c r="BH102" s="64"/>
      <c r="BI102" s="69"/>
      <c r="BJ102" s="69"/>
      <c r="BK102" s="69"/>
      <c r="BL102" s="64"/>
      <c r="BM102" s="64"/>
      <c r="BN102" s="64"/>
      <c r="BO102" s="114"/>
      <c r="BP102" s="34" t="e">
        <f>Z102/L102*100</f>
        <v>#DIV/0!</v>
      </c>
    </row>
    <row r="103" spans="1:68" ht="15.75" x14ac:dyDescent="0.25">
      <c r="A103" s="68"/>
      <c r="B103" s="68">
        <v>34</v>
      </c>
      <c r="C103" s="68"/>
      <c r="D103" s="14"/>
      <c r="E103" s="14"/>
      <c r="F103" s="14"/>
      <c r="G103" s="192" t="s">
        <v>53</v>
      </c>
      <c r="H103" s="14"/>
      <c r="I103" s="249"/>
      <c r="J103" s="4" t="s">
        <v>37</v>
      </c>
      <c r="K103" s="28">
        <f>M103+N103+O103+P103+Q103+R103+S103+T103</f>
        <v>0</v>
      </c>
      <c r="L103" s="41">
        <f>K103*36</f>
        <v>0</v>
      </c>
      <c r="M103" s="29"/>
      <c r="N103" s="29"/>
      <c r="O103" s="29"/>
      <c r="P103" s="29"/>
      <c r="Q103" s="68"/>
      <c r="R103" s="68"/>
      <c r="S103" s="68"/>
      <c r="T103" s="144"/>
      <c r="U103" s="67"/>
      <c r="V103" s="66"/>
      <c r="W103" s="66"/>
      <c r="X103" s="65"/>
      <c r="Y103" s="155">
        <f>Z103+Z103*0.1</f>
        <v>0</v>
      </c>
      <c r="Z103" s="31">
        <f>SUM(AA103:AC103)</f>
        <v>0</v>
      </c>
      <c r="AA103" s="31">
        <f t="shared" si="18"/>
        <v>0</v>
      </c>
      <c r="AB103" s="31">
        <f t="shared" si="18"/>
        <v>0</v>
      </c>
      <c r="AC103" s="31">
        <f t="shared" si="18"/>
        <v>0</v>
      </c>
      <c r="AD103" s="42">
        <f>L103-Y103</f>
        <v>0</v>
      </c>
      <c r="AE103" s="63"/>
      <c r="AF103" s="63"/>
      <c r="AG103" s="63"/>
      <c r="AH103" s="64"/>
      <c r="AI103" s="64"/>
      <c r="AJ103" s="64"/>
      <c r="AK103" s="63"/>
      <c r="AL103" s="63"/>
      <c r="AM103" s="63"/>
      <c r="AN103" s="64"/>
      <c r="AO103" s="64"/>
      <c r="AP103" s="64"/>
      <c r="AQ103" s="63"/>
      <c r="AR103" s="63"/>
      <c r="AS103" s="63"/>
      <c r="AT103" s="64"/>
      <c r="AU103" s="64"/>
      <c r="AV103" s="64"/>
      <c r="AW103" s="63"/>
      <c r="AX103" s="63"/>
      <c r="AY103" s="63"/>
      <c r="AZ103" s="64"/>
      <c r="BA103" s="64"/>
      <c r="BB103" s="64"/>
      <c r="BC103" s="69"/>
      <c r="BD103" s="69"/>
      <c r="BE103" s="69"/>
      <c r="BF103" s="64"/>
      <c r="BG103" s="64"/>
      <c r="BH103" s="64"/>
      <c r="BI103" s="69"/>
      <c r="BJ103" s="69"/>
      <c r="BK103" s="69"/>
      <c r="BL103" s="64"/>
      <c r="BM103" s="64"/>
      <c r="BN103" s="64"/>
      <c r="BO103" s="114"/>
      <c r="BP103" s="34" t="e">
        <f>Z103/L103*100</f>
        <v>#DIV/0!</v>
      </c>
    </row>
    <row r="104" spans="1:68" ht="15.75" x14ac:dyDescent="0.25">
      <c r="A104" s="68"/>
      <c r="B104" s="68">
        <v>35</v>
      </c>
      <c r="C104" s="68"/>
      <c r="D104" s="14"/>
      <c r="E104" s="14"/>
      <c r="F104" s="14"/>
      <c r="G104" s="192" t="s">
        <v>53</v>
      </c>
      <c r="H104" s="14"/>
      <c r="I104" s="249"/>
      <c r="J104" s="4" t="s">
        <v>37</v>
      </c>
      <c r="K104" s="28">
        <f>M104+N104+O104+P104+Q104+R104+S104+T104</f>
        <v>0</v>
      </c>
      <c r="L104" s="41">
        <f>K104*36</f>
        <v>0</v>
      </c>
      <c r="M104" s="29"/>
      <c r="N104" s="29"/>
      <c r="O104" s="29"/>
      <c r="P104" s="29"/>
      <c r="Q104" s="68"/>
      <c r="R104" s="68"/>
      <c r="S104" s="68"/>
      <c r="T104" s="144"/>
      <c r="U104" s="67"/>
      <c r="V104" s="66"/>
      <c r="W104" s="66"/>
      <c r="X104" s="65"/>
      <c r="Y104" s="155">
        <f>Z104+Z104*0.1</f>
        <v>0</v>
      </c>
      <c r="Z104" s="31">
        <f>SUM(AA104:AC104)</f>
        <v>0</v>
      </c>
      <c r="AA104" s="31">
        <f t="shared" si="18"/>
        <v>0</v>
      </c>
      <c r="AB104" s="31">
        <f t="shared" si="18"/>
        <v>0</v>
      </c>
      <c r="AC104" s="31">
        <f t="shared" si="18"/>
        <v>0</v>
      </c>
      <c r="AD104" s="42">
        <f>L104-Y104</f>
        <v>0</v>
      </c>
      <c r="AE104" s="63"/>
      <c r="AF104" s="63"/>
      <c r="AG104" s="63"/>
      <c r="AH104" s="64"/>
      <c r="AI104" s="64"/>
      <c r="AJ104" s="64"/>
      <c r="AK104" s="63"/>
      <c r="AL104" s="63"/>
      <c r="AM104" s="63"/>
      <c r="AN104" s="64"/>
      <c r="AO104" s="64"/>
      <c r="AP104" s="64"/>
      <c r="AQ104" s="63"/>
      <c r="AR104" s="63"/>
      <c r="AS104" s="63"/>
      <c r="AT104" s="64"/>
      <c r="AU104" s="64"/>
      <c r="AV104" s="64"/>
      <c r="AW104" s="63"/>
      <c r="AX104" s="63"/>
      <c r="AY104" s="63"/>
      <c r="AZ104" s="64"/>
      <c r="BA104" s="64"/>
      <c r="BB104" s="64"/>
      <c r="BC104" s="69"/>
      <c r="BD104" s="69"/>
      <c r="BE104" s="69"/>
      <c r="BF104" s="64"/>
      <c r="BG104" s="64"/>
      <c r="BH104" s="64"/>
      <c r="BI104" s="69"/>
      <c r="BJ104" s="69"/>
      <c r="BK104" s="69"/>
      <c r="BL104" s="64"/>
      <c r="BM104" s="64"/>
      <c r="BN104" s="64"/>
      <c r="BO104" s="114"/>
      <c r="BP104" s="34" t="e">
        <f>Z104/L104*100</f>
        <v>#DIV/0!</v>
      </c>
    </row>
    <row r="105" spans="1:68" ht="15.75" x14ac:dyDescent="0.25">
      <c r="A105" s="68"/>
      <c r="B105" s="75"/>
      <c r="C105" s="75"/>
      <c r="D105" s="74"/>
      <c r="E105" s="74"/>
      <c r="F105" s="74"/>
      <c r="G105" s="74" t="s">
        <v>131</v>
      </c>
      <c r="H105" s="74"/>
      <c r="I105" s="74"/>
      <c r="J105" s="72" t="s">
        <v>59</v>
      </c>
      <c r="K105" s="73">
        <f>SUM(K106:K110)</f>
        <v>0</v>
      </c>
      <c r="L105" s="115"/>
      <c r="M105" s="74"/>
      <c r="N105" s="74"/>
      <c r="O105" s="74"/>
      <c r="P105" s="74"/>
      <c r="Q105" s="75"/>
      <c r="R105" s="75"/>
      <c r="S105" s="75"/>
      <c r="T105" s="145"/>
      <c r="U105" s="76"/>
      <c r="V105" s="77"/>
      <c r="W105" s="77"/>
      <c r="X105" s="78"/>
      <c r="Y105" s="156"/>
      <c r="Z105" s="79"/>
      <c r="AA105" s="79"/>
      <c r="AB105" s="79"/>
      <c r="AC105" s="79"/>
      <c r="AD105" s="116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75"/>
      <c r="BP105" s="81"/>
    </row>
    <row r="106" spans="1:68" ht="15.75" x14ac:dyDescent="0.25">
      <c r="A106" s="68"/>
      <c r="B106" s="68">
        <v>36</v>
      </c>
      <c r="C106" s="68"/>
      <c r="D106" s="14"/>
      <c r="E106" s="14"/>
      <c r="F106" s="14"/>
      <c r="G106" s="192" t="s">
        <v>53</v>
      </c>
      <c r="H106" s="14"/>
      <c r="I106" s="249"/>
      <c r="J106" s="4" t="s">
        <v>37</v>
      </c>
      <c r="K106" s="28">
        <f>M106+N106+O106+P106+Q106+R106+S106+T106</f>
        <v>0</v>
      </c>
      <c r="L106" s="41">
        <f>K106*36</f>
        <v>0</v>
      </c>
      <c r="M106" s="29"/>
      <c r="N106" s="29"/>
      <c r="O106" s="29"/>
      <c r="P106" s="29"/>
      <c r="Q106" s="68"/>
      <c r="R106" s="68"/>
      <c r="S106" s="68"/>
      <c r="T106" s="144"/>
      <c r="U106" s="67"/>
      <c r="V106" s="66"/>
      <c r="W106" s="66"/>
      <c r="X106" s="65"/>
      <c r="Y106" s="155">
        <f>Z106+Z106*0.1</f>
        <v>0</v>
      </c>
      <c r="Z106" s="31">
        <f>SUM(AA106:AC106)</f>
        <v>0</v>
      </c>
      <c r="AA106" s="31">
        <f t="shared" ref="AA106:AC110" si="19">AE106+AH106+AK106+AN106+AQ106+AT106+AW106+AZ106+BC106+BF106+BI106+BL106</f>
        <v>0</v>
      </c>
      <c r="AB106" s="31">
        <f t="shared" si="19"/>
        <v>0</v>
      </c>
      <c r="AC106" s="31">
        <f t="shared" si="19"/>
        <v>0</v>
      </c>
      <c r="AD106" s="42">
        <f>L106-Y106</f>
        <v>0</v>
      </c>
      <c r="AE106" s="63"/>
      <c r="AF106" s="63"/>
      <c r="AG106" s="63"/>
      <c r="AH106" s="64"/>
      <c r="AI106" s="64"/>
      <c r="AJ106" s="64"/>
      <c r="AK106" s="63"/>
      <c r="AL106" s="63"/>
      <c r="AM106" s="63"/>
      <c r="AN106" s="64"/>
      <c r="AO106" s="64"/>
      <c r="AP106" s="64"/>
      <c r="AQ106" s="63"/>
      <c r="AR106" s="63"/>
      <c r="AS106" s="63"/>
      <c r="AT106" s="64"/>
      <c r="AU106" s="64"/>
      <c r="AV106" s="64"/>
      <c r="AW106" s="63"/>
      <c r="AX106" s="63"/>
      <c r="AY106" s="63"/>
      <c r="AZ106" s="64"/>
      <c r="BA106" s="64"/>
      <c r="BB106" s="64"/>
      <c r="BC106" s="69"/>
      <c r="BD106" s="69"/>
      <c r="BE106" s="69"/>
      <c r="BF106" s="64"/>
      <c r="BG106" s="64"/>
      <c r="BH106" s="64"/>
      <c r="BI106" s="69"/>
      <c r="BJ106" s="69"/>
      <c r="BK106" s="69"/>
      <c r="BL106" s="64"/>
      <c r="BM106" s="64"/>
      <c r="BN106" s="64"/>
      <c r="BO106" s="114"/>
      <c r="BP106" s="34" t="e">
        <f>Z106/L106*100</f>
        <v>#DIV/0!</v>
      </c>
    </row>
    <row r="107" spans="1:68" ht="15.75" x14ac:dyDescent="0.25">
      <c r="A107" s="68"/>
      <c r="B107" s="68">
        <v>37</v>
      </c>
      <c r="C107" s="68"/>
      <c r="D107" s="14"/>
      <c r="E107" s="14"/>
      <c r="F107" s="14"/>
      <c r="G107" s="192" t="s">
        <v>53</v>
      </c>
      <c r="H107" s="14"/>
      <c r="I107" s="249"/>
      <c r="J107" s="4" t="s">
        <v>37</v>
      </c>
      <c r="K107" s="28">
        <f>M107+N107+O107+P107+Q107+R107+S107+T107</f>
        <v>0</v>
      </c>
      <c r="L107" s="41">
        <f>K107*36</f>
        <v>0</v>
      </c>
      <c r="M107" s="68"/>
      <c r="N107" s="68"/>
      <c r="O107" s="68"/>
      <c r="P107" s="68"/>
      <c r="Q107" s="68"/>
      <c r="R107" s="68"/>
      <c r="S107" s="68"/>
      <c r="T107" s="144"/>
      <c r="U107" s="67"/>
      <c r="V107" s="66"/>
      <c r="W107" s="66"/>
      <c r="X107" s="65"/>
      <c r="Y107" s="155">
        <f>Z107+Z107*0.1</f>
        <v>0</v>
      </c>
      <c r="Z107" s="31">
        <f>SUM(AA107:AC107)</f>
        <v>0</v>
      </c>
      <c r="AA107" s="31">
        <f t="shared" si="19"/>
        <v>0</v>
      </c>
      <c r="AB107" s="31">
        <f t="shared" si="19"/>
        <v>0</v>
      </c>
      <c r="AC107" s="31">
        <f t="shared" si="19"/>
        <v>0</v>
      </c>
      <c r="AD107" s="42">
        <f>L107-Y107</f>
        <v>0</v>
      </c>
      <c r="AE107" s="63"/>
      <c r="AF107" s="63"/>
      <c r="AG107" s="63"/>
      <c r="AH107" s="64"/>
      <c r="AI107" s="64"/>
      <c r="AJ107" s="64"/>
      <c r="AK107" s="63"/>
      <c r="AL107" s="63"/>
      <c r="AM107" s="63"/>
      <c r="AN107" s="64"/>
      <c r="AO107" s="64"/>
      <c r="AP107" s="64"/>
      <c r="AQ107" s="63"/>
      <c r="AR107" s="63"/>
      <c r="AS107" s="63"/>
      <c r="AT107" s="64"/>
      <c r="AU107" s="64"/>
      <c r="AV107" s="64"/>
      <c r="AW107" s="63"/>
      <c r="AX107" s="63"/>
      <c r="AY107" s="63"/>
      <c r="AZ107" s="64"/>
      <c r="BA107" s="64"/>
      <c r="BB107" s="64"/>
      <c r="BC107" s="69"/>
      <c r="BD107" s="69"/>
      <c r="BE107" s="69"/>
      <c r="BF107" s="64"/>
      <c r="BG107" s="64"/>
      <c r="BH107" s="64"/>
      <c r="BI107" s="69"/>
      <c r="BJ107" s="69"/>
      <c r="BK107" s="69"/>
      <c r="BL107" s="64"/>
      <c r="BM107" s="64"/>
      <c r="BN107" s="64"/>
      <c r="BO107" s="114"/>
      <c r="BP107" s="34" t="e">
        <f>Z107/L107*100</f>
        <v>#DIV/0!</v>
      </c>
    </row>
    <row r="108" spans="1:68" ht="15.75" x14ac:dyDescent="0.25">
      <c r="A108" s="68"/>
      <c r="B108" s="68">
        <v>38</v>
      </c>
      <c r="C108" s="68"/>
      <c r="D108" s="14"/>
      <c r="E108" s="14"/>
      <c r="F108" s="14"/>
      <c r="G108" s="192" t="s">
        <v>53</v>
      </c>
      <c r="H108" s="14"/>
      <c r="I108" s="249"/>
      <c r="J108" s="4" t="s">
        <v>37</v>
      </c>
      <c r="K108" s="28">
        <f>M108+N108+O108+P108+Q108+R108+S108+T108</f>
        <v>0</v>
      </c>
      <c r="L108" s="41">
        <f>K108*36</f>
        <v>0</v>
      </c>
      <c r="M108" s="29"/>
      <c r="N108" s="29"/>
      <c r="O108" s="29"/>
      <c r="P108" s="29"/>
      <c r="Q108" s="68"/>
      <c r="R108" s="68"/>
      <c r="S108" s="68"/>
      <c r="T108" s="144"/>
      <c r="U108" s="67"/>
      <c r="V108" s="66"/>
      <c r="W108" s="66"/>
      <c r="X108" s="65"/>
      <c r="Y108" s="155">
        <f>Z108+Z108*0.1</f>
        <v>0</v>
      </c>
      <c r="Z108" s="31">
        <f>SUM(AA108:AC108)</f>
        <v>0</v>
      </c>
      <c r="AA108" s="31">
        <f t="shared" si="19"/>
        <v>0</v>
      </c>
      <c r="AB108" s="31">
        <f t="shared" si="19"/>
        <v>0</v>
      </c>
      <c r="AC108" s="31">
        <f t="shared" si="19"/>
        <v>0</v>
      </c>
      <c r="AD108" s="42">
        <f>L108-Y108</f>
        <v>0</v>
      </c>
      <c r="AE108" s="63"/>
      <c r="AF108" s="63"/>
      <c r="AG108" s="63"/>
      <c r="AH108" s="64"/>
      <c r="AI108" s="64"/>
      <c r="AJ108" s="64"/>
      <c r="AK108" s="63"/>
      <c r="AL108" s="63"/>
      <c r="AM108" s="63"/>
      <c r="AN108" s="64"/>
      <c r="AO108" s="64"/>
      <c r="AP108" s="64"/>
      <c r="AQ108" s="63"/>
      <c r="AR108" s="63"/>
      <c r="AS108" s="63"/>
      <c r="AT108" s="64"/>
      <c r="AU108" s="64"/>
      <c r="AV108" s="64"/>
      <c r="AW108" s="63"/>
      <c r="AX108" s="63"/>
      <c r="AY108" s="63"/>
      <c r="AZ108" s="64"/>
      <c r="BA108" s="64"/>
      <c r="BB108" s="64"/>
      <c r="BC108" s="69"/>
      <c r="BD108" s="69"/>
      <c r="BE108" s="69"/>
      <c r="BF108" s="64"/>
      <c r="BG108" s="64"/>
      <c r="BH108" s="64"/>
      <c r="BI108" s="69"/>
      <c r="BJ108" s="69"/>
      <c r="BK108" s="69"/>
      <c r="BL108" s="64"/>
      <c r="BM108" s="64"/>
      <c r="BN108" s="64"/>
      <c r="BO108" s="114"/>
      <c r="BP108" s="34" t="e">
        <f>Z108/L108*100</f>
        <v>#DIV/0!</v>
      </c>
    </row>
    <row r="109" spans="1:68" ht="15.75" x14ac:dyDescent="0.25">
      <c r="A109" s="68"/>
      <c r="B109" s="68">
        <v>39</v>
      </c>
      <c r="C109" s="68"/>
      <c r="D109" s="14"/>
      <c r="E109" s="14"/>
      <c r="F109" s="14"/>
      <c r="G109" s="192" t="s">
        <v>53</v>
      </c>
      <c r="H109" s="14"/>
      <c r="I109" s="249"/>
      <c r="J109" s="4" t="s">
        <v>37</v>
      </c>
      <c r="K109" s="28">
        <f>M109+N109+O109+P109+Q109+R109+S109+T109</f>
        <v>0</v>
      </c>
      <c r="L109" s="41">
        <f>K109*36</f>
        <v>0</v>
      </c>
      <c r="M109" s="29"/>
      <c r="N109" s="29"/>
      <c r="O109" s="29"/>
      <c r="P109" s="29"/>
      <c r="Q109" s="68"/>
      <c r="R109" s="68"/>
      <c r="S109" s="68"/>
      <c r="T109" s="144"/>
      <c r="U109" s="67"/>
      <c r="V109" s="66"/>
      <c r="W109" s="66"/>
      <c r="X109" s="65"/>
      <c r="Y109" s="155">
        <f>Z109+Z109*0.1</f>
        <v>0</v>
      </c>
      <c r="Z109" s="31">
        <f>SUM(AA109:AC109)</f>
        <v>0</v>
      </c>
      <c r="AA109" s="31">
        <f t="shared" si="19"/>
        <v>0</v>
      </c>
      <c r="AB109" s="31">
        <f t="shared" si="19"/>
        <v>0</v>
      </c>
      <c r="AC109" s="31">
        <f t="shared" si="19"/>
        <v>0</v>
      </c>
      <c r="AD109" s="42">
        <f>L109-Y109</f>
        <v>0</v>
      </c>
      <c r="AE109" s="63"/>
      <c r="AF109" s="63"/>
      <c r="AG109" s="63"/>
      <c r="AH109" s="64"/>
      <c r="AI109" s="64"/>
      <c r="AJ109" s="64"/>
      <c r="AK109" s="63"/>
      <c r="AL109" s="63"/>
      <c r="AM109" s="63"/>
      <c r="AN109" s="64"/>
      <c r="AO109" s="64"/>
      <c r="AP109" s="64"/>
      <c r="AQ109" s="63"/>
      <c r="AR109" s="63"/>
      <c r="AS109" s="63"/>
      <c r="AT109" s="64"/>
      <c r="AU109" s="64"/>
      <c r="AV109" s="64"/>
      <c r="AW109" s="63"/>
      <c r="AX109" s="63"/>
      <c r="AY109" s="63"/>
      <c r="AZ109" s="64"/>
      <c r="BA109" s="64"/>
      <c r="BB109" s="64"/>
      <c r="BC109" s="69"/>
      <c r="BD109" s="69"/>
      <c r="BE109" s="69"/>
      <c r="BF109" s="64"/>
      <c r="BG109" s="64"/>
      <c r="BH109" s="64"/>
      <c r="BI109" s="69"/>
      <c r="BJ109" s="69"/>
      <c r="BK109" s="69"/>
      <c r="BL109" s="64"/>
      <c r="BM109" s="64"/>
      <c r="BN109" s="64"/>
      <c r="BO109" s="114"/>
      <c r="BP109" s="34" t="e">
        <f>Z109/L109*100</f>
        <v>#DIV/0!</v>
      </c>
    </row>
    <row r="110" spans="1:68" ht="15.75" x14ac:dyDescent="0.25">
      <c r="A110" s="68"/>
      <c r="B110" s="68">
        <v>40</v>
      </c>
      <c r="C110" s="68"/>
      <c r="D110" s="14"/>
      <c r="E110" s="14"/>
      <c r="F110" s="14"/>
      <c r="G110" s="192" t="s">
        <v>53</v>
      </c>
      <c r="H110" s="14"/>
      <c r="I110" s="249"/>
      <c r="J110" s="4" t="s">
        <v>37</v>
      </c>
      <c r="K110" s="28">
        <f>M110+N110+O110+P110+Q110+R110+S110+T110</f>
        <v>0</v>
      </c>
      <c r="L110" s="41">
        <f>K110*36</f>
        <v>0</v>
      </c>
      <c r="M110" s="29"/>
      <c r="N110" s="29"/>
      <c r="O110" s="29"/>
      <c r="P110" s="29"/>
      <c r="Q110" s="68"/>
      <c r="R110" s="68"/>
      <c r="S110" s="68"/>
      <c r="T110" s="144"/>
      <c r="U110" s="67"/>
      <c r="V110" s="66"/>
      <c r="W110" s="66"/>
      <c r="X110" s="65"/>
      <c r="Y110" s="155">
        <f>Z110+Z110*0.1</f>
        <v>0</v>
      </c>
      <c r="Z110" s="31">
        <f>SUM(AA110:AC110)</f>
        <v>0</v>
      </c>
      <c r="AA110" s="31">
        <f t="shared" si="19"/>
        <v>0</v>
      </c>
      <c r="AB110" s="31">
        <f t="shared" si="19"/>
        <v>0</v>
      </c>
      <c r="AC110" s="31">
        <f t="shared" si="19"/>
        <v>0</v>
      </c>
      <c r="AD110" s="42">
        <f>L110-Y110</f>
        <v>0</v>
      </c>
      <c r="AE110" s="63"/>
      <c r="AF110" s="63"/>
      <c r="AG110" s="63"/>
      <c r="AH110" s="64"/>
      <c r="AI110" s="64"/>
      <c r="AJ110" s="64"/>
      <c r="AK110" s="63"/>
      <c r="AL110" s="63"/>
      <c r="AM110" s="63"/>
      <c r="AN110" s="64"/>
      <c r="AO110" s="64"/>
      <c r="AP110" s="64"/>
      <c r="AQ110" s="63"/>
      <c r="AR110" s="63"/>
      <c r="AS110" s="63"/>
      <c r="AT110" s="64"/>
      <c r="AU110" s="64"/>
      <c r="AV110" s="64"/>
      <c r="AW110" s="63"/>
      <c r="AX110" s="63"/>
      <c r="AY110" s="63"/>
      <c r="AZ110" s="64"/>
      <c r="BA110" s="64"/>
      <c r="BB110" s="64"/>
      <c r="BC110" s="69"/>
      <c r="BD110" s="69"/>
      <c r="BE110" s="69"/>
      <c r="BF110" s="64"/>
      <c r="BG110" s="64"/>
      <c r="BH110" s="64"/>
      <c r="BI110" s="69"/>
      <c r="BJ110" s="69"/>
      <c r="BK110" s="69"/>
      <c r="BL110" s="64"/>
      <c r="BM110" s="64"/>
      <c r="BN110" s="64"/>
      <c r="BO110" s="114"/>
      <c r="BP110" s="34" t="e">
        <f>Z110/L110*100</f>
        <v>#DIV/0!</v>
      </c>
    </row>
    <row r="111" spans="1:68" ht="31.5" x14ac:dyDescent="0.25">
      <c r="A111" s="117"/>
      <c r="B111" s="117"/>
      <c r="C111" s="117"/>
      <c r="D111" s="117"/>
      <c r="E111" s="117"/>
      <c r="F111" s="117"/>
      <c r="G111" s="224" t="s">
        <v>138</v>
      </c>
      <c r="H111" s="189" t="s">
        <v>106</v>
      </c>
      <c r="I111" s="189"/>
      <c r="J111" s="190" t="s">
        <v>107</v>
      </c>
      <c r="K111" s="15"/>
      <c r="L111" s="118"/>
      <c r="M111" s="119"/>
      <c r="N111" s="119"/>
      <c r="O111" s="119"/>
      <c r="P111" s="119"/>
      <c r="Q111" s="120"/>
      <c r="R111" s="120"/>
      <c r="S111" s="120"/>
      <c r="T111" s="146"/>
      <c r="U111" s="172"/>
      <c r="V111" s="121"/>
      <c r="W111" s="121"/>
      <c r="X111" s="173"/>
      <c r="Y111" s="157"/>
      <c r="Z111" s="123"/>
      <c r="AA111" s="123"/>
      <c r="AB111" s="123"/>
      <c r="AC111" s="123"/>
      <c r="AD111" s="12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120"/>
      <c r="BP111" s="124"/>
    </row>
    <row r="112" spans="1:68" ht="15.75" x14ac:dyDescent="0.25">
      <c r="A112" s="55"/>
      <c r="B112" s="117"/>
      <c r="C112" s="117"/>
      <c r="D112" s="117"/>
      <c r="E112" s="117"/>
      <c r="F112" s="117"/>
      <c r="G112" s="224" t="s">
        <v>139</v>
      </c>
      <c r="H112" s="117"/>
      <c r="I112" s="117"/>
      <c r="J112" s="117" t="s">
        <v>35</v>
      </c>
      <c r="K112" s="15">
        <f>SUM(K113:K125)</f>
        <v>0</v>
      </c>
      <c r="L112" s="118">
        <f>K112*36</f>
        <v>0</v>
      </c>
      <c r="M112" s="119"/>
      <c r="N112" s="119"/>
      <c r="O112" s="119"/>
      <c r="P112" s="119"/>
      <c r="Q112" s="120"/>
      <c r="R112" s="120"/>
      <c r="S112" s="120"/>
      <c r="T112" s="146"/>
      <c r="U112" s="172"/>
      <c r="V112" s="121"/>
      <c r="W112" s="121"/>
      <c r="X112" s="173"/>
      <c r="Y112" s="157"/>
      <c r="Z112" s="123"/>
      <c r="AA112" s="123"/>
      <c r="AB112" s="123"/>
      <c r="AC112" s="123"/>
      <c r="AD112" s="122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0"/>
      <c r="BP112" s="124"/>
    </row>
    <row r="113" spans="1:68" ht="15.75" x14ac:dyDescent="0.25">
      <c r="A113" s="68"/>
      <c r="B113" s="68">
        <v>41</v>
      </c>
      <c r="C113" s="68"/>
      <c r="D113" s="14"/>
      <c r="E113" s="14"/>
      <c r="F113" s="14"/>
      <c r="G113" s="192" t="s">
        <v>36</v>
      </c>
      <c r="H113" s="14"/>
      <c r="I113" s="249"/>
      <c r="J113" s="4" t="s">
        <v>37</v>
      </c>
      <c r="K113" s="28">
        <f t="shared" ref="K113:K125" si="20">M113+N113+O113+P113+Q113+R113+S113+T113</f>
        <v>0</v>
      </c>
      <c r="L113" s="41">
        <f t="shared" ref="L113:L125" si="21">K113*36</f>
        <v>0</v>
      </c>
      <c r="M113" s="87"/>
      <c r="N113" s="87"/>
      <c r="O113" s="87"/>
      <c r="P113" s="87"/>
      <c r="Q113" s="87"/>
      <c r="R113" s="87"/>
      <c r="S113" s="87"/>
      <c r="T113" s="147"/>
      <c r="U113" s="88"/>
      <c r="V113" s="89"/>
      <c r="W113" s="89"/>
      <c r="X113" s="90"/>
      <c r="Y113" s="155">
        <f t="shared" ref="Y113:Y125" si="22">Z113+Z113*0.1</f>
        <v>0</v>
      </c>
      <c r="Z113" s="31">
        <f t="shared" ref="Z113:Z125" si="23">SUM(AA113:AC113)</f>
        <v>0</v>
      </c>
      <c r="AA113" s="31">
        <f t="shared" ref="AA113:AC125" si="24">AE113+AH113+AK113+AN113+AQ113+AT113+AW113+AZ113+BC113+BF113+BI113+BL113</f>
        <v>0</v>
      </c>
      <c r="AB113" s="31">
        <f t="shared" si="24"/>
        <v>0</v>
      </c>
      <c r="AC113" s="31">
        <f t="shared" si="24"/>
        <v>0</v>
      </c>
      <c r="AD113" s="42">
        <f t="shared" ref="AD113:AD125" si="25">L113-Y113</f>
        <v>0</v>
      </c>
      <c r="AE113" s="63"/>
      <c r="AF113" s="63"/>
      <c r="AG113" s="63"/>
      <c r="AH113" s="64"/>
      <c r="AI113" s="64"/>
      <c r="AJ113" s="64"/>
      <c r="AK113" s="63"/>
      <c r="AL113" s="63"/>
      <c r="AM113" s="63"/>
      <c r="AN113" s="64"/>
      <c r="AO113" s="64"/>
      <c r="AP113" s="64"/>
      <c r="AQ113" s="63"/>
      <c r="AR113" s="63"/>
      <c r="AS113" s="63"/>
      <c r="AT113" s="64"/>
      <c r="AU113" s="64"/>
      <c r="AV113" s="64"/>
      <c r="AW113" s="63"/>
      <c r="AX113" s="63"/>
      <c r="AY113" s="63"/>
      <c r="AZ113" s="64"/>
      <c r="BA113" s="64"/>
      <c r="BB113" s="64"/>
      <c r="BC113" s="69"/>
      <c r="BD113" s="69"/>
      <c r="BE113" s="69"/>
      <c r="BF113" s="64"/>
      <c r="BG113" s="64"/>
      <c r="BH113" s="64"/>
      <c r="BI113" s="69"/>
      <c r="BJ113" s="69"/>
      <c r="BK113" s="69"/>
      <c r="BL113" s="64"/>
      <c r="BM113" s="64"/>
      <c r="BN113" s="64"/>
      <c r="BO113" s="114"/>
      <c r="BP113" s="34" t="e">
        <f t="shared" ref="BP113:BP125" si="26">Z113/L113*100</f>
        <v>#DIV/0!</v>
      </c>
    </row>
    <row r="114" spans="1:68" ht="15.75" x14ac:dyDescent="0.25">
      <c r="A114" s="68"/>
      <c r="B114" s="68">
        <v>42</v>
      </c>
      <c r="C114" s="68"/>
      <c r="D114" s="14"/>
      <c r="E114" s="14"/>
      <c r="F114" s="14"/>
      <c r="G114" s="192" t="s">
        <v>36</v>
      </c>
      <c r="H114" s="14"/>
      <c r="I114" s="249"/>
      <c r="J114" s="4" t="s">
        <v>37</v>
      </c>
      <c r="K114" s="28">
        <f t="shared" si="20"/>
        <v>0</v>
      </c>
      <c r="L114" s="41">
        <f t="shared" si="21"/>
        <v>0</v>
      </c>
      <c r="M114" s="87"/>
      <c r="N114" s="87"/>
      <c r="O114" s="87"/>
      <c r="P114" s="87"/>
      <c r="Q114" s="87"/>
      <c r="R114" s="87"/>
      <c r="S114" s="87"/>
      <c r="T114" s="147"/>
      <c r="U114" s="88"/>
      <c r="V114" s="89"/>
      <c r="W114" s="89"/>
      <c r="X114" s="90"/>
      <c r="Y114" s="155">
        <f t="shared" si="22"/>
        <v>0</v>
      </c>
      <c r="Z114" s="31">
        <f t="shared" si="23"/>
        <v>0</v>
      </c>
      <c r="AA114" s="31">
        <f t="shared" si="24"/>
        <v>0</v>
      </c>
      <c r="AB114" s="31">
        <f t="shared" si="24"/>
        <v>0</v>
      </c>
      <c r="AC114" s="31">
        <f t="shared" si="24"/>
        <v>0</v>
      </c>
      <c r="AD114" s="42">
        <f t="shared" si="25"/>
        <v>0</v>
      </c>
      <c r="AE114" s="63"/>
      <c r="AF114" s="63"/>
      <c r="AG114" s="63"/>
      <c r="AH114" s="64"/>
      <c r="AI114" s="64"/>
      <c r="AJ114" s="64"/>
      <c r="AK114" s="63"/>
      <c r="AL114" s="63"/>
      <c r="AM114" s="63"/>
      <c r="AN114" s="64"/>
      <c r="AO114" s="64"/>
      <c r="AP114" s="64"/>
      <c r="AQ114" s="63"/>
      <c r="AR114" s="63"/>
      <c r="AS114" s="63"/>
      <c r="AT114" s="64"/>
      <c r="AU114" s="64"/>
      <c r="AV114" s="64"/>
      <c r="AW114" s="63"/>
      <c r="AX114" s="63"/>
      <c r="AY114" s="63"/>
      <c r="AZ114" s="64"/>
      <c r="BA114" s="64"/>
      <c r="BB114" s="64"/>
      <c r="BC114" s="69"/>
      <c r="BD114" s="69"/>
      <c r="BE114" s="69"/>
      <c r="BF114" s="64"/>
      <c r="BG114" s="64"/>
      <c r="BH114" s="64"/>
      <c r="BI114" s="69"/>
      <c r="BJ114" s="69"/>
      <c r="BK114" s="69"/>
      <c r="BL114" s="64"/>
      <c r="BM114" s="64"/>
      <c r="BN114" s="64"/>
      <c r="BO114" s="114"/>
      <c r="BP114" s="34" t="e">
        <f t="shared" si="26"/>
        <v>#DIV/0!</v>
      </c>
    </row>
    <row r="115" spans="1:68" ht="15.75" x14ac:dyDescent="0.25">
      <c r="A115" s="68"/>
      <c r="B115" s="68">
        <v>43</v>
      </c>
      <c r="C115" s="68"/>
      <c r="D115" s="14"/>
      <c r="E115" s="14"/>
      <c r="F115" s="14"/>
      <c r="G115" s="192" t="s">
        <v>36</v>
      </c>
      <c r="H115" s="14"/>
      <c r="I115" s="249"/>
      <c r="J115" s="4" t="s">
        <v>37</v>
      </c>
      <c r="K115" s="28">
        <f t="shared" si="20"/>
        <v>0</v>
      </c>
      <c r="L115" s="41">
        <f t="shared" si="21"/>
        <v>0</v>
      </c>
      <c r="M115" s="87"/>
      <c r="N115" s="87"/>
      <c r="O115" s="87"/>
      <c r="P115" s="87"/>
      <c r="Q115" s="87"/>
      <c r="R115" s="87"/>
      <c r="S115" s="87"/>
      <c r="T115" s="147"/>
      <c r="U115" s="88"/>
      <c r="V115" s="89"/>
      <c r="W115" s="89"/>
      <c r="X115" s="90"/>
      <c r="Y115" s="155">
        <f t="shared" si="22"/>
        <v>0</v>
      </c>
      <c r="Z115" s="31">
        <f t="shared" si="23"/>
        <v>0</v>
      </c>
      <c r="AA115" s="31">
        <f t="shared" si="24"/>
        <v>0</v>
      </c>
      <c r="AB115" s="31">
        <f t="shared" si="24"/>
        <v>0</v>
      </c>
      <c r="AC115" s="31">
        <f t="shared" si="24"/>
        <v>0</v>
      </c>
      <c r="AD115" s="42">
        <f t="shared" si="25"/>
        <v>0</v>
      </c>
      <c r="AE115" s="63"/>
      <c r="AF115" s="63"/>
      <c r="AG115" s="63"/>
      <c r="AH115" s="64"/>
      <c r="AI115" s="64"/>
      <c r="AJ115" s="64"/>
      <c r="AK115" s="63"/>
      <c r="AL115" s="63"/>
      <c r="AM115" s="63"/>
      <c r="AN115" s="64"/>
      <c r="AO115" s="64"/>
      <c r="AP115" s="64"/>
      <c r="AQ115" s="63"/>
      <c r="AR115" s="63"/>
      <c r="AS115" s="63"/>
      <c r="AT115" s="64"/>
      <c r="AU115" s="64"/>
      <c r="AV115" s="64"/>
      <c r="AW115" s="63"/>
      <c r="AX115" s="63"/>
      <c r="AY115" s="63"/>
      <c r="AZ115" s="64"/>
      <c r="BA115" s="64"/>
      <c r="BB115" s="64"/>
      <c r="BC115" s="69"/>
      <c r="BD115" s="69"/>
      <c r="BE115" s="69"/>
      <c r="BF115" s="64"/>
      <c r="BG115" s="64"/>
      <c r="BH115" s="64"/>
      <c r="BI115" s="69"/>
      <c r="BJ115" s="69"/>
      <c r="BK115" s="69"/>
      <c r="BL115" s="64"/>
      <c r="BM115" s="64"/>
      <c r="BN115" s="64"/>
      <c r="BO115" s="114"/>
      <c r="BP115" s="34" t="e">
        <f t="shared" si="26"/>
        <v>#DIV/0!</v>
      </c>
    </row>
    <row r="116" spans="1:68" ht="15.75" x14ac:dyDescent="0.25">
      <c r="A116" s="68"/>
      <c r="B116" s="68">
        <v>44</v>
      </c>
      <c r="C116" s="68"/>
      <c r="D116" s="14"/>
      <c r="E116" s="14"/>
      <c r="F116" s="14"/>
      <c r="G116" s="192" t="s">
        <v>36</v>
      </c>
      <c r="H116" s="14"/>
      <c r="I116" s="249"/>
      <c r="J116" s="4" t="s">
        <v>37</v>
      </c>
      <c r="K116" s="28">
        <f t="shared" si="20"/>
        <v>0</v>
      </c>
      <c r="L116" s="41">
        <f t="shared" si="21"/>
        <v>0</v>
      </c>
      <c r="M116" s="87"/>
      <c r="N116" s="87"/>
      <c r="O116" s="87"/>
      <c r="P116" s="87"/>
      <c r="Q116" s="87"/>
      <c r="R116" s="87"/>
      <c r="S116" s="87"/>
      <c r="T116" s="147"/>
      <c r="U116" s="88"/>
      <c r="V116" s="89"/>
      <c r="W116" s="89"/>
      <c r="X116" s="90"/>
      <c r="Y116" s="155">
        <f t="shared" si="22"/>
        <v>0</v>
      </c>
      <c r="Z116" s="31">
        <f t="shared" si="23"/>
        <v>0</v>
      </c>
      <c r="AA116" s="31">
        <f t="shared" si="24"/>
        <v>0</v>
      </c>
      <c r="AB116" s="31">
        <f t="shared" si="24"/>
        <v>0</v>
      </c>
      <c r="AC116" s="31">
        <f t="shared" si="24"/>
        <v>0</v>
      </c>
      <c r="AD116" s="42">
        <f t="shared" si="25"/>
        <v>0</v>
      </c>
      <c r="AE116" s="63"/>
      <c r="AF116" s="63"/>
      <c r="AG116" s="63"/>
      <c r="AH116" s="64"/>
      <c r="AI116" s="64"/>
      <c r="AJ116" s="64"/>
      <c r="AK116" s="63"/>
      <c r="AL116" s="63"/>
      <c r="AM116" s="63"/>
      <c r="AN116" s="64"/>
      <c r="AO116" s="64"/>
      <c r="AP116" s="64"/>
      <c r="AQ116" s="63"/>
      <c r="AR116" s="63"/>
      <c r="AS116" s="63"/>
      <c r="AT116" s="64"/>
      <c r="AU116" s="64"/>
      <c r="AV116" s="64"/>
      <c r="AW116" s="63"/>
      <c r="AX116" s="63"/>
      <c r="AY116" s="63"/>
      <c r="AZ116" s="64"/>
      <c r="BA116" s="64"/>
      <c r="BB116" s="64"/>
      <c r="BC116" s="69"/>
      <c r="BD116" s="69"/>
      <c r="BE116" s="69"/>
      <c r="BF116" s="64"/>
      <c r="BG116" s="64"/>
      <c r="BH116" s="64"/>
      <c r="BI116" s="69"/>
      <c r="BJ116" s="69"/>
      <c r="BK116" s="69"/>
      <c r="BL116" s="64"/>
      <c r="BM116" s="64"/>
      <c r="BN116" s="64"/>
      <c r="BO116" s="114"/>
      <c r="BP116" s="34" t="e">
        <f t="shared" si="26"/>
        <v>#DIV/0!</v>
      </c>
    </row>
    <row r="117" spans="1:68" ht="15.75" x14ac:dyDescent="0.25">
      <c r="A117" s="68"/>
      <c r="B117" s="68">
        <v>45</v>
      </c>
      <c r="C117" s="68"/>
      <c r="D117" s="14"/>
      <c r="E117" s="14"/>
      <c r="F117" s="14"/>
      <c r="G117" s="192" t="s">
        <v>36</v>
      </c>
      <c r="H117" s="14"/>
      <c r="I117" s="249"/>
      <c r="J117" s="4" t="s">
        <v>37</v>
      </c>
      <c r="K117" s="28">
        <f t="shared" si="20"/>
        <v>0</v>
      </c>
      <c r="L117" s="41">
        <f t="shared" si="21"/>
        <v>0</v>
      </c>
      <c r="M117" s="87"/>
      <c r="N117" s="87"/>
      <c r="O117" s="87"/>
      <c r="P117" s="87"/>
      <c r="Q117" s="87"/>
      <c r="R117" s="87"/>
      <c r="S117" s="87"/>
      <c r="T117" s="147"/>
      <c r="U117" s="88"/>
      <c r="V117" s="89"/>
      <c r="W117" s="89"/>
      <c r="X117" s="90"/>
      <c r="Y117" s="155">
        <f t="shared" si="22"/>
        <v>0</v>
      </c>
      <c r="Z117" s="31">
        <f t="shared" si="23"/>
        <v>0</v>
      </c>
      <c r="AA117" s="31">
        <f t="shared" si="24"/>
        <v>0</v>
      </c>
      <c r="AB117" s="31">
        <f t="shared" si="24"/>
        <v>0</v>
      </c>
      <c r="AC117" s="31">
        <f t="shared" si="24"/>
        <v>0</v>
      </c>
      <c r="AD117" s="42">
        <f t="shared" si="25"/>
        <v>0</v>
      </c>
      <c r="AE117" s="63"/>
      <c r="AF117" s="63"/>
      <c r="AG117" s="63"/>
      <c r="AH117" s="64"/>
      <c r="AI117" s="64"/>
      <c r="AJ117" s="64"/>
      <c r="AK117" s="63"/>
      <c r="AL117" s="63"/>
      <c r="AM117" s="63"/>
      <c r="AN117" s="64"/>
      <c r="AO117" s="64"/>
      <c r="AP117" s="64"/>
      <c r="AQ117" s="63"/>
      <c r="AR117" s="63"/>
      <c r="AS117" s="63"/>
      <c r="AT117" s="64"/>
      <c r="AU117" s="64"/>
      <c r="AV117" s="64"/>
      <c r="AW117" s="63"/>
      <c r="AX117" s="63"/>
      <c r="AY117" s="63"/>
      <c r="AZ117" s="64"/>
      <c r="BA117" s="64"/>
      <c r="BB117" s="64"/>
      <c r="BC117" s="69"/>
      <c r="BD117" s="69"/>
      <c r="BE117" s="69"/>
      <c r="BF117" s="64"/>
      <c r="BG117" s="64"/>
      <c r="BH117" s="64"/>
      <c r="BI117" s="69"/>
      <c r="BJ117" s="69"/>
      <c r="BK117" s="69"/>
      <c r="BL117" s="64"/>
      <c r="BM117" s="64"/>
      <c r="BN117" s="64"/>
      <c r="BO117" s="114"/>
      <c r="BP117" s="34" t="e">
        <f t="shared" si="26"/>
        <v>#DIV/0!</v>
      </c>
    </row>
    <row r="118" spans="1:68" ht="15.75" x14ac:dyDescent="0.25">
      <c r="A118" s="68"/>
      <c r="B118" s="68">
        <v>46</v>
      </c>
      <c r="C118" s="68"/>
      <c r="D118" s="14"/>
      <c r="E118" s="14"/>
      <c r="F118" s="14"/>
      <c r="G118" s="192" t="s">
        <v>36</v>
      </c>
      <c r="H118" s="14"/>
      <c r="I118" s="249"/>
      <c r="J118" s="4" t="s">
        <v>37</v>
      </c>
      <c r="K118" s="28">
        <f t="shared" si="20"/>
        <v>0</v>
      </c>
      <c r="L118" s="41">
        <f t="shared" si="21"/>
        <v>0</v>
      </c>
      <c r="M118" s="87"/>
      <c r="N118" s="87"/>
      <c r="O118" s="87"/>
      <c r="P118" s="87"/>
      <c r="Q118" s="87"/>
      <c r="R118" s="87"/>
      <c r="S118" s="87"/>
      <c r="T118" s="147"/>
      <c r="U118" s="88"/>
      <c r="V118" s="89"/>
      <c r="W118" s="89"/>
      <c r="X118" s="90"/>
      <c r="Y118" s="155">
        <f t="shared" si="22"/>
        <v>0</v>
      </c>
      <c r="Z118" s="31">
        <f t="shared" si="23"/>
        <v>0</v>
      </c>
      <c r="AA118" s="31">
        <f t="shared" si="24"/>
        <v>0</v>
      </c>
      <c r="AB118" s="31">
        <f t="shared" si="24"/>
        <v>0</v>
      </c>
      <c r="AC118" s="31">
        <f t="shared" si="24"/>
        <v>0</v>
      </c>
      <c r="AD118" s="42">
        <f t="shared" si="25"/>
        <v>0</v>
      </c>
      <c r="AE118" s="63"/>
      <c r="AF118" s="63"/>
      <c r="AG118" s="63"/>
      <c r="AH118" s="64"/>
      <c r="AI118" s="64"/>
      <c r="AJ118" s="64"/>
      <c r="AK118" s="63"/>
      <c r="AL118" s="63"/>
      <c r="AM118" s="63"/>
      <c r="AN118" s="64"/>
      <c r="AO118" s="64"/>
      <c r="AP118" s="64"/>
      <c r="AQ118" s="63"/>
      <c r="AR118" s="63"/>
      <c r="AS118" s="63"/>
      <c r="AT118" s="64"/>
      <c r="AU118" s="64"/>
      <c r="AV118" s="64"/>
      <c r="AW118" s="63"/>
      <c r="AX118" s="63"/>
      <c r="AY118" s="63"/>
      <c r="AZ118" s="64"/>
      <c r="BA118" s="64"/>
      <c r="BB118" s="64"/>
      <c r="BC118" s="69"/>
      <c r="BD118" s="69"/>
      <c r="BE118" s="69"/>
      <c r="BF118" s="64"/>
      <c r="BG118" s="64"/>
      <c r="BH118" s="64"/>
      <c r="BI118" s="69"/>
      <c r="BJ118" s="69"/>
      <c r="BK118" s="69"/>
      <c r="BL118" s="64"/>
      <c r="BM118" s="64"/>
      <c r="BN118" s="64"/>
      <c r="BO118" s="114"/>
      <c r="BP118" s="34" t="e">
        <f t="shared" si="26"/>
        <v>#DIV/0!</v>
      </c>
    </row>
    <row r="119" spans="1:68" ht="15.75" x14ac:dyDescent="0.25">
      <c r="A119" s="68"/>
      <c r="B119" s="68">
        <v>47</v>
      </c>
      <c r="C119" s="68"/>
      <c r="D119" s="14"/>
      <c r="E119" s="14"/>
      <c r="F119" s="14"/>
      <c r="G119" s="192" t="s">
        <v>36</v>
      </c>
      <c r="H119" s="14"/>
      <c r="I119" s="249"/>
      <c r="J119" s="4" t="s">
        <v>37</v>
      </c>
      <c r="K119" s="28">
        <f t="shared" si="20"/>
        <v>0</v>
      </c>
      <c r="L119" s="41">
        <f t="shared" si="21"/>
        <v>0</v>
      </c>
      <c r="M119" s="87"/>
      <c r="N119" s="87"/>
      <c r="O119" s="87"/>
      <c r="P119" s="87"/>
      <c r="Q119" s="87"/>
      <c r="R119" s="87"/>
      <c r="S119" s="87"/>
      <c r="T119" s="147"/>
      <c r="U119" s="88"/>
      <c r="V119" s="89"/>
      <c r="W119" s="89"/>
      <c r="X119" s="90"/>
      <c r="Y119" s="155">
        <f t="shared" si="22"/>
        <v>0</v>
      </c>
      <c r="Z119" s="31">
        <f t="shared" si="23"/>
        <v>0</v>
      </c>
      <c r="AA119" s="31">
        <f t="shared" si="24"/>
        <v>0</v>
      </c>
      <c r="AB119" s="31">
        <f t="shared" si="24"/>
        <v>0</v>
      </c>
      <c r="AC119" s="31">
        <f t="shared" si="24"/>
        <v>0</v>
      </c>
      <c r="AD119" s="42">
        <f t="shared" si="25"/>
        <v>0</v>
      </c>
      <c r="AE119" s="63"/>
      <c r="AF119" s="63"/>
      <c r="AG119" s="63"/>
      <c r="AH119" s="64"/>
      <c r="AI119" s="64"/>
      <c r="AJ119" s="64"/>
      <c r="AK119" s="63"/>
      <c r="AL119" s="63"/>
      <c r="AM119" s="63"/>
      <c r="AN119" s="64"/>
      <c r="AO119" s="64"/>
      <c r="AP119" s="64"/>
      <c r="AQ119" s="63"/>
      <c r="AR119" s="63"/>
      <c r="AS119" s="63"/>
      <c r="AT119" s="64"/>
      <c r="AU119" s="64"/>
      <c r="AV119" s="64"/>
      <c r="AW119" s="63"/>
      <c r="AX119" s="63"/>
      <c r="AY119" s="63"/>
      <c r="AZ119" s="64"/>
      <c r="BA119" s="64"/>
      <c r="BB119" s="64"/>
      <c r="BC119" s="69"/>
      <c r="BD119" s="69"/>
      <c r="BE119" s="69"/>
      <c r="BF119" s="64"/>
      <c r="BG119" s="64"/>
      <c r="BH119" s="64"/>
      <c r="BI119" s="69"/>
      <c r="BJ119" s="69"/>
      <c r="BK119" s="69"/>
      <c r="BL119" s="64"/>
      <c r="BM119" s="64"/>
      <c r="BN119" s="64"/>
      <c r="BO119" s="114"/>
      <c r="BP119" s="34" t="e">
        <f t="shared" si="26"/>
        <v>#DIV/0!</v>
      </c>
    </row>
    <row r="120" spans="1:68" ht="15.75" x14ac:dyDescent="0.25">
      <c r="A120" s="68"/>
      <c r="B120" s="68">
        <v>48</v>
      </c>
      <c r="C120" s="68"/>
      <c r="D120" s="14"/>
      <c r="E120" s="14"/>
      <c r="F120" s="14"/>
      <c r="G120" s="192" t="s">
        <v>36</v>
      </c>
      <c r="H120" s="14"/>
      <c r="I120" s="249"/>
      <c r="J120" s="4" t="s">
        <v>37</v>
      </c>
      <c r="K120" s="28">
        <f t="shared" si="20"/>
        <v>0</v>
      </c>
      <c r="L120" s="41">
        <f t="shared" si="21"/>
        <v>0</v>
      </c>
      <c r="M120" s="87"/>
      <c r="N120" s="87"/>
      <c r="O120" s="87"/>
      <c r="P120" s="87"/>
      <c r="Q120" s="87"/>
      <c r="R120" s="87"/>
      <c r="S120" s="87"/>
      <c r="T120" s="147"/>
      <c r="U120" s="88"/>
      <c r="V120" s="89"/>
      <c r="W120" s="89"/>
      <c r="X120" s="90"/>
      <c r="Y120" s="155">
        <f t="shared" si="22"/>
        <v>0</v>
      </c>
      <c r="Z120" s="31">
        <f t="shared" si="23"/>
        <v>0</v>
      </c>
      <c r="AA120" s="31">
        <f t="shared" si="24"/>
        <v>0</v>
      </c>
      <c r="AB120" s="31">
        <f t="shared" si="24"/>
        <v>0</v>
      </c>
      <c r="AC120" s="31">
        <f t="shared" si="24"/>
        <v>0</v>
      </c>
      <c r="AD120" s="42">
        <f t="shared" si="25"/>
        <v>0</v>
      </c>
      <c r="AE120" s="63"/>
      <c r="AF120" s="63"/>
      <c r="AG120" s="63"/>
      <c r="AH120" s="64"/>
      <c r="AI120" s="64"/>
      <c r="AJ120" s="64"/>
      <c r="AK120" s="63"/>
      <c r="AL120" s="63"/>
      <c r="AM120" s="63"/>
      <c r="AN120" s="64"/>
      <c r="AO120" s="64"/>
      <c r="AP120" s="64"/>
      <c r="AQ120" s="63"/>
      <c r="AR120" s="63"/>
      <c r="AS120" s="63"/>
      <c r="AT120" s="64"/>
      <c r="AU120" s="64"/>
      <c r="AV120" s="64"/>
      <c r="AW120" s="63"/>
      <c r="AX120" s="63"/>
      <c r="AY120" s="63"/>
      <c r="AZ120" s="64"/>
      <c r="BA120" s="64"/>
      <c r="BB120" s="64"/>
      <c r="BC120" s="69"/>
      <c r="BD120" s="69"/>
      <c r="BE120" s="69"/>
      <c r="BF120" s="64"/>
      <c r="BG120" s="64"/>
      <c r="BH120" s="64"/>
      <c r="BI120" s="69"/>
      <c r="BJ120" s="69"/>
      <c r="BK120" s="69"/>
      <c r="BL120" s="64"/>
      <c r="BM120" s="64"/>
      <c r="BN120" s="64"/>
      <c r="BO120" s="114"/>
      <c r="BP120" s="34" t="e">
        <f t="shared" si="26"/>
        <v>#DIV/0!</v>
      </c>
    </row>
    <row r="121" spans="1:68" ht="15.75" x14ac:dyDescent="0.25">
      <c r="A121" s="68"/>
      <c r="B121" s="68">
        <v>49</v>
      </c>
      <c r="C121" s="68"/>
      <c r="D121" s="14"/>
      <c r="E121" s="14"/>
      <c r="F121" s="14"/>
      <c r="G121" s="192" t="s">
        <v>36</v>
      </c>
      <c r="H121" s="14"/>
      <c r="I121" s="249"/>
      <c r="J121" s="4" t="s">
        <v>37</v>
      </c>
      <c r="K121" s="28">
        <f t="shared" si="20"/>
        <v>0</v>
      </c>
      <c r="L121" s="41">
        <f t="shared" si="21"/>
        <v>0</v>
      </c>
      <c r="M121" s="87"/>
      <c r="N121" s="87"/>
      <c r="O121" s="87"/>
      <c r="P121" s="87"/>
      <c r="Q121" s="87"/>
      <c r="R121" s="87"/>
      <c r="S121" s="87"/>
      <c r="T121" s="147"/>
      <c r="U121" s="88"/>
      <c r="V121" s="89"/>
      <c r="W121" s="89"/>
      <c r="X121" s="90"/>
      <c r="Y121" s="155">
        <f t="shared" si="22"/>
        <v>0</v>
      </c>
      <c r="Z121" s="31">
        <f t="shared" si="23"/>
        <v>0</v>
      </c>
      <c r="AA121" s="31">
        <f t="shared" si="24"/>
        <v>0</v>
      </c>
      <c r="AB121" s="31">
        <f t="shared" si="24"/>
        <v>0</v>
      </c>
      <c r="AC121" s="31">
        <f t="shared" si="24"/>
        <v>0</v>
      </c>
      <c r="AD121" s="42">
        <f t="shared" si="25"/>
        <v>0</v>
      </c>
      <c r="AE121" s="63"/>
      <c r="AF121" s="63"/>
      <c r="AG121" s="63"/>
      <c r="AH121" s="64"/>
      <c r="AI121" s="64"/>
      <c r="AJ121" s="64"/>
      <c r="AK121" s="63"/>
      <c r="AL121" s="63"/>
      <c r="AM121" s="63"/>
      <c r="AN121" s="64"/>
      <c r="AO121" s="64"/>
      <c r="AP121" s="64"/>
      <c r="AQ121" s="63"/>
      <c r="AR121" s="63"/>
      <c r="AS121" s="63"/>
      <c r="AT121" s="64"/>
      <c r="AU121" s="64"/>
      <c r="AV121" s="64"/>
      <c r="AW121" s="63"/>
      <c r="AX121" s="63"/>
      <c r="AY121" s="63"/>
      <c r="AZ121" s="64"/>
      <c r="BA121" s="64"/>
      <c r="BB121" s="64"/>
      <c r="BC121" s="69"/>
      <c r="BD121" s="69"/>
      <c r="BE121" s="69"/>
      <c r="BF121" s="64"/>
      <c r="BG121" s="64"/>
      <c r="BH121" s="64"/>
      <c r="BI121" s="69"/>
      <c r="BJ121" s="69"/>
      <c r="BK121" s="69"/>
      <c r="BL121" s="64"/>
      <c r="BM121" s="64"/>
      <c r="BN121" s="64"/>
      <c r="BO121" s="114"/>
      <c r="BP121" s="34" t="e">
        <f t="shared" si="26"/>
        <v>#DIV/0!</v>
      </c>
    </row>
    <row r="122" spans="1:68" ht="15.75" x14ac:dyDescent="0.25">
      <c r="A122" s="68"/>
      <c r="B122" s="68">
        <v>50</v>
      </c>
      <c r="C122" s="68"/>
      <c r="D122" s="14"/>
      <c r="E122" s="14"/>
      <c r="F122" s="14"/>
      <c r="G122" s="192" t="s">
        <v>36</v>
      </c>
      <c r="H122" s="14"/>
      <c r="I122" s="249"/>
      <c r="J122" s="4" t="s">
        <v>37</v>
      </c>
      <c r="K122" s="28">
        <f t="shared" si="20"/>
        <v>0</v>
      </c>
      <c r="L122" s="41">
        <f t="shared" si="21"/>
        <v>0</v>
      </c>
      <c r="M122" s="87"/>
      <c r="N122" s="87"/>
      <c r="O122" s="87"/>
      <c r="P122" s="87"/>
      <c r="Q122" s="87"/>
      <c r="R122" s="87"/>
      <c r="S122" s="87"/>
      <c r="T122" s="147"/>
      <c r="U122" s="88"/>
      <c r="V122" s="89"/>
      <c r="W122" s="89"/>
      <c r="X122" s="90"/>
      <c r="Y122" s="155">
        <f t="shared" si="22"/>
        <v>0</v>
      </c>
      <c r="Z122" s="31">
        <f t="shared" si="23"/>
        <v>0</v>
      </c>
      <c r="AA122" s="31">
        <f t="shared" si="24"/>
        <v>0</v>
      </c>
      <c r="AB122" s="31">
        <f t="shared" si="24"/>
        <v>0</v>
      </c>
      <c r="AC122" s="31">
        <f t="shared" si="24"/>
        <v>0</v>
      </c>
      <c r="AD122" s="42">
        <f t="shared" si="25"/>
        <v>0</v>
      </c>
      <c r="AE122" s="63"/>
      <c r="AF122" s="63"/>
      <c r="AG122" s="63"/>
      <c r="AH122" s="64"/>
      <c r="AI122" s="64"/>
      <c r="AJ122" s="64"/>
      <c r="AK122" s="63"/>
      <c r="AL122" s="63"/>
      <c r="AM122" s="63"/>
      <c r="AN122" s="64"/>
      <c r="AO122" s="64"/>
      <c r="AP122" s="64"/>
      <c r="AQ122" s="63"/>
      <c r="AR122" s="63"/>
      <c r="AS122" s="63"/>
      <c r="AT122" s="64"/>
      <c r="AU122" s="64"/>
      <c r="AV122" s="64"/>
      <c r="AW122" s="63"/>
      <c r="AX122" s="63"/>
      <c r="AY122" s="63"/>
      <c r="AZ122" s="64"/>
      <c r="BA122" s="64"/>
      <c r="BB122" s="64"/>
      <c r="BC122" s="69"/>
      <c r="BD122" s="69"/>
      <c r="BE122" s="69"/>
      <c r="BF122" s="64"/>
      <c r="BG122" s="64"/>
      <c r="BH122" s="64"/>
      <c r="BI122" s="69"/>
      <c r="BJ122" s="69"/>
      <c r="BK122" s="69"/>
      <c r="BL122" s="64"/>
      <c r="BM122" s="64"/>
      <c r="BN122" s="64"/>
      <c r="BO122" s="114"/>
      <c r="BP122" s="34" t="e">
        <f t="shared" si="26"/>
        <v>#DIV/0!</v>
      </c>
    </row>
    <row r="123" spans="1:68" ht="15.75" x14ac:dyDescent="0.25">
      <c r="A123" s="68"/>
      <c r="B123" s="68">
        <v>51</v>
      </c>
      <c r="C123" s="68"/>
      <c r="D123" s="14"/>
      <c r="E123" s="14"/>
      <c r="F123" s="14"/>
      <c r="G123" s="192" t="s">
        <v>36</v>
      </c>
      <c r="H123" s="14"/>
      <c r="I123" s="249"/>
      <c r="J123" s="4" t="s">
        <v>37</v>
      </c>
      <c r="K123" s="28">
        <f t="shared" si="20"/>
        <v>0</v>
      </c>
      <c r="L123" s="41">
        <f t="shared" si="21"/>
        <v>0</v>
      </c>
      <c r="M123" s="87"/>
      <c r="N123" s="87"/>
      <c r="O123" s="87"/>
      <c r="P123" s="87"/>
      <c r="Q123" s="87"/>
      <c r="R123" s="87"/>
      <c r="S123" s="87"/>
      <c r="T123" s="147"/>
      <c r="U123" s="88"/>
      <c r="V123" s="89"/>
      <c r="W123" s="89"/>
      <c r="X123" s="90"/>
      <c r="Y123" s="155">
        <f t="shared" si="22"/>
        <v>0</v>
      </c>
      <c r="Z123" s="31">
        <f t="shared" si="23"/>
        <v>0</v>
      </c>
      <c r="AA123" s="31">
        <f t="shared" si="24"/>
        <v>0</v>
      </c>
      <c r="AB123" s="31">
        <f t="shared" si="24"/>
        <v>0</v>
      </c>
      <c r="AC123" s="31">
        <f t="shared" si="24"/>
        <v>0</v>
      </c>
      <c r="AD123" s="42">
        <f t="shared" si="25"/>
        <v>0</v>
      </c>
      <c r="AE123" s="63"/>
      <c r="AF123" s="63"/>
      <c r="AG123" s="63"/>
      <c r="AH123" s="64"/>
      <c r="AI123" s="64"/>
      <c r="AJ123" s="64"/>
      <c r="AK123" s="63"/>
      <c r="AL123" s="63"/>
      <c r="AM123" s="63"/>
      <c r="AN123" s="64"/>
      <c r="AO123" s="64"/>
      <c r="AP123" s="64"/>
      <c r="AQ123" s="63"/>
      <c r="AR123" s="63"/>
      <c r="AS123" s="63"/>
      <c r="AT123" s="64"/>
      <c r="AU123" s="64"/>
      <c r="AV123" s="64"/>
      <c r="AW123" s="63"/>
      <c r="AX123" s="63"/>
      <c r="AY123" s="63"/>
      <c r="AZ123" s="64"/>
      <c r="BA123" s="64"/>
      <c r="BB123" s="64"/>
      <c r="BC123" s="69"/>
      <c r="BD123" s="69"/>
      <c r="BE123" s="69"/>
      <c r="BF123" s="64"/>
      <c r="BG123" s="64"/>
      <c r="BH123" s="64"/>
      <c r="BI123" s="69"/>
      <c r="BJ123" s="69"/>
      <c r="BK123" s="69"/>
      <c r="BL123" s="64"/>
      <c r="BM123" s="64"/>
      <c r="BN123" s="64"/>
      <c r="BO123" s="114"/>
      <c r="BP123" s="34" t="e">
        <f t="shared" si="26"/>
        <v>#DIV/0!</v>
      </c>
    </row>
    <row r="124" spans="1:68" ht="15.75" x14ac:dyDescent="0.25">
      <c r="A124" s="68"/>
      <c r="B124" s="68">
        <v>52</v>
      </c>
      <c r="C124" s="68"/>
      <c r="D124" s="14"/>
      <c r="E124" s="14"/>
      <c r="F124" s="14"/>
      <c r="G124" s="192" t="s">
        <v>36</v>
      </c>
      <c r="H124" s="14"/>
      <c r="I124" s="249"/>
      <c r="J124" s="4" t="s">
        <v>37</v>
      </c>
      <c r="K124" s="28">
        <f t="shared" si="20"/>
        <v>0</v>
      </c>
      <c r="L124" s="41">
        <f t="shared" si="21"/>
        <v>0</v>
      </c>
      <c r="M124" s="107"/>
      <c r="N124" s="107"/>
      <c r="O124" s="107"/>
      <c r="P124" s="107"/>
      <c r="Q124" s="87"/>
      <c r="R124" s="87"/>
      <c r="S124" s="87"/>
      <c r="T124" s="147"/>
      <c r="U124" s="88"/>
      <c r="V124" s="89"/>
      <c r="W124" s="89"/>
      <c r="X124" s="90"/>
      <c r="Y124" s="155">
        <f t="shared" si="22"/>
        <v>0</v>
      </c>
      <c r="Z124" s="31">
        <f t="shared" si="23"/>
        <v>0</v>
      </c>
      <c r="AA124" s="31">
        <f t="shared" si="24"/>
        <v>0</v>
      </c>
      <c r="AB124" s="31">
        <f t="shared" si="24"/>
        <v>0</v>
      </c>
      <c r="AC124" s="31">
        <f t="shared" si="24"/>
        <v>0</v>
      </c>
      <c r="AD124" s="42">
        <f t="shared" si="25"/>
        <v>0</v>
      </c>
      <c r="AE124" s="63"/>
      <c r="AF124" s="63"/>
      <c r="AG124" s="63"/>
      <c r="AH124" s="64"/>
      <c r="AI124" s="64"/>
      <c r="AJ124" s="64"/>
      <c r="AK124" s="63"/>
      <c r="AL124" s="63"/>
      <c r="AM124" s="63"/>
      <c r="AN124" s="64"/>
      <c r="AO124" s="64"/>
      <c r="AP124" s="64"/>
      <c r="AQ124" s="63"/>
      <c r="AR124" s="63"/>
      <c r="AS124" s="63"/>
      <c r="AT124" s="64"/>
      <c r="AU124" s="64"/>
      <c r="AV124" s="64"/>
      <c r="AW124" s="63"/>
      <c r="AX124" s="63"/>
      <c r="AY124" s="63"/>
      <c r="AZ124" s="64"/>
      <c r="BA124" s="64"/>
      <c r="BB124" s="64"/>
      <c r="BC124" s="69"/>
      <c r="BD124" s="69"/>
      <c r="BE124" s="69"/>
      <c r="BF124" s="64"/>
      <c r="BG124" s="64"/>
      <c r="BH124" s="64"/>
      <c r="BI124" s="69"/>
      <c r="BJ124" s="69"/>
      <c r="BK124" s="69"/>
      <c r="BL124" s="64"/>
      <c r="BM124" s="64"/>
      <c r="BN124" s="64"/>
      <c r="BO124" s="114"/>
      <c r="BP124" s="34" t="e">
        <f t="shared" si="26"/>
        <v>#DIV/0!</v>
      </c>
    </row>
    <row r="125" spans="1:68" ht="15.75" x14ac:dyDescent="0.25">
      <c r="A125" s="68"/>
      <c r="B125" s="68">
        <v>53</v>
      </c>
      <c r="C125" s="68"/>
      <c r="D125" s="14"/>
      <c r="E125" s="14"/>
      <c r="F125" s="14"/>
      <c r="G125" s="192" t="s">
        <v>36</v>
      </c>
      <c r="H125" s="14"/>
      <c r="I125" s="249"/>
      <c r="J125" s="4" t="s">
        <v>37</v>
      </c>
      <c r="K125" s="28">
        <f t="shared" si="20"/>
        <v>0</v>
      </c>
      <c r="L125" s="41">
        <f t="shared" si="21"/>
        <v>0</v>
      </c>
      <c r="M125" s="107"/>
      <c r="N125" s="107"/>
      <c r="O125" s="107"/>
      <c r="P125" s="107"/>
      <c r="Q125" s="87"/>
      <c r="R125" s="87"/>
      <c r="S125" s="87"/>
      <c r="T125" s="147"/>
      <c r="U125" s="88"/>
      <c r="V125" s="89"/>
      <c r="W125" s="89"/>
      <c r="X125" s="90"/>
      <c r="Y125" s="155">
        <f t="shared" si="22"/>
        <v>0</v>
      </c>
      <c r="Z125" s="31">
        <f t="shared" si="23"/>
        <v>0</v>
      </c>
      <c r="AA125" s="31">
        <f t="shared" si="24"/>
        <v>0</v>
      </c>
      <c r="AB125" s="31">
        <f t="shared" si="24"/>
        <v>0</v>
      </c>
      <c r="AC125" s="31">
        <f t="shared" si="24"/>
        <v>0</v>
      </c>
      <c r="AD125" s="42">
        <f t="shared" si="25"/>
        <v>0</v>
      </c>
      <c r="AE125" s="63"/>
      <c r="AF125" s="63"/>
      <c r="AG125" s="63"/>
      <c r="AH125" s="64"/>
      <c r="AI125" s="64"/>
      <c r="AJ125" s="64"/>
      <c r="AK125" s="63"/>
      <c r="AL125" s="63"/>
      <c r="AM125" s="63"/>
      <c r="AN125" s="64"/>
      <c r="AO125" s="64"/>
      <c r="AP125" s="64"/>
      <c r="AQ125" s="63"/>
      <c r="AR125" s="63"/>
      <c r="AS125" s="63"/>
      <c r="AT125" s="64"/>
      <c r="AU125" s="64"/>
      <c r="AV125" s="64"/>
      <c r="AW125" s="63"/>
      <c r="AX125" s="63"/>
      <c r="AY125" s="63"/>
      <c r="AZ125" s="64"/>
      <c r="BA125" s="64"/>
      <c r="BB125" s="64"/>
      <c r="BC125" s="69"/>
      <c r="BD125" s="69"/>
      <c r="BE125" s="69"/>
      <c r="BF125" s="64"/>
      <c r="BG125" s="64"/>
      <c r="BH125" s="64"/>
      <c r="BI125" s="69"/>
      <c r="BJ125" s="69"/>
      <c r="BK125" s="69"/>
      <c r="BL125" s="64"/>
      <c r="BM125" s="64"/>
      <c r="BN125" s="64"/>
      <c r="BO125" s="114"/>
      <c r="BP125" s="34" t="e">
        <f t="shared" si="26"/>
        <v>#DIV/0!</v>
      </c>
    </row>
    <row r="126" spans="1:68" ht="15.75" x14ac:dyDescent="0.25">
      <c r="A126" s="55"/>
      <c r="B126" s="117"/>
      <c r="C126" s="117"/>
      <c r="D126" s="117"/>
      <c r="E126" s="117"/>
      <c r="F126" s="117"/>
      <c r="G126" s="224" t="s">
        <v>140</v>
      </c>
      <c r="H126" s="117"/>
      <c r="I126" s="117"/>
      <c r="J126" s="117" t="s">
        <v>38</v>
      </c>
      <c r="K126" s="85">
        <f>SUM(K127:K139)</f>
        <v>0</v>
      </c>
      <c r="L126" s="105">
        <f>K126*36</f>
        <v>0</v>
      </c>
      <c r="M126" s="106"/>
      <c r="N126" s="106"/>
      <c r="O126" s="106"/>
      <c r="P126" s="106"/>
      <c r="Q126" s="125"/>
      <c r="R126" s="125"/>
      <c r="S126" s="125"/>
      <c r="T126" s="148"/>
      <c r="U126" s="174"/>
      <c r="V126" s="126"/>
      <c r="W126" s="126"/>
      <c r="X126" s="175"/>
      <c r="Y126" s="155"/>
      <c r="Z126" s="31"/>
      <c r="AA126" s="31"/>
      <c r="AB126" s="31"/>
      <c r="AC126" s="31"/>
      <c r="AD126" s="42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125"/>
      <c r="BP126" s="86"/>
    </row>
    <row r="127" spans="1:68" ht="15.75" x14ac:dyDescent="0.25">
      <c r="A127" s="68"/>
      <c r="B127" s="68">
        <v>41</v>
      </c>
      <c r="C127" s="68"/>
      <c r="D127" s="14"/>
      <c r="E127" s="14"/>
      <c r="F127" s="14"/>
      <c r="G127" s="192" t="s">
        <v>36</v>
      </c>
      <c r="H127" s="14"/>
      <c r="I127" s="249"/>
      <c r="J127" s="4" t="s">
        <v>37</v>
      </c>
      <c r="K127" s="28">
        <f t="shared" ref="K127:K139" si="27">M127+N127+O127+P127+Q127+R127+S127+T127</f>
        <v>0</v>
      </c>
      <c r="L127" s="41">
        <f t="shared" ref="L127:L139" si="28">K127*36</f>
        <v>0</v>
      </c>
      <c r="M127" s="68"/>
      <c r="N127" s="68"/>
      <c r="O127" s="68"/>
      <c r="P127" s="68"/>
      <c r="Q127" s="68"/>
      <c r="R127" s="68"/>
      <c r="S127" s="68"/>
      <c r="T127" s="144"/>
      <c r="U127" s="67"/>
      <c r="V127" s="66"/>
      <c r="W127" s="66"/>
      <c r="X127" s="65"/>
      <c r="Y127" s="155">
        <f t="shared" ref="Y127:Y139" si="29">Z127+Z127*0.1</f>
        <v>0</v>
      </c>
      <c r="Z127" s="31">
        <f t="shared" ref="Z127:Z139" si="30">SUM(AA127:AC127)</f>
        <v>0</v>
      </c>
      <c r="AA127" s="31">
        <f t="shared" ref="AA127:AC139" si="31">AE127+AH127+AK127+AN127+AQ127+AT127+AW127+AZ127+BC127+BF127+BI127+BL127</f>
        <v>0</v>
      </c>
      <c r="AB127" s="31">
        <f t="shared" si="31"/>
        <v>0</v>
      </c>
      <c r="AC127" s="31">
        <f t="shared" si="31"/>
        <v>0</v>
      </c>
      <c r="AD127" s="42">
        <f t="shared" ref="AD127:AD139" si="32">L127-Y127</f>
        <v>0</v>
      </c>
      <c r="AE127" s="63"/>
      <c r="AF127" s="63"/>
      <c r="AG127" s="63"/>
      <c r="AH127" s="64"/>
      <c r="AI127" s="64"/>
      <c r="AJ127" s="64"/>
      <c r="AK127" s="63"/>
      <c r="AL127" s="63"/>
      <c r="AM127" s="63"/>
      <c r="AN127" s="64"/>
      <c r="AO127" s="64"/>
      <c r="AP127" s="64"/>
      <c r="AQ127" s="63"/>
      <c r="AR127" s="63"/>
      <c r="AS127" s="63"/>
      <c r="AT127" s="64"/>
      <c r="AU127" s="64"/>
      <c r="AV127" s="64"/>
      <c r="AW127" s="63"/>
      <c r="AX127" s="63"/>
      <c r="AY127" s="63"/>
      <c r="AZ127" s="64"/>
      <c r="BA127" s="64"/>
      <c r="BB127" s="64"/>
      <c r="BC127" s="69"/>
      <c r="BD127" s="69"/>
      <c r="BE127" s="69"/>
      <c r="BF127" s="64"/>
      <c r="BG127" s="64"/>
      <c r="BH127" s="64"/>
      <c r="BI127" s="69"/>
      <c r="BJ127" s="69"/>
      <c r="BK127" s="69"/>
      <c r="BL127" s="64"/>
      <c r="BM127" s="64"/>
      <c r="BN127" s="64"/>
      <c r="BO127" s="114"/>
      <c r="BP127" s="34" t="e">
        <f t="shared" ref="BP127:BP139" si="33">Z127/L127*100</f>
        <v>#DIV/0!</v>
      </c>
    </row>
    <row r="128" spans="1:68" ht="15.75" x14ac:dyDescent="0.25">
      <c r="A128" s="68"/>
      <c r="B128" s="68">
        <v>42</v>
      </c>
      <c r="C128" s="68"/>
      <c r="D128" s="14"/>
      <c r="E128" s="14"/>
      <c r="F128" s="14"/>
      <c r="G128" s="192" t="s">
        <v>36</v>
      </c>
      <c r="H128" s="14"/>
      <c r="I128" s="249"/>
      <c r="J128" s="4" t="s">
        <v>37</v>
      </c>
      <c r="K128" s="28">
        <f t="shared" si="27"/>
        <v>0</v>
      </c>
      <c r="L128" s="41">
        <f t="shared" si="28"/>
        <v>0</v>
      </c>
      <c r="M128" s="68"/>
      <c r="N128" s="68"/>
      <c r="O128" s="68"/>
      <c r="P128" s="68"/>
      <c r="Q128" s="68"/>
      <c r="R128" s="68"/>
      <c r="S128" s="68"/>
      <c r="T128" s="144"/>
      <c r="U128" s="67"/>
      <c r="V128" s="66"/>
      <c r="W128" s="66"/>
      <c r="X128" s="65"/>
      <c r="Y128" s="155">
        <f t="shared" si="29"/>
        <v>0</v>
      </c>
      <c r="Z128" s="31">
        <f t="shared" si="30"/>
        <v>0</v>
      </c>
      <c r="AA128" s="31">
        <f t="shared" si="31"/>
        <v>0</v>
      </c>
      <c r="AB128" s="31">
        <f t="shared" si="31"/>
        <v>0</v>
      </c>
      <c r="AC128" s="31">
        <f t="shared" si="31"/>
        <v>0</v>
      </c>
      <c r="AD128" s="42">
        <f t="shared" si="32"/>
        <v>0</v>
      </c>
      <c r="AE128" s="63"/>
      <c r="AF128" s="63"/>
      <c r="AG128" s="63"/>
      <c r="AH128" s="64"/>
      <c r="AI128" s="64"/>
      <c r="AJ128" s="64"/>
      <c r="AK128" s="63"/>
      <c r="AL128" s="63"/>
      <c r="AM128" s="63"/>
      <c r="AN128" s="64"/>
      <c r="AO128" s="64"/>
      <c r="AP128" s="64"/>
      <c r="AQ128" s="63"/>
      <c r="AR128" s="63"/>
      <c r="AS128" s="63"/>
      <c r="AT128" s="64"/>
      <c r="AU128" s="64"/>
      <c r="AV128" s="64"/>
      <c r="AW128" s="63"/>
      <c r="AX128" s="63"/>
      <c r="AY128" s="63"/>
      <c r="AZ128" s="64"/>
      <c r="BA128" s="64"/>
      <c r="BB128" s="64"/>
      <c r="BC128" s="69"/>
      <c r="BD128" s="69"/>
      <c r="BE128" s="69"/>
      <c r="BF128" s="64"/>
      <c r="BG128" s="64"/>
      <c r="BH128" s="64"/>
      <c r="BI128" s="69"/>
      <c r="BJ128" s="69"/>
      <c r="BK128" s="69"/>
      <c r="BL128" s="64"/>
      <c r="BM128" s="64"/>
      <c r="BN128" s="64"/>
      <c r="BO128" s="114"/>
      <c r="BP128" s="34" t="e">
        <f t="shared" si="33"/>
        <v>#DIV/0!</v>
      </c>
    </row>
    <row r="129" spans="1:68" ht="15.75" x14ac:dyDescent="0.25">
      <c r="A129" s="68"/>
      <c r="B129" s="68">
        <v>43</v>
      </c>
      <c r="C129" s="68"/>
      <c r="D129" s="14"/>
      <c r="E129" s="14"/>
      <c r="F129" s="14"/>
      <c r="G129" s="192" t="s">
        <v>36</v>
      </c>
      <c r="H129" s="14"/>
      <c r="I129" s="249"/>
      <c r="J129" s="4" t="s">
        <v>37</v>
      </c>
      <c r="K129" s="28">
        <f t="shared" si="27"/>
        <v>0</v>
      </c>
      <c r="L129" s="41">
        <f t="shared" si="28"/>
        <v>0</v>
      </c>
      <c r="M129" s="68"/>
      <c r="N129" s="68"/>
      <c r="O129" s="68"/>
      <c r="P129" s="68"/>
      <c r="Q129" s="68"/>
      <c r="R129" s="68"/>
      <c r="S129" s="68"/>
      <c r="T129" s="144"/>
      <c r="U129" s="67"/>
      <c r="V129" s="66"/>
      <c r="W129" s="66"/>
      <c r="X129" s="65"/>
      <c r="Y129" s="155">
        <f t="shared" si="29"/>
        <v>0</v>
      </c>
      <c r="Z129" s="31">
        <f t="shared" si="30"/>
        <v>0</v>
      </c>
      <c r="AA129" s="31">
        <f t="shared" si="31"/>
        <v>0</v>
      </c>
      <c r="AB129" s="31">
        <f t="shared" si="31"/>
        <v>0</v>
      </c>
      <c r="AC129" s="31">
        <f t="shared" si="31"/>
        <v>0</v>
      </c>
      <c r="AD129" s="42">
        <f t="shared" si="32"/>
        <v>0</v>
      </c>
      <c r="AE129" s="63"/>
      <c r="AF129" s="63"/>
      <c r="AG129" s="63"/>
      <c r="AH129" s="64"/>
      <c r="AI129" s="64"/>
      <c r="AJ129" s="64"/>
      <c r="AK129" s="63"/>
      <c r="AL129" s="63"/>
      <c r="AM129" s="63"/>
      <c r="AN129" s="64"/>
      <c r="AO129" s="64"/>
      <c r="AP129" s="64"/>
      <c r="AQ129" s="63"/>
      <c r="AR129" s="63"/>
      <c r="AS129" s="63"/>
      <c r="AT129" s="64"/>
      <c r="AU129" s="64"/>
      <c r="AV129" s="64"/>
      <c r="AW129" s="63"/>
      <c r="AX129" s="63"/>
      <c r="AY129" s="63"/>
      <c r="AZ129" s="64"/>
      <c r="BA129" s="64"/>
      <c r="BB129" s="64"/>
      <c r="BC129" s="69"/>
      <c r="BD129" s="69"/>
      <c r="BE129" s="69"/>
      <c r="BF129" s="64"/>
      <c r="BG129" s="64"/>
      <c r="BH129" s="64"/>
      <c r="BI129" s="69"/>
      <c r="BJ129" s="69"/>
      <c r="BK129" s="69"/>
      <c r="BL129" s="64"/>
      <c r="BM129" s="64"/>
      <c r="BN129" s="64"/>
      <c r="BO129" s="114"/>
      <c r="BP129" s="34" t="e">
        <f t="shared" si="33"/>
        <v>#DIV/0!</v>
      </c>
    </row>
    <row r="130" spans="1:68" ht="15.75" x14ac:dyDescent="0.25">
      <c r="A130" s="68"/>
      <c r="B130" s="68">
        <v>44</v>
      </c>
      <c r="C130" s="68"/>
      <c r="D130" s="14"/>
      <c r="E130" s="14"/>
      <c r="F130" s="14"/>
      <c r="G130" s="192" t="s">
        <v>36</v>
      </c>
      <c r="H130" s="14"/>
      <c r="I130" s="249"/>
      <c r="J130" s="4" t="s">
        <v>37</v>
      </c>
      <c r="K130" s="28">
        <f t="shared" si="27"/>
        <v>0</v>
      </c>
      <c r="L130" s="41">
        <f t="shared" si="28"/>
        <v>0</v>
      </c>
      <c r="M130" s="68"/>
      <c r="N130" s="68"/>
      <c r="O130" s="68"/>
      <c r="P130" s="68"/>
      <c r="Q130" s="68"/>
      <c r="R130" s="68"/>
      <c r="S130" s="68"/>
      <c r="T130" s="144"/>
      <c r="U130" s="67"/>
      <c r="V130" s="66"/>
      <c r="W130" s="66"/>
      <c r="X130" s="65"/>
      <c r="Y130" s="155">
        <f t="shared" si="29"/>
        <v>0</v>
      </c>
      <c r="Z130" s="31">
        <f t="shared" si="30"/>
        <v>0</v>
      </c>
      <c r="AA130" s="31">
        <f t="shared" si="31"/>
        <v>0</v>
      </c>
      <c r="AB130" s="31">
        <f t="shared" si="31"/>
        <v>0</v>
      </c>
      <c r="AC130" s="31">
        <f t="shared" si="31"/>
        <v>0</v>
      </c>
      <c r="AD130" s="42">
        <f t="shared" si="32"/>
        <v>0</v>
      </c>
      <c r="AE130" s="63"/>
      <c r="AF130" s="63"/>
      <c r="AG130" s="63"/>
      <c r="AH130" s="64"/>
      <c r="AI130" s="64"/>
      <c r="AJ130" s="64"/>
      <c r="AK130" s="63"/>
      <c r="AL130" s="63"/>
      <c r="AM130" s="63"/>
      <c r="AN130" s="64"/>
      <c r="AO130" s="64"/>
      <c r="AP130" s="64"/>
      <c r="AQ130" s="63"/>
      <c r="AR130" s="63"/>
      <c r="AS130" s="63"/>
      <c r="AT130" s="64"/>
      <c r="AU130" s="64"/>
      <c r="AV130" s="64"/>
      <c r="AW130" s="63"/>
      <c r="AX130" s="63"/>
      <c r="AY130" s="63"/>
      <c r="AZ130" s="64"/>
      <c r="BA130" s="64"/>
      <c r="BB130" s="64"/>
      <c r="BC130" s="69"/>
      <c r="BD130" s="69"/>
      <c r="BE130" s="69"/>
      <c r="BF130" s="64"/>
      <c r="BG130" s="64"/>
      <c r="BH130" s="64"/>
      <c r="BI130" s="69"/>
      <c r="BJ130" s="69"/>
      <c r="BK130" s="69"/>
      <c r="BL130" s="64"/>
      <c r="BM130" s="64"/>
      <c r="BN130" s="64"/>
      <c r="BO130" s="114"/>
      <c r="BP130" s="34" t="e">
        <f t="shared" si="33"/>
        <v>#DIV/0!</v>
      </c>
    </row>
    <row r="131" spans="1:68" ht="15.75" x14ac:dyDescent="0.25">
      <c r="A131" s="68"/>
      <c r="B131" s="68">
        <v>45</v>
      </c>
      <c r="C131" s="68"/>
      <c r="D131" s="14"/>
      <c r="E131" s="14"/>
      <c r="F131" s="14"/>
      <c r="G131" s="192" t="s">
        <v>36</v>
      </c>
      <c r="H131" s="14"/>
      <c r="I131" s="249"/>
      <c r="J131" s="4" t="s">
        <v>37</v>
      </c>
      <c r="K131" s="28">
        <f t="shared" si="27"/>
        <v>0</v>
      </c>
      <c r="L131" s="41">
        <f t="shared" si="28"/>
        <v>0</v>
      </c>
      <c r="M131" s="68"/>
      <c r="N131" s="68"/>
      <c r="O131" s="68"/>
      <c r="P131" s="68"/>
      <c r="Q131" s="68"/>
      <c r="R131" s="68"/>
      <c r="S131" s="68"/>
      <c r="T131" s="144"/>
      <c r="U131" s="67"/>
      <c r="V131" s="66"/>
      <c r="W131" s="66"/>
      <c r="X131" s="65"/>
      <c r="Y131" s="155">
        <f t="shared" si="29"/>
        <v>0</v>
      </c>
      <c r="Z131" s="31">
        <f t="shared" si="30"/>
        <v>0</v>
      </c>
      <c r="AA131" s="31">
        <f t="shared" si="31"/>
        <v>0</v>
      </c>
      <c r="AB131" s="31">
        <f t="shared" si="31"/>
        <v>0</v>
      </c>
      <c r="AC131" s="31">
        <f t="shared" si="31"/>
        <v>0</v>
      </c>
      <c r="AD131" s="42">
        <f t="shared" si="32"/>
        <v>0</v>
      </c>
      <c r="AE131" s="63"/>
      <c r="AF131" s="63"/>
      <c r="AG131" s="63"/>
      <c r="AH131" s="64"/>
      <c r="AI131" s="64"/>
      <c r="AJ131" s="64"/>
      <c r="AK131" s="63"/>
      <c r="AL131" s="63"/>
      <c r="AM131" s="63"/>
      <c r="AN131" s="64"/>
      <c r="AO131" s="64"/>
      <c r="AP131" s="64"/>
      <c r="AQ131" s="63"/>
      <c r="AR131" s="63"/>
      <c r="AS131" s="63"/>
      <c r="AT131" s="64"/>
      <c r="AU131" s="64"/>
      <c r="AV131" s="64"/>
      <c r="AW131" s="63"/>
      <c r="AX131" s="63"/>
      <c r="AY131" s="63"/>
      <c r="AZ131" s="64"/>
      <c r="BA131" s="64"/>
      <c r="BB131" s="64"/>
      <c r="BC131" s="69"/>
      <c r="BD131" s="69"/>
      <c r="BE131" s="69"/>
      <c r="BF131" s="64"/>
      <c r="BG131" s="64"/>
      <c r="BH131" s="64"/>
      <c r="BI131" s="69"/>
      <c r="BJ131" s="69"/>
      <c r="BK131" s="69"/>
      <c r="BL131" s="64"/>
      <c r="BM131" s="64"/>
      <c r="BN131" s="64"/>
      <c r="BO131" s="114"/>
      <c r="BP131" s="34" t="e">
        <f t="shared" si="33"/>
        <v>#DIV/0!</v>
      </c>
    </row>
    <row r="132" spans="1:68" ht="15.75" x14ac:dyDescent="0.25">
      <c r="A132" s="68"/>
      <c r="B132" s="68">
        <v>46</v>
      </c>
      <c r="C132" s="68"/>
      <c r="D132" s="14"/>
      <c r="E132" s="14"/>
      <c r="F132" s="14"/>
      <c r="G132" s="192" t="s">
        <v>36</v>
      </c>
      <c r="H132" s="14"/>
      <c r="I132" s="249"/>
      <c r="J132" s="4" t="s">
        <v>37</v>
      </c>
      <c r="K132" s="28">
        <f t="shared" si="27"/>
        <v>0</v>
      </c>
      <c r="L132" s="41">
        <f t="shared" si="28"/>
        <v>0</v>
      </c>
      <c r="M132" s="68"/>
      <c r="N132" s="68"/>
      <c r="O132" s="68"/>
      <c r="P132" s="68"/>
      <c r="Q132" s="68"/>
      <c r="R132" s="68"/>
      <c r="S132" s="68"/>
      <c r="T132" s="144"/>
      <c r="U132" s="67"/>
      <c r="V132" s="66"/>
      <c r="W132" s="66"/>
      <c r="X132" s="65"/>
      <c r="Y132" s="155">
        <f t="shared" si="29"/>
        <v>0</v>
      </c>
      <c r="Z132" s="31">
        <f t="shared" si="30"/>
        <v>0</v>
      </c>
      <c r="AA132" s="31">
        <f t="shared" si="31"/>
        <v>0</v>
      </c>
      <c r="AB132" s="31">
        <f t="shared" si="31"/>
        <v>0</v>
      </c>
      <c r="AC132" s="31">
        <f t="shared" si="31"/>
        <v>0</v>
      </c>
      <c r="AD132" s="42">
        <f t="shared" si="32"/>
        <v>0</v>
      </c>
      <c r="AE132" s="63"/>
      <c r="AF132" s="63"/>
      <c r="AG132" s="63"/>
      <c r="AH132" s="64"/>
      <c r="AI132" s="64"/>
      <c r="AJ132" s="64"/>
      <c r="AK132" s="63"/>
      <c r="AL132" s="63"/>
      <c r="AM132" s="63"/>
      <c r="AN132" s="64"/>
      <c r="AO132" s="64"/>
      <c r="AP132" s="64"/>
      <c r="AQ132" s="63"/>
      <c r="AR132" s="63"/>
      <c r="AS132" s="63"/>
      <c r="AT132" s="64"/>
      <c r="AU132" s="64"/>
      <c r="AV132" s="64"/>
      <c r="AW132" s="63"/>
      <c r="AX132" s="63"/>
      <c r="AY132" s="63"/>
      <c r="AZ132" s="64"/>
      <c r="BA132" s="64"/>
      <c r="BB132" s="64"/>
      <c r="BC132" s="69"/>
      <c r="BD132" s="69"/>
      <c r="BE132" s="69"/>
      <c r="BF132" s="64"/>
      <c r="BG132" s="64"/>
      <c r="BH132" s="64"/>
      <c r="BI132" s="69"/>
      <c r="BJ132" s="69"/>
      <c r="BK132" s="69"/>
      <c r="BL132" s="64"/>
      <c r="BM132" s="64"/>
      <c r="BN132" s="64"/>
      <c r="BO132" s="114"/>
      <c r="BP132" s="34" t="e">
        <f t="shared" si="33"/>
        <v>#DIV/0!</v>
      </c>
    </row>
    <row r="133" spans="1:68" ht="15.75" x14ac:dyDescent="0.25">
      <c r="A133" s="68"/>
      <c r="B133" s="68">
        <v>47</v>
      </c>
      <c r="C133" s="68"/>
      <c r="D133" s="14"/>
      <c r="E133" s="14"/>
      <c r="F133" s="14"/>
      <c r="G133" s="192" t="s">
        <v>36</v>
      </c>
      <c r="H133" s="14"/>
      <c r="I133" s="249"/>
      <c r="J133" s="4" t="s">
        <v>37</v>
      </c>
      <c r="K133" s="28">
        <f t="shared" si="27"/>
        <v>0</v>
      </c>
      <c r="L133" s="41">
        <f t="shared" si="28"/>
        <v>0</v>
      </c>
      <c r="M133" s="68"/>
      <c r="N133" s="68"/>
      <c r="O133" s="68"/>
      <c r="P133" s="68"/>
      <c r="Q133" s="68"/>
      <c r="R133" s="68"/>
      <c r="S133" s="68"/>
      <c r="T133" s="144"/>
      <c r="U133" s="67"/>
      <c r="V133" s="66"/>
      <c r="W133" s="66"/>
      <c r="X133" s="65"/>
      <c r="Y133" s="155">
        <f t="shared" si="29"/>
        <v>0</v>
      </c>
      <c r="Z133" s="31">
        <f t="shared" si="30"/>
        <v>0</v>
      </c>
      <c r="AA133" s="31">
        <f t="shared" si="31"/>
        <v>0</v>
      </c>
      <c r="AB133" s="31">
        <f t="shared" si="31"/>
        <v>0</v>
      </c>
      <c r="AC133" s="31">
        <f t="shared" si="31"/>
        <v>0</v>
      </c>
      <c r="AD133" s="42">
        <f t="shared" si="32"/>
        <v>0</v>
      </c>
      <c r="AE133" s="63"/>
      <c r="AF133" s="63"/>
      <c r="AG133" s="63"/>
      <c r="AH133" s="64"/>
      <c r="AI133" s="64"/>
      <c r="AJ133" s="64"/>
      <c r="AK133" s="63"/>
      <c r="AL133" s="63"/>
      <c r="AM133" s="63"/>
      <c r="AN133" s="64"/>
      <c r="AO133" s="64"/>
      <c r="AP133" s="64"/>
      <c r="AQ133" s="63"/>
      <c r="AR133" s="63"/>
      <c r="AS133" s="63"/>
      <c r="AT133" s="64"/>
      <c r="AU133" s="64"/>
      <c r="AV133" s="64"/>
      <c r="AW133" s="63"/>
      <c r="AX133" s="63"/>
      <c r="AY133" s="63"/>
      <c r="AZ133" s="64"/>
      <c r="BA133" s="64"/>
      <c r="BB133" s="64"/>
      <c r="BC133" s="69"/>
      <c r="BD133" s="69"/>
      <c r="BE133" s="69"/>
      <c r="BF133" s="64"/>
      <c r="BG133" s="64"/>
      <c r="BH133" s="64"/>
      <c r="BI133" s="69"/>
      <c r="BJ133" s="69"/>
      <c r="BK133" s="69"/>
      <c r="BL133" s="64"/>
      <c r="BM133" s="64"/>
      <c r="BN133" s="64"/>
      <c r="BO133" s="114"/>
      <c r="BP133" s="34" t="e">
        <f t="shared" si="33"/>
        <v>#DIV/0!</v>
      </c>
    </row>
    <row r="134" spans="1:68" ht="15.75" x14ac:dyDescent="0.25">
      <c r="A134" s="68"/>
      <c r="B134" s="68">
        <v>48</v>
      </c>
      <c r="C134" s="68"/>
      <c r="D134" s="14"/>
      <c r="E134" s="14"/>
      <c r="F134" s="14"/>
      <c r="G134" s="192" t="s">
        <v>36</v>
      </c>
      <c r="H134" s="14"/>
      <c r="I134" s="249"/>
      <c r="J134" s="4" t="s">
        <v>37</v>
      </c>
      <c r="K134" s="28">
        <f t="shared" si="27"/>
        <v>0</v>
      </c>
      <c r="L134" s="41">
        <f t="shared" si="28"/>
        <v>0</v>
      </c>
      <c r="M134" s="68"/>
      <c r="N134" s="68"/>
      <c r="O134" s="68"/>
      <c r="P134" s="68"/>
      <c r="Q134" s="68"/>
      <c r="R134" s="68"/>
      <c r="S134" s="68"/>
      <c r="T134" s="144"/>
      <c r="U134" s="67"/>
      <c r="V134" s="66"/>
      <c r="W134" s="66"/>
      <c r="X134" s="65"/>
      <c r="Y134" s="155">
        <f t="shared" si="29"/>
        <v>0</v>
      </c>
      <c r="Z134" s="31">
        <f t="shared" si="30"/>
        <v>0</v>
      </c>
      <c r="AA134" s="31">
        <f t="shared" si="31"/>
        <v>0</v>
      </c>
      <c r="AB134" s="31">
        <f t="shared" si="31"/>
        <v>0</v>
      </c>
      <c r="AC134" s="31">
        <f t="shared" si="31"/>
        <v>0</v>
      </c>
      <c r="AD134" s="42">
        <f t="shared" si="32"/>
        <v>0</v>
      </c>
      <c r="AE134" s="63"/>
      <c r="AF134" s="63"/>
      <c r="AG134" s="63"/>
      <c r="AH134" s="64"/>
      <c r="AI134" s="64"/>
      <c r="AJ134" s="64"/>
      <c r="AK134" s="63"/>
      <c r="AL134" s="63"/>
      <c r="AM134" s="63"/>
      <c r="AN134" s="64"/>
      <c r="AO134" s="64"/>
      <c r="AP134" s="64"/>
      <c r="AQ134" s="63"/>
      <c r="AR134" s="63"/>
      <c r="AS134" s="63"/>
      <c r="AT134" s="64"/>
      <c r="AU134" s="64"/>
      <c r="AV134" s="64"/>
      <c r="AW134" s="63"/>
      <c r="AX134" s="63"/>
      <c r="AY134" s="63"/>
      <c r="AZ134" s="64"/>
      <c r="BA134" s="64"/>
      <c r="BB134" s="64"/>
      <c r="BC134" s="69"/>
      <c r="BD134" s="69"/>
      <c r="BE134" s="69"/>
      <c r="BF134" s="64"/>
      <c r="BG134" s="64"/>
      <c r="BH134" s="64"/>
      <c r="BI134" s="69"/>
      <c r="BJ134" s="69"/>
      <c r="BK134" s="69"/>
      <c r="BL134" s="64"/>
      <c r="BM134" s="64"/>
      <c r="BN134" s="64"/>
      <c r="BO134" s="114"/>
      <c r="BP134" s="34" t="e">
        <f t="shared" si="33"/>
        <v>#DIV/0!</v>
      </c>
    </row>
    <row r="135" spans="1:68" ht="15.75" x14ac:dyDescent="0.25">
      <c r="A135" s="68"/>
      <c r="B135" s="68">
        <v>49</v>
      </c>
      <c r="C135" s="68"/>
      <c r="D135" s="14"/>
      <c r="E135" s="14"/>
      <c r="F135" s="14"/>
      <c r="G135" s="192" t="s">
        <v>36</v>
      </c>
      <c r="H135" s="14"/>
      <c r="I135" s="249"/>
      <c r="J135" s="4" t="s">
        <v>37</v>
      </c>
      <c r="K135" s="28">
        <f t="shared" si="27"/>
        <v>0</v>
      </c>
      <c r="L135" s="41">
        <f t="shared" si="28"/>
        <v>0</v>
      </c>
      <c r="M135" s="68"/>
      <c r="N135" s="68"/>
      <c r="O135" s="68"/>
      <c r="P135" s="68"/>
      <c r="Q135" s="68"/>
      <c r="R135" s="68"/>
      <c r="S135" s="68"/>
      <c r="T135" s="144"/>
      <c r="U135" s="67"/>
      <c r="V135" s="66"/>
      <c r="W135" s="66"/>
      <c r="X135" s="65"/>
      <c r="Y135" s="155">
        <f t="shared" si="29"/>
        <v>0</v>
      </c>
      <c r="Z135" s="31">
        <f t="shared" si="30"/>
        <v>0</v>
      </c>
      <c r="AA135" s="31">
        <f t="shared" si="31"/>
        <v>0</v>
      </c>
      <c r="AB135" s="31">
        <f t="shared" si="31"/>
        <v>0</v>
      </c>
      <c r="AC135" s="31">
        <f t="shared" si="31"/>
        <v>0</v>
      </c>
      <c r="AD135" s="42">
        <f t="shared" si="32"/>
        <v>0</v>
      </c>
      <c r="AE135" s="63"/>
      <c r="AF135" s="63"/>
      <c r="AG135" s="63"/>
      <c r="AH135" s="64"/>
      <c r="AI135" s="64"/>
      <c r="AJ135" s="64"/>
      <c r="AK135" s="63"/>
      <c r="AL135" s="63"/>
      <c r="AM135" s="63"/>
      <c r="AN135" s="64"/>
      <c r="AO135" s="64"/>
      <c r="AP135" s="64"/>
      <c r="AQ135" s="63"/>
      <c r="AR135" s="63"/>
      <c r="AS135" s="63"/>
      <c r="AT135" s="64"/>
      <c r="AU135" s="64"/>
      <c r="AV135" s="64"/>
      <c r="AW135" s="63"/>
      <c r="AX135" s="63"/>
      <c r="AY135" s="63"/>
      <c r="AZ135" s="64"/>
      <c r="BA135" s="64"/>
      <c r="BB135" s="64"/>
      <c r="BC135" s="69"/>
      <c r="BD135" s="69"/>
      <c r="BE135" s="69"/>
      <c r="BF135" s="64"/>
      <c r="BG135" s="64"/>
      <c r="BH135" s="64"/>
      <c r="BI135" s="69"/>
      <c r="BJ135" s="69"/>
      <c r="BK135" s="69"/>
      <c r="BL135" s="64"/>
      <c r="BM135" s="64"/>
      <c r="BN135" s="64"/>
      <c r="BO135" s="114"/>
      <c r="BP135" s="34" t="e">
        <f t="shared" si="33"/>
        <v>#DIV/0!</v>
      </c>
    </row>
    <row r="136" spans="1:68" ht="15.75" x14ac:dyDescent="0.25">
      <c r="A136" s="68"/>
      <c r="B136" s="68">
        <v>50</v>
      </c>
      <c r="C136" s="68"/>
      <c r="D136" s="14"/>
      <c r="E136" s="14"/>
      <c r="F136" s="14"/>
      <c r="G136" s="192" t="s">
        <v>36</v>
      </c>
      <c r="H136" s="14"/>
      <c r="I136" s="249"/>
      <c r="J136" s="4" t="s">
        <v>37</v>
      </c>
      <c r="K136" s="28">
        <f t="shared" si="27"/>
        <v>0</v>
      </c>
      <c r="L136" s="41">
        <f t="shared" si="28"/>
        <v>0</v>
      </c>
      <c r="M136" s="68"/>
      <c r="N136" s="68"/>
      <c r="O136" s="68"/>
      <c r="P136" s="68"/>
      <c r="Q136" s="68"/>
      <c r="R136" s="68"/>
      <c r="S136" s="68"/>
      <c r="T136" s="144"/>
      <c r="U136" s="67"/>
      <c r="V136" s="66"/>
      <c r="W136" s="66"/>
      <c r="X136" s="65"/>
      <c r="Y136" s="155">
        <f t="shared" si="29"/>
        <v>0</v>
      </c>
      <c r="Z136" s="31">
        <f t="shared" si="30"/>
        <v>0</v>
      </c>
      <c r="AA136" s="31">
        <f t="shared" si="31"/>
        <v>0</v>
      </c>
      <c r="AB136" s="31">
        <f t="shared" si="31"/>
        <v>0</v>
      </c>
      <c r="AC136" s="31">
        <f t="shared" si="31"/>
        <v>0</v>
      </c>
      <c r="AD136" s="42">
        <f t="shared" si="32"/>
        <v>0</v>
      </c>
      <c r="AE136" s="63"/>
      <c r="AF136" s="63"/>
      <c r="AG136" s="63"/>
      <c r="AH136" s="64"/>
      <c r="AI136" s="64"/>
      <c r="AJ136" s="64"/>
      <c r="AK136" s="63"/>
      <c r="AL136" s="63"/>
      <c r="AM136" s="63"/>
      <c r="AN136" s="64"/>
      <c r="AO136" s="64"/>
      <c r="AP136" s="64"/>
      <c r="AQ136" s="63"/>
      <c r="AR136" s="63"/>
      <c r="AS136" s="63"/>
      <c r="AT136" s="64"/>
      <c r="AU136" s="64"/>
      <c r="AV136" s="64"/>
      <c r="AW136" s="63"/>
      <c r="AX136" s="63"/>
      <c r="AY136" s="63"/>
      <c r="AZ136" s="64"/>
      <c r="BA136" s="64"/>
      <c r="BB136" s="64"/>
      <c r="BC136" s="69"/>
      <c r="BD136" s="69"/>
      <c r="BE136" s="69"/>
      <c r="BF136" s="64"/>
      <c r="BG136" s="64"/>
      <c r="BH136" s="64"/>
      <c r="BI136" s="69"/>
      <c r="BJ136" s="69"/>
      <c r="BK136" s="69"/>
      <c r="BL136" s="64"/>
      <c r="BM136" s="64"/>
      <c r="BN136" s="64"/>
      <c r="BO136" s="114"/>
      <c r="BP136" s="34" t="e">
        <f t="shared" si="33"/>
        <v>#DIV/0!</v>
      </c>
    </row>
    <row r="137" spans="1:68" ht="15.75" x14ac:dyDescent="0.25">
      <c r="A137" s="68"/>
      <c r="B137" s="68">
        <v>51</v>
      </c>
      <c r="C137" s="68"/>
      <c r="D137" s="14"/>
      <c r="E137" s="14"/>
      <c r="F137" s="14"/>
      <c r="G137" s="192" t="s">
        <v>36</v>
      </c>
      <c r="H137" s="14"/>
      <c r="I137" s="249"/>
      <c r="J137" s="4" t="s">
        <v>37</v>
      </c>
      <c r="K137" s="28">
        <f t="shared" si="27"/>
        <v>0</v>
      </c>
      <c r="L137" s="41">
        <f t="shared" si="28"/>
        <v>0</v>
      </c>
      <c r="M137" s="68"/>
      <c r="N137" s="68"/>
      <c r="O137" s="68"/>
      <c r="P137" s="68"/>
      <c r="Q137" s="68"/>
      <c r="R137" s="68"/>
      <c r="S137" s="68"/>
      <c r="T137" s="144"/>
      <c r="U137" s="67"/>
      <c r="V137" s="66"/>
      <c r="W137" s="66"/>
      <c r="X137" s="65"/>
      <c r="Y137" s="155">
        <f t="shared" si="29"/>
        <v>0</v>
      </c>
      <c r="Z137" s="31">
        <f t="shared" si="30"/>
        <v>0</v>
      </c>
      <c r="AA137" s="31">
        <f t="shared" si="31"/>
        <v>0</v>
      </c>
      <c r="AB137" s="31">
        <f t="shared" si="31"/>
        <v>0</v>
      </c>
      <c r="AC137" s="31">
        <f t="shared" si="31"/>
        <v>0</v>
      </c>
      <c r="AD137" s="42">
        <f t="shared" si="32"/>
        <v>0</v>
      </c>
      <c r="AE137" s="63"/>
      <c r="AF137" s="63"/>
      <c r="AG137" s="63"/>
      <c r="AH137" s="64"/>
      <c r="AI137" s="64"/>
      <c r="AJ137" s="64"/>
      <c r="AK137" s="63"/>
      <c r="AL137" s="63"/>
      <c r="AM137" s="63"/>
      <c r="AN137" s="64"/>
      <c r="AO137" s="64"/>
      <c r="AP137" s="64"/>
      <c r="AQ137" s="63"/>
      <c r="AR137" s="63"/>
      <c r="AS137" s="63"/>
      <c r="AT137" s="64"/>
      <c r="AU137" s="64"/>
      <c r="AV137" s="64"/>
      <c r="AW137" s="63"/>
      <c r="AX137" s="63"/>
      <c r="AY137" s="63"/>
      <c r="AZ137" s="64"/>
      <c r="BA137" s="64"/>
      <c r="BB137" s="64"/>
      <c r="BC137" s="69"/>
      <c r="BD137" s="69"/>
      <c r="BE137" s="69"/>
      <c r="BF137" s="64"/>
      <c r="BG137" s="64"/>
      <c r="BH137" s="64"/>
      <c r="BI137" s="69"/>
      <c r="BJ137" s="69"/>
      <c r="BK137" s="69"/>
      <c r="BL137" s="64"/>
      <c r="BM137" s="64"/>
      <c r="BN137" s="64"/>
      <c r="BO137" s="114"/>
      <c r="BP137" s="34" t="e">
        <f t="shared" si="33"/>
        <v>#DIV/0!</v>
      </c>
    </row>
    <row r="138" spans="1:68" ht="15.75" x14ac:dyDescent="0.25">
      <c r="A138" s="68"/>
      <c r="B138" s="68">
        <v>52</v>
      </c>
      <c r="C138" s="68"/>
      <c r="D138" s="14"/>
      <c r="E138" s="14"/>
      <c r="F138" s="14"/>
      <c r="G138" s="192" t="s">
        <v>36</v>
      </c>
      <c r="H138" s="14"/>
      <c r="I138" s="249"/>
      <c r="J138" s="4" t="s">
        <v>37</v>
      </c>
      <c r="K138" s="28">
        <f t="shared" si="27"/>
        <v>0</v>
      </c>
      <c r="L138" s="41">
        <f t="shared" si="28"/>
        <v>0</v>
      </c>
      <c r="M138" s="29"/>
      <c r="N138" s="29"/>
      <c r="O138" s="29"/>
      <c r="P138" s="29"/>
      <c r="Q138" s="68"/>
      <c r="R138" s="68"/>
      <c r="S138" s="68"/>
      <c r="T138" s="144"/>
      <c r="U138" s="67"/>
      <c r="V138" s="66"/>
      <c r="W138" s="66"/>
      <c r="X138" s="65"/>
      <c r="Y138" s="155">
        <f t="shared" si="29"/>
        <v>0</v>
      </c>
      <c r="Z138" s="31">
        <f t="shared" si="30"/>
        <v>0</v>
      </c>
      <c r="AA138" s="31">
        <f t="shared" si="31"/>
        <v>0</v>
      </c>
      <c r="AB138" s="31">
        <f t="shared" si="31"/>
        <v>0</v>
      </c>
      <c r="AC138" s="31">
        <f t="shared" si="31"/>
        <v>0</v>
      </c>
      <c r="AD138" s="42">
        <f t="shared" si="32"/>
        <v>0</v>
      </c>
      <c r="AE138" s="63"/>
      <c r="AF138" s="63"/>
      <c r="AG138" s="63"/>
      <c r="AH138" s="64"/>
      <c r="AI138" s="64"/>
      <c r="AJ138" s="64"/>
      <c r="AK138" s="63"/>
      <c r="AL138" s="63"/>
      <c r="AM138" s="63"/>
      <c r="AN138" s="64"/>
      <c r="AO138" s="64"/>
      <c r="AP138" s="64"/>
      <c r="AQ138" s="63"/>
      <c r="AR138" s="63"/>
      <c r="AS138" s="63"/>
      <c r="AT138" s="64"/>
      <c r="AU138" s="64"/>
      <c r="AV138" s="64"/>
      <c r="AW138" s="63"/>
      <c r="AX138" s="63"/>
      <c r="AY138" s="63"/>
      <c r="AZ138" s="64"/>
      <c r="BA138" s="64"/>
      <c r="BB138" s="64"/>
      <c r="BC138" s="69"/>
      <c r="BD138" s="69"/>
      <c r="BE138" s="69"/>
      <c r="BF138" s="64"/>
      <c r="BG138" s="64"/>
      <c r="BH138" s="64"/>
      <c r="BI138" s="69"/>
      <c r="BJ138" s="69"/>
      <c r="BK138" s="69"/>
      <c r="BL138" s="64"/>
      <c r="BM138" s="64"/>
      <c r="BN138" s="64"/>
      <c r="BO138" s="114"/>
      <c r="BP138" s="34" t="e">
        <f t="shared" si="33"/>
        <v>#DIV/0!</v>
      </c>
    </row>
    <row r="139" spans="1:68" ht="15.75" x14ac:dyDescent="0.25">
      <c r="A139" s="68"/>
      <c r="B139" s="68">
        <v>53</v>
      </c>
      <c r="C139" s="68"/>
      <c r="D139" s="14"/>
      <c r="E139" s="14"/>
      <c r="F139" s="14"/>
      <c r="G139" s="192" t="s">
        <v>36</v>
      </c>
      <c r="H139" s="14"/>
      <c r="I139" s="249"/>
      <c r="J139" s="4" t="s">
        <v>37</v>
      </c>
      <c r="K139" s="28">
        <f t="shared" si="27"/>
        <v>0</v>
      </c>
      <c r="L139" s="41">
        <f t="shared" si="28"/>
        <v>0</v>
      </c>
      <c r="M139" s="29"/>
      <c r="N139" s="29"/>
      <c r="O139" s="29"/>
      <c r="P139" s="29"/>
      <c r="Q139" s="68"/>
      <c r="R139" s="68"/>
      <c r="S139" s="68"/>
      <c r="T139" s="144"/>
      <c r="U139" s="67"/>
      <c r="V139" s="66"/>
      <c r="W139" s="66"/>
      <c r="X139" s="65"/>
      <c r="Y139" s="155">
        <f t="shared" si="29"/>
        <v>0</v>
      </c>
      <c r="Z139" s="31">
        <f t="shared" si="30"/>
        <v>0</v>
      </c>
      <c r="AA139" s="31">
        <f t="shared" si="31"/>
        <v>0</v>
      </c>
      <c r="AB139" s="31">
        <f t="shared" si="31"/>
        <v>0</v>
      </c>
      <c r="AC139" s="31">
        <f t="shared" si="31"/>
        <v>0</v>
      </c>
      <c r="AD139" s="42">
        <f t="shared" si="32"/>
        <v>0</v>
      </c>
      <c r="AE139" s="63"/>
      <c r="AF139" s="63"/>
      <c r="AG139" s="63"/>
      <c r="AH139" s="64"/>
      <c r="AI139" s="64"/>
      <c r="AJ139" s="64"/>
      <c r="AK139" s="63"/>
      <c r="AL139" s="63"/>
      <c r="AM139" s="63"/>
      <c r="AN139" s="64"/>
      <c r="AO139" s="64"/>
      <c r="AP139" s="64"/>
      <c r="AQ139" s="63"/>
      <c r="AR139" s="63"/>
      <c r="AS139" s="63"/>
      <c r="AT139" s="64"/>
      <c r="AU139" s="64"/>
      <c r="AV139" s="64"/>
      <c r="AW139" s="63"/>
      <c r="AX139" s="63"/>
      <c r="AY139" s="63"/>
      <c r="AZ139" s="64"/>
      <c r="BA139" s="64"/>
      <c r="BB139" s="64"/>
      <c r="BC139" s="69"/>
      <c r="BD139" s="69"/>
      <c r="BE139" s="69"/>
      <c r="BF139" s="64"/>
      <c r="BG139" s="64"/>
      <c r="BH139" s="64"/>
      <c r="BI139" s="69"/>
      <c r="BJ139" s="69"/>
      <c r="BK139" s="69"/>
      <c r="BL139" s="64"/>
      <c r="BM139" s="64"/>
      <c r="BN139" s="64"/>
      <c r="BO139" s="114"/>
      <c r="BP139" s="34" t="e">
        <f t="shared" si="33"/>
        <v>#DIV/0!</v>
      </c>
    </row>
    <row r="140" spans="1:68" ht="15.75" hidden="1" x14ac:dyDescent="0.25">
      <c r="A140" s="55"/>
      <c r="B140" s="68">
        <v>54</v>
      </c>
      <c r="C140" s="68"/>
      <c r="D140" s="68"/>
      <c r="E140" s="14"/>
      <c r="F140" s="14"/>
      <c r="G140" s="14"/>
      <c r="H140" s="14"/>
      <c r="I140" s="249"/>
      <c r="J140" s="117" t="s">
        <v>39</v>
      </c>
      <c r="K140" s="85">
        <f>SUM(K141:K153)</f>
        <v>0</v>
      </c>
      <c r="L140" s="105">
        <f>K140*36</f>
        <v>0</v>
      </c>
      <c r="M140" s="106"/>
      <c r="N140" s="106"/>
      <c r="O140" s="106"/>
      <c r="P140" s="106"/>
      <c r="Q140" s="125"/>
      <c r="R140" s="125"/>
      <c r="S140" s="125"/>
      <c r="T140" s="148"/>
      <c r="U140" s="174"/>
      <c r="V140" s="126"/>
      <c r="W140" s="126"/>
      <c r="X140" s="175"/>
      <c r="Y140" s="155"/>
      <c r="Z140" s="31"/>
      <c r="AA140" s="31"/>
      <c r="AB140" s="31"/>
      <c r="AC140" s="31"/>
      <c r="AD140" s="42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125"/>
      <c r="BP140" s="86"/>
    </row>
    <row r="141" spans="1:68" ht="15.75" hidden="1" x14ac:dyDescent="0.25">
      <c r="A141" s="68"/>
      <c r="B141" s="68">
        <v>55</v>
      </c>
      <c r="C141" s="68"/>
      <c r="D141" s="68"/>
      <c r="E141" s="14"/>
      <c r="F141" s="14"/>
      <c r="G141" s="14"/>
      <c r="H141" s="14"/>
      <c r="I141" s="249"/>
      <c r="J141" s="4" t="s">
        <v>37</v>
      </c>
      <c r="K141" s="28">
        <f t="shared" ref="K141:K153" si="34">M141+N141+O141+P141+Q141+R141+S141+T141</f>
        <v>0</v>
      </c>
      <c r="L141" s="41">
        <f t="shared" ref="L141:L153" si="35">K141*36</f>
        <v>0</v>
      </c>
      <c r="M141" s="29"/>
      <c r="N141" s="29"/>
      <c r="O141" s="29"/>
      <c r="P141" s="29"/>
      <c r="Q141" s="68"/>
      <c r="R141" s="68"/>
      <c r="S141" s="68"/>
      <c r="T141" s="144"/>
      <c r="U141" s="67"/>
      <c r="V141" s="66"/>
      <c r="W141" s="66"/>
      <c r="X141" s="65"/>
      <c r="Y141" s="155">
        <f t="shared" ref="Y141:Y153" si="36">Z141+Z141*0.1</f>
        <v>0</v>
      </c>
      <c r="Z141" s="31">
        <f t="shared" ref="Z141:Z153" si="37">SUM(AA141:AC141)</f>
        <v>0</v>
      </c>
      <c r="AA141" s="31">
        <f t="shared" ref="AA141:AC153" si="38">AE141+AH141+AK141+AN141+AQ141+AT141+AW141+AZ141+BC141+BF141+BI141+BL141</f>
        <v>0</v>
      </c>
      <c r="AB141" s="31">
        <f t="shared" si="38"/>
        <v>0</v>
      </c>
      <c r="AC141" s="31">
        <f t="shared" si="38"/>
        <v>0</v>
      </c>
      <c r="AD141" s="42">
        <f t="shared" ref="AD141:AD153" si="39">L141-Y141</f>
        <v>0</v>
      </c>
      <c r="AE141" s="63"/>
      <c r="AF141" s="63"/>
      <c r="AG141" s="63"/>
      <c r="AH141" s="64"/>
      <c r="AI141" s="64"/>
      <c r="AJ141" s="64"/>
      <c r="AK141" s="63"/>
      <c r="AL141" s="63"/>
      <c r="AM141" s="63"/>
      <c r="AN141" s="64"/>
      <c r="AO141" s="64"/>
      <c r="AP141" s="64"/>
      <c r="AQ141" s="63"/>
      <c r="AR141" s="63"/>
      <c r="AS141" s="63"/>
      <c r="AT141" s="64"/>
      <c r="AU141" s="64"/>
      <c r="AV141" s="64"/>
      <c r="AW141" s="63"/>
      <c r="AX141" s="63"/>
      <c r="AY141" s="63"/>
      <c r="AZ141" s="64"/>
      <c r="BA141" s="64"/>
      <c r="BB141" s="64"/>
      <c r="BC141" s="69"/>
      <c r="BD141" s="69"/>
      <c r="BE141" s="69"/>
      <c r="BF141" s="64"/>
      <c r="BG141" s="64"/>
      <c r="BH141" s="64"/>
      <c r="BI141" s="69"/>
      <c r="BJ141" s="69"/>
      <c r="BK141" s="69"/>
      <c r="BL141" s="64"/>
      <c r="BM141" s="64"/>
      <c r="BN141" s="64"/>
      <c r="BO141" s="114"/>
      <c r="BP141" s="34" t="e">
        <f t="shared" ref="BP141:BP153" si="40">Z141/L141*100</f>
        <v>#DIV/0!</v>
      </c>
    </row>
    <row r="142" spans="1:68" ht="15.75" hidden="1" x14ac:dyDescent="0.25">
      <c r="A142" s="68"/>
      <c r="B142" s="68">
        <v>56</v>
      </c>
      <c r="C142" s="68"/>
      <c r="D142" s="14"/>
      <c r="E142" s="14"/>
      <c r="F142" s="14"/>
      <c r="G142" s="14"/>
      <c r="H142" s="14"/>
      <c r="I142" s="249"/>
      <c r="J142" s="4" t="s">
        <v>37</v>
      </c>
      <c r="K142" s="28">
        <f t="shared" si="34"/>
        <v>0</v>
      </c>
      <c r="L142" s="41">
        <f t="shared" si="35"/>
        <v>0</v>
      </c>
      <c r="M142" s="29"/>
      <c r="N142" s="29"/>
      <c r="O142" s="29"/>
      <c r="P142" s="29"/>
      <c r="Q142" s="68"/>
      <c r="R142" s="68"/>
      <c r="S142" s="68"/>
      <c r="T142" s="144"/>
      <c r="U142" s="67"/>
      <c r="V142" s="66"/>
      <c r="W142" s="66"/>
      <c r="X142" s="65"/>
      <c r="Y142" s="155">
        <f t="shared" si="36"/>
        <v>0</v>
      </c>
      <c r="Z142" s="31">
        <f t="shared" si="37"/>
        <v>0</v>
      </c>
      <c r="AA142" s="31">
        <f t="shared" si="38"/>
        <v>0</v>
      </c>
      <c r="AB142" s="31">
        <f t="shared" si="38"/>
        <v>0</v>
      </c>
      <c r="AC142" s="31">
        <f t="shared" si="38"/>
        <v>0</v>
      </c>
      <c r="AD142" s="42">
        <f t="shared" si="39"/>
        <v>0</v>
      </c>
      <c r="AE142" s="63"/>
      <c r="AF142" s="63"/>
      <c r="AG142" s="63"/>
      <c r="AH142" s="64"/>
      <c r="AI142" s="64"/>
      <c r="AJ142" s="64"/>
      <c r="AK142" s="63"/>
      <c r="AL142" s="63"/>
      <c r="AM142" s="63"/>
      <c r="AN142" s="64"/>
      <c r="AO142" s="64"/>
      <c r="AP142" s="64"/>
      <c r="AQ142" s="63"/>
      <c r="AR142" s="63"/>
      <c r="AS142" s="63"/>
      <c r="AT142" s="64"/>
      <c r="AU142" s="64"/>
      <c r="AV142" s="64"/>
      <c r="AW142" s="63"/>
      <c r="AX142" s="63"/>
      <c r="AY142" s="63"/>
      <c r="AZ142" s="64"/>
      <c r="BA142" s="64"/>
      <c r="BB142" s="64"/>
      <c r="BC142" s="69"/>
      <c r="BD142" s="69"/>
      <c r="BE142" s="69"/>
      <c r="BF142" s="64"/>
      <c r="BG142" s="64"/>
      <c r="BH142" s="64"/>
      <c r="BI142" s="69"/>
      <c r="BJ142" s="69"/>
      <c r="BK142" s="69"/>
      <c r="BL142" s="64"/>
      <c r="BM142" s="64"/>
      <c r="BN142" s="64"/>
      <c r="BO142" s="114"/>
      <c r="BP142" s="34" t="e">
        <f t="shared" si="40"/>
        <v>#DIV/0!</v>
      </c>
    </row>
    <row r="143" spans="1:68" ht="15.75" hidden="1" x14ac:dyDescent="0.25">
      <c r="A143" s="68"/>
      <c r="B143" s="68">
        <v>57</v>
      </c>
      <c r="C143" s="68"/>
      <c r="D143" s="14"/>
      <c r="E143" s="14"/>
      <c r="F143" s="14"/>
      <c r="G143" s="14"/>
      <c r="H143" s="14"/>
      <c r="I143" s="249"/>
      <c r="J143" s="4" t="s">
        <v>37</v>
      </c>
      <c r="K143" s="28">
        <f t="shared" si="34"/>
        <v>0</v>
      </c>
      <c r="L143" s="41">
        <f t="shared" si="35"/>
        <v>0</v>
      </c>
      <c r="M143" s="29"/>
      <c r="N143" s="29"/>
      <c r="O143" s="29"/>
      <c r="P143" s="29"/>
      <c r="Q143" s="68"/>
      <c r="R143" s="68"/>
      <c r="S143" s="68"/>
      <c r="T143" s="144"/>
      <c r="U143" s="67"/>
      <c r="V143" s="66"/>
      <c r="W143" s="66"/>
      <c r="X143" s="65"/>
      <c r="Y143" s="155">
        <f t="shared" si="36"/>
        <v>0</v>
      </c>
      <c r="Z143" s="31">
        <f t="shared" si="37"/>
        <v>0</v>
      </c>
      <c r="AA143" s="31">
        <f t="shared" si="38"/>
        <v>0</v>
      </c>
      <c r="AB143" s="31">
        <f t="shared" si="38"/>
        <v>0</v>
      </c>
      <c r="AC143" s="31">
        <f t="shared" si="38"/>
        <v>0</v>
      </c>
      <c r="AD143" s="42">
        <f t="shared" si="39"/>
        <v>0</v>
      </c>
      <c r="AE143" s="63"/>
      <c r="AF143" s="63"/>
      <c r="AG143" s="63"/>
      <c r="AH143" s="64"/>
      <c r="AI143" s="64"/>
      <c r="AJ143" s="64"/>
      <c r="AK143" s="63"/>
      <c r="AL143" s="63"/>
      <c r="AM143" s="63"/>
      <c r="AN143" s="64"/>
      <c r="AO143" s="64"/>
      <c r="AP143" s="64"/>
      <c r="AQ143" s="63"/>
      <c r="AR143" s="63"/>
      <c r="AS143" s="63"/>
      <c r="AT143" s="64"/>
      <c r="AU143" s="64"/>
      <c r="AV143" s="64"/>
      <c r="AW143" s="63"/>
      <c r="AX143" s="63"/>
      <c r="AY143" s="63"/>
      <c r="AZ143" s="64"/>
      <c r="BA143" s="64"/>
      <c r="BB143" s="64"/>
      <c r="BC143" s="69"/>
      <c r="BD143" s="69"/>
      <c r="BE143" s="69"/>
      <c r="BF143" s="64"/>
      <c r="BG143" s="64"/>
      <c r="BH143" s="64"/>
      <c r="BI143" s="69"/>
      <c r="BJ143" s="69"/>
      <c r="BK143" s="69"/>
      <c r="BL143" s="64"/>
      <c r="BM143" s="64"/>
      <c r="BN143" s="64"/>
      <c r="BO143" s="114"/>
      <c r="BP143" s="34" t="e">
        <f t="shared" si="40"/>
        <v>#DIV/0!</v>
      </c>
    </row>
    <row r="144" spans="1:68" ht="15.75" hidden="1" x14ac:dyDescent="0.25">
      <c r="A144" s="68"/>
      <c r="B144" s="68">
        <v>58</v>
      </c>
      <c r="C144" s="68"/>
      <c r="D144" s="14"/>
      <c r="E144" s="14"/>
      <c r="F144" s="14"/>
      <c r="G144" s="14"/>
      <c r="H144" s="14"/>
      <c r="I144" s="249"/>
      <c r="J144" s="4" t="s">
        <v>37</v>
      </c>
      <c r="K144" s="28">
        <f t="shared" si="34"/>
        <v>0</v>
      </c>
      <c r="L144" s="41">
        <f t="shared" si="35"/>
        <v>0</v>
      </c>
      <c r="M144" s="29"/>
      <c r="N144" s="29"/>
      <c r="O144" s="29"/>
      <c r="P144" s="29"/>
      <c r="Q144" s="68"/>
      <c r="R144" s="68"/>
      <c r="S144" s="68"/>
      <c r="T144" s="144"/>
      <c r="U144" s="67"/>
      <c r="V144" s="66"/>
      <c r="W144" s="66"/>
      <c r="X144" s="65"/>
      <c r="Y144" s="155">
        <f t="shared" si="36"/>
        <v>0</v>
      </c>
      <c r="Z144" s="31">
        <f t="shared" si="37"/>
        <v>0</v>
      </c>
      <c r="AA144" s="31">
        <f t="shared" si="38"/>
        <v>0</v>
      </c>
      <c r="AB144" s="31">
        <f t="shared" si="38"/>
        <v>0</v>
      </c>
      <c r="AC144" s="31">
        <f t="shared" si="38"/>
        <v>0</v>
      </c>
      <c r="AD144" s="42">
        <f t="shared" si="39"/>
        <v>0</v>
      </c>
      <c r="AE144" s="63"/>
      <c r="AF144" s="63"/>
      <c r="AG144" s="63"/>
      <c r="AH144" s="64"/>
      <c r="AI144" s="64"/>
      <c r="AJ144" s="64"/>
      <c r="AK144" s="63"/>
      <c r="AL144" s="63"/>
      <c r="AM144" s="63"/>
      <c r="AN144" s="64"/>
      <c r="AO144" s="64"/>
      <c r="AP144" s="64"/>
      <c r="AQ144" s="63"/>
      <c r="AR144" s="63"/>
      <c r="AS144" s="63"/>
      <c r="AT144" s="64"/>
      <c r="AU144" s="64"/>
      <c r="AV144" s="64"/>
      <c r="AW144" s="63"/>
      <c r="AX144" s="63"/>
      <c r="AY144" s="63"/>
      <c r="AZ144" s="64"/>
      <c r="BA144" s="64"/>
      <c r="BB144" s="64"/>
      <c r="BC144" s="69"/>
      <c r="BD144" s="69"/>
      <c r="BE144" s="69"/>
      <c r="BF144" s="64"/>
      <c r="BG144" s="64"/>
      <c r="BH144" s="64"/>
      <c r="BI144" s="69"/>
      <c r="BJ144" s="69"/>
      <c r="BK144" s="69"/>
      <c r="BL144" s="64"/>
      <c r="BM144" s="64"/>
      <c r="BN144" s="64"/>
      <c r="BO144" s="114"/>
      <c r="BP144" s="34" t="e">
        <f t="shared" si="40"/>
        <v>#DIV/0!</v>
      </c>
    </row>
    <row r="145" spans="1:68" ht="15.75" hidden="1" x14ac:dyDescent="0.25">
      <c r="A145" s="68"/>
      <c r="B145" s="68">
        <v>59</v>
      </c>
      <c r="C145" s="68"/>
      <c r="D145" s="14"/>
      <c r="E145" s="14"/>
      <c r="F145" s="14"/>
      <c r="G145" s="14"/>
      <c r="H145" s="14"/>
      <c r="I145" s="249"/>
      <c r="J145" s="4" t="s">
        <v>37</v>
      </c>
      <c r="K145" s="28">
        <f t="shared" si="34"/>
        <v>0</v>
      </c>
      <c r="L145" s="41">
        <f t="shared" si="35"/>
        <v>0</v>
      </c>
      <c r="M145" s="29"/>
      <c r="N145" s="29"/>
      <c r="O145" s="29"/>
      <c r="P145" s="29"/>
      <c r="Q145" s="68"/>
      <c r="R145" s="68"/>
      <c r="S145" s="68"/>
      <c r="T145" s="144"/>
      <c r="U145" s="67"/>
      <c r="V145" s="66"/>
      <c r="W145" s="66"/>
      <c r="X145" s="65"/>
      <c r="Y145" s="155">
        <f t="shared" si="36"/>
        <v>0</v>
      </c>
      <c r="Z145" s="31">
        <f t="shared" si="37"/>
        <v>0</v>
      </c>
      <c r="AA145" s="31">
        <f t="shared" si="38"/>
        <v>0</v>
      </c>
      <c r="AB145" s="31">
        <f t="shared" si="38"/>
        <v>0</v>
      </c>
      <c r="AC145" s="31">
        <f t="shared" si="38"/>
        <v>0</v>
      </c>
      <c r="AD145" s="42">
        <f t="shared" si="39"/>
        <v>0</v>
      </c>
      <c r="AE145" s="63"/>
      <c r="AF145" s="63"/>
      <c r="AG145" s="63"/>
      <c r="AH145" s="64"/>
      <c r="AI145" s="64"/>
      <c r="AJ145" s="64"/>
      <c r="AK145" s="63"/>
      <c r="AL145" s="63"/>
      <c r="AM145" s="63"/>
      <c r="AN145" s="64"/>
      <c r="AO145" s="64"/>
      <c r="AP145" s="64"/>
      <c r="AQ145" s="63"/>
      <c r="AR145" s="63"/>
      <c r="AS145" s="63"/>
      <c r="AT145" s="64"/>
      <c r="AU145" s="64"/>
      <c r="AV145" s="64"/>
      <c r="AW145" s="63"/>
      <c r="AX145" s="63"/>
      <c r="AY145" s="63"/>
      <c r="AZ145" s="64"/>
      <c r="BA145" s="64"/>
      <c r="BB145" s="64"/>
      <c r="BC145" s="69"/>
      <c r="BD145" s="69"/>
      <c r="BE145" s="69"/>
      <c r="BF145" s="64"/>
      <c r="BG145" s="64"/>
      <c r="BH145" s="64"/>
      <c r="BI145" s="69"/>
      <c r="BJ145" s="69"/>
      <c r="BK145" s="69"/>
      <c r="BL145" s="64"/>
      <c r="BM145" s="64"/>
      <c r="BN145" s="64"/>
      <c r="BO145" s="114"/>
      <c r="BP145" s="34" t="e">
        <f t="shared" si="40"/>
        <v>#DIV/0!</v>
      </c>
    </row>
    <row r="146" spans="1:68" ht="15.75" hidden="1" x14ac:dyDescent="0.25">
      <c r="A146" s="68"/>
      <c r="B146" s="68">
        <v>60</v>
      </c>
      <c r="C146" s="68"/>
      <c r="D146" s="14"/>
      <c r="E146" s="14"/>
      <c r="F146" s="14"/>
      <c r="G146" s="14"/>
      <c r="H146" s="14"/>
      <c r="I146" s="249"/>
      <c r="J146" s="4" t="s">
        <v>37</v>
      </c>
      <c r="K146" s="28">
        <f t="shared" si="34"/>
        <v>0</v>
      </c>
      <c r="L146" s="41">
        <f t="shared" si="35"/>
        <v>0</v>
      </c>
      <c r="M146" s="29"/>
      <c r="N146" s="29"/>
      <c r="O146" s="29"/>
      <c r="P146" s="29"/>
      <c r="Q146" s="68"/>
      <c r="R146" s="68"/>
      <c r="S146" s="68"/>
      <c r="T146" s="144"/>
      <c r="U146" s="67"/>
      <c r="V146" s="66"/>
      <c r="W146" s="66"/>
      <c r="X146" s="65"/>
      <c r="Y146" s="155">
        <f t="shared" si="36"/>
        <v>0</v>
      </c>
      <c r="Z146" s="31">
        <f t="shared" si="37"/>
        <v>0</v>
      </c>
      <c r="AA146" s="31">
        <f t="shared" si="38"/>
        <v>0</v>
      </c>
      <c r="AB146" s="31">
        <f t="shared" si="38"/>
        <v>0</v>
      </c>
      <c r="AC146" s="31">
        <f t="shared" si="38"/>
        <v>0</v>
      </c>
      <c r="AD146" s="42">
        <f t="shared" si="39"/>
        <v>0</v>
      </c>
      <c r="AE146" s="63"/>
      <c r="AF146" s="63"/>
      <c r="AG146" s="63"/>
      <c r="AH146" s="64"/>
      <c r="AI146" s="64"/>
      <c r="AJ146" s="64"/>
      <c r="AK146" s="63"/>
      <c r="AL146" s="63"/>
      <c r="AM146" s="63"/>
      <c r="AN146" s="64"/>
      <c r="AO146" s="64"/>
      <c r="AP146" s="64"/>
      <c r="AQ146" s="63"/>
      <c r="AR146" s="63"/>
      <c r="AS146" s="63"/>
      <c r="AT146" s="64"/>
      <c r="AU146" s="64"/>
      <c r="AV146" s="64"/>
      <c r="AW146" s="63"/>
      <c r="AX146" s="63"/>
      <c r="AY146" s="63"/>
      <c r="AZ146" s="64"/>
      <c r="BA146" s="64"/>
      <c r="BB146" s="64"/>
      <c r="BC146" s="69"/>
      <c r="BD146" s="69"/>
      <c r="BE146" s="69"/>
      <c r="BF146" s="64"/>
      <c r="BG146" s="64"/>
      <c r="BH146" s="64"/>
      <c r="BI146" s="69"/>
      <c r="BJ146" s="69"/>
      <c r="BK146" s="69"/>
      <c r="BL146" s="64"/>
      <c r="BM146" s="64"/>
      <c r="BN146" s="64"/>
      <c r="BO146" s="114"/>
      <c r="BP146" s="34" t="e">
        <f t="shared" si="40"/>
        <v>#DIV/0!</v>
      </c>
    </row>
    <row r="147" spans="1:68" ht="15.75" hidden="1" x14ac:dyDescent="0.25">
      <c r="A147" s="68"/>
      <c r="B147" s="68">
        <v>61</v>
      </c>
      <c r="C147" s="68"/>
      <c r="D147" s="14"/>
      <c r="E147" s="14"/>
      <c r="F147" s="14"/>
      <c r="G147" s="14"/>
      <c r="H147" s="14"/>
      <c r="I147" s="249"/>
      <c r="J147" s="4" t="s">
        <v>37</v>
      </c>
      <c r="K147" s="28">
        <f t="shared" si="34"/>
        <v>0</v>
      </c>
      <c r="L147" s="41">
        <f t="shared" si="35"/>
        <v>0</v>
      </c>
      <c r="M147" s="29"/>
      <c r="N147" s="29"/>
      <c r="O147" s="29"/>
      <c r="P147" s="29"/>
      <c r="Q147" s="68"/>
      <c r="R147" s="68"/>
      <c r="S147" s="68"/>
      <c r="T147" s="144"/>
      <c r="U147" s="67"/>
      <c r="V147" s="66"/>
      <c r="W147" s="66"/>
      <c r="X147" s="65"/>
      <c r="Y147" s="155">
        <f t="shared" si="36"/>
        <v>0</v>
      </c>
      <c r="Z147" s="31">
        <f t="shared" si="37"/>
        <v>0</v>
      </c>
      <c r="AA147" s="31">
        <f t="shared" si="38"/>
        <v>0</v>
      </c>
      <c r="AB147" s="31">
        <f t="shared" si="38"/>
        <v>0</v>
      </c>
      <c r="AC147" s="31">
        <f t="shared" si="38"/>
        <v>0</v>
      </c>
      <c r="AD147" s="42">
        <f t="shared" si="39"/>
        <v>0</v>
      </c>
      <c r="AE147" s="63"/>
      <c r="AF147" s="63"/>
      <c r="AG147" s="63"/>
      <c r="AH147" s="64"/>
      <c r="AI147" s="64"/>
      <c r="AJ147" s="64"/>
      <c r="AK147" s="63"/>
      <c r="AL147" s="63"/>
      <c r="AM147" s="63"/>
      <c r="AN147" s="64"/>
      <c r="AO147" s="64"/>
      <c r="AP147" s="64"/>
      <c r="AQ147" s="63"/>
      <c r="AR147" s="63"/>
      <c r="AS147" s="63"/>
      <c r="AT147" s="64"/>
      <c r="AU147" s="64"/>
      <c r="AV147" s="64"/>
      <c r="AW147" s="63"/>
      <c r="AX147" s="63"/>
      <c r="AY147" s="63"/>
      <c r="AZ147" s="64"/>
      <c r="BA147" s="64"/>
      <c r="BB147" s="64"/>
      <c r="BC147" s="69"/>
      <c r="BD147" s="69"/>
      <c r="BE147" s="69"/>
      <c r="BF147" s="64"/>
      <c r="BG147" s="64"/>
      <c r="BH147" s="64"/>
      <c r="BI147" s="69"/>
      <c r="BJ147" s="69"/>
      <c r="BK147" s="69"/>
      <c r="BL147" s="64"/>
      <c r="BM147" s="64"/>
      <c r="BN147" s="64"/>
      <c r="BO147" s="114"/>
      <c r="BP147" s="34" t="e">
        <f t="shared" si="40"/>
        <v>#DIV/0!</v>
      </c>
    </row>
    <row r="148" spans="1:68" ht="15.75" hidden="1" x14ac:dyDescent="0.25">
      <c r="A148" s="68"/>
      <c r="B148" s="68">
        <v>62</v>
      </c>
      <c r="C148" s="68"/>
      <c r="D148" s="14"/>
      <c r="E148" s="14"/>
      <c r="F148" s="14"/>
      <c r="G148" s="14"/>
      <c r="H148" s="14"/>
      <c r="I148" s="249"/>
      <c r="J148" s="4" t="s">
        <v>37</v>
      </c>
      <c r="K148" s="28">
        <f t="shared" si="34"/>
        <v>0</v>
      </c>
      <c r="L148" s="41">
        <f t="shared" si="35"/>
        <v>0</v>
      </c>
      <c r="M148" s="29"/>
      <c r="N148" s="29"/>
      <c r="O148" s="29"/>
      <c r="P148" s="29"/>
      <c r="Q148" s="68"/>
      <c r="R148" s="68"/>
      <c r="S148" s="68"/>
      <c r="T148" s="144"/>
      <c r="U148" s="67"/>
      <c r="V148" s="66"/>
      <c r="W148" s="66"/>
      <c r="X148" s="65"/>
      <c r="Y148" s="155">
        <f t="shared" si="36"/>
        <v>0</v>
      </c>
      <c r="Z148" s="31">
        <f t="shared" si="37"/>
        <v>0</v>
      </c>
      <c r="AA148" s="31">
        <f t="shared" si="38"/>
        <v>0</v>
      </c>
      <c r="AB148" s="31">
        <f t="shared" si="38"/>
        <v>0</v>
      </c>
      <c r="AC148" s="31">
        <f t="shared" si="38"/>
        <v>0</v>
      </c>
      <c r="AD148" s="42">
        <f t="shared" si="39"/>
        <v>0</v>
      </c>
      <c r="AE148" s="63"/>
      <c r="AF148" s="63"/>
      <c r="AG148" s="63"/>
      <c r="AH148" s="64"/>
      <c r="AI148" s="64"/>
      <c r="AJ148" s="64"/>
      <c r="AK148" s="63"/>
      <c r="AL148" s="63"/>
      <c r="AM148" s="63"/>
      <c r="AN148" s="64"/>
      <c r="AO148" s="64"/>
      <c r="AP148" s="64"/>
      <c r="AQ148" s="63"/>
      <c r="AR148" s="63"/>
      <c r="AS148" s="63"/>
      <c r="AT148" s="64"/>
      <c r="AU148" s="64"/>
      <c r="AV148" s="64"/>
      <c r="AW148" s="63"/>
      <c r="AX148" s="63"/>
      <c r="AY148" s="63"/>
      <c r="AZ148" s="64"/>
      <c r="BA148" s="64"/>
      <c r="BB148" s="64"/>
      <c r="BC148" s="69"/>
      <c r="BD148" s="69"/>
      <c r="BE148" s="69"/>
      <c r="BF148" s="64"/>
      <c r="BG148" s="64"/>
      <c r="BH148" s="64"/>
      <c r="BI148" s="69"/>
      <c r="BJ148" s="69"/>
      <c r="BK148" s="69"/>
      <c r="BL148" s="64"/>
      <c r="BM148" s="64"/>
      <c r="BN148" s="64"/>
      <c r="BO148" s="114"/>
      <c r="BP148" s="34" t="e">
        <f t="shared" si="40"/>
        <v>#DIV/0!</v>
      </c>
    </row>
    <row r="149" spans="1:68" ht="15.75" hidden="1" x14ac:dyDescent="0.25">
      <c r="A149" s="68"/>
      <c r="B149" s="68">
        <v>63</v>
      </c>
      <c r="C149" s="68"/>
      <c r="D149" s="14"/>
      <c r="E149" s="14"/>
      <c r="F149" s="14"/>
      <c r="G149" s="14"/>
      <c r="H149" s="14"/>
      <c r="I149" s="249"/>
      <c r="J149" s="4" t="s">
        <v>37</v>
      </c>
      <c r="K149" s="28">
        <f t="shared" si="34"/>
        <v>0</v>
      </c>
      <c r="L149" s="41">
        <f t="shared" si="35"/>
        <v>0</v>
      </c>
      <c r="M149" s="29"/>
      <c r="N149" s="29"/>
      <c r="O149" s="29"/>
      <c r="P149" s="29"/>
      <c r="Q149" s="68"/>
      <c r="R149" s="68"/>
      <c r="S149" s="68"/>
      <c r="T149" s="144"/>
      <c r="U149" s="67"/>
      <c r="V149" s="66"/>
      <c r="W149" s="66"/>
      <c r="X149" s="65"/>
      <c r="Y149" s="155">
        <f t="shared" si="36"/>
        <v>0</v>
      </c>
      <c r="Z149" s="31">
        <f t="shared" si="37"/>
        <v>0</v>
      </c>
      <c r="AA149" s="31">
        <f t="shared" si="38"/>
        <v>0</v>
      </c>
      <c r="AB149" s="31">
        <f t="shared" si="38"/>
        <v>0</v>
      </c>
      <c r="AC149" s="31">
        <f t="shared" si="38"/>
        <v>0</v>
      </c>
      <c r="AD149" s="42">
        <f t="shared" si="39"/>
        <v>0</v>
      </c>
      <c r="AE149" s="63"/>
      <c r="AF149" s="63"/>
      <c r="AG149" s="63"/>
      <c r="AH149" s="64"/>
      <c r="AI149" s="64"/>
      <c r="AJ149" s="64"/>
      <c r="AK149" s="63"/>
      <c r="AL149" s="63"/>
      <c r="AM149" s="63"/>
      <c r="AN149" s="64"/>
      <c r="AO149" s="64"/>
      <c r="AP149" s="64"/>
      <c r="AQ149" s="63"/>
      <c r="AR149" s="63"/>
      <c r="AS149" s="63"/>
      <c r="AT149" s="64"/>
      <c r="AU149" s="64"/>
      <c r="AV149" s="64"/>
      <c r="AW149" s="63"/>
      <c r="AX149" s="63"/>
      <c r="AY149" s="63"/>
      <c r="AZ149" s="64"/>
      <c r="BA149" s="64"/>
      <c r="BB149" s="64"/>
      <c r="BC149" s="69"/>
      <c r="BD149" s="69"/>
      <c r="BE149" s="69"/>
      <c r="BF149" s="64"/>
      <c r="BG149" s="64"/>
      <c r="BH149" s="64"/>
      <c r="BI149" s="69"/>
      <c r="BJ149" s="69"/>
      <c r="BK149" s="69"/>
      <c r="BL149" s="64"/>
      <c r="BM149" s="64"/>
      <c r="BN149" s="64"/>
      <c r="BO149" s="114"/>
      <c r="BP149" s="34" t="e">
        <f t="shared" si="40"/>
        <v>#DIV/0!</v>
      </c>
    </row>
    <row r="150" spans="1:68" ht="15.75" hidden="1" x14ac:dyDescent="0.25">
      <c r="A150" s="68"/>
      <c r="B150" s="68">
        <v>64</v>
      </c>
      <c r="C150" s="68"/>
      <c r="D150" s="14"/>
      <c r="E150" s="14"/>
      <c r="F150" s="14"/>
      <c r="G150" s="14"/>
      <c r="H150" s="14"/>
      <c r="I150" s="249"/>
      <c r="J150" s="4" t="s">
        <v>37</v>
      </c>
      <c r="K150" s="28">
        <f t="shared" si="34"/>
        <v>0</v>
      </c>
      <c r="L150" s="41">
        <f t="shared" si="35"/>
        <v>0</v>
      </c>
      <c r="M150" s="29"/>
      <c r="N150" s="29"/>
      <c r="O150" s="29"/>
      <c r="P150" s="29"/>
      <c r="Q150" s="68"/>
      <c r="R150" s="68"/>
      <c r="S150" s="68"/>
      <c r="T150" s="144"/>
      <c r="U150" s="67"/>
      <c r="V150" s="66"/>
      <c r="W150" s="66"/>
      <c r="X150" s="65"/>
      <c r="Y150" s="155">
        <f t="shared" si="36"/>
        <v>0</v>
      </c>
      <c r="Z150" s="31">
        <f t="shared" si="37"/>
        <v>0</v>
      </c>
      <c r="AA150" s="31">
        <f t="shared" si="38"/>
        <v>0</v>
      </c>
      <c r="AB150" s="31">
        <f t="shared" si="38"/>
        <v>0</v>
      </c>
      <c r="AC150" s="31">
        <f t="shared" si="38"/>
        <v>0</v>
      </c>
      <c r="AD150" s="42">
        <f t="shared" si="39"/>
        <v>0</v>
      </c>
      <c r="AE150" s="63"/>
      <c r="AF150" s="63"/>
      <c r="AG150" s="63"/>
      <c r="AH150" s="64"/>
      <c r="AI150" s="64"/>
      <c r="AJ150" s="64"/>
      <c r="AK150" s="63"/>
      <c r="AL150" s="63"/>
      <c r="AM150" s="63"/>
      <c r="AN150" s="64"/>
      <c r="AO150" s="64"/>
      <c r="AP150" s="64"/>
      <c r="AQ150" s="63"/>
      <c r="AR150" s="63"/>
      <c r="AS150" s="63"/>
      <c r="AT150" s="64"/>
      <c r="AU150" s="64"/>
      <c r="AV150" s="64"/>
      <c r="AW150" s="63"/>
      <c r="AX150" s="63"/>
      <c r="AY150" s="63"/>
      <c r="AZ150" s="64"/>
      <c r="BA150" s="64"/>
      <c r="BB150" s="64"/>
      <c r="BC150" s="69"/>
      <c r="BD150" s="69"/>
      <c r="BE150" s="69"/>
      <c r="BF150" s="64"/>
      <c r="BG150" s="64"/>
      <c r="BH150" s="64"/>
      <c r="BI150" s="69"/>
      <c r="BJ150" s="69"/>
      <c r="BK150" s="69"/>
      <c r="BL150" s="64"/>
      <c r="BM150" s="64"/>
      <c r="BN150" s="64"/>
      <c r="BO150" s="114"/>
      <c r="BP150" s="34" t="e">
        <f t="shared" si="40"/>
        <v>#DIV/0!</v>
      </c>
    </row>
    <row r="151" spans="1:68" ht="15.75" hidden="1" x14ac:dyDescent="0.25">
      <c r="A151" s="68"/>
      <c r="B151" s="68">
        <v>65</v>
      </c>
      <c r="C151" s="68"/>
      <c r="D151" s="14"/>
      <c r="E151" s="14"/>
      <c r="F151" s="14"/>
      <c r="G151" s="14"/>
      <c r="H151" s="14"/>
      <c r="I151" s="249"/>
      <c r="J151" s="4" t="s">
        <v>37</v>
      </c>
      <c r="K151" s="28">
        <f t="shared" si="34"/>
        <v>0</v>
      </c>
      <c r="L151" s="41">
        <f t="shared" si="35"/>
        <v>0</v>
      </c>
      <c r="M151" s="29"/>
      <c r="N151" s="29"/>
      <c r="O151" s="29"/>
      <c r="P151" s="29"/>
      <c r="Q151" s="68"/>
      <c r="R151" s="68"/>
      <c r="S151" s="68"/>
      <c r="T151" s="144"/>
      <c r="U151" s="67"/>
      <c r="V151" s="66"/>
      <c r="W151" s="66"/>
      <c r="X151" s="65"/>
      <c r="Y151" s="155">
        <f t="shared" si="36"/>
        <v>0</v>
      </c>
      <c r="Z151" s="31">
        <f t="shared" si="37"/>
        <v>0</v>
      </c>
      <c r="AA151" s="31">
        <f t="shared" si="38"/>
        <v>0</v>
      </c>
      <c r="AB151" s="31">
        <f t="shared" si="38"/>
        <v>0</v>
      </c>
      <c r="AC151" s="31">
        <f t="shared" si="38"/>
        <v>0</v>
      </c>
      <c r="AD151" s="42">
        <f t="shared" si="39"/>
        <v>0</v>
      </c>
      <c r="AE151" s="63"/>
      <c r="AF151" s="63"/>
      <c r="AG151" s="63"/>
      <c r="AH151" s="64"/>
      <c r="AI151" s="64"/>
      <c r="AJ151" s="64"/>
      <c r="AK151" s="63"/>
      <c r="AL151" s="63"/>
      <c r="AM151" s="63"/>
      <c r="AN151" s="64"/>
      <c r="AO151" s="64"/>
      <c r="AP151" s="64"/>
      <c r="AQ151" s="63"/>
      <c r="AR151" s="63"/>
      <c r="AS151" s="63"/>
      <c r="AT151" s="64"/>
      <c r="AU151" s="64"/>
      <c r="AV151" s="64"/>
      <c r="AW151" s="63"/>
      <c r="AX151" s="63"/>
      <c r="AY151" s="63"/>
      <c r="AZ151" s="64"/>
      <c r="BA151" s="64"/>
      <c r="BB151" s="64"/>
      <c r="BC151" s="69"/>
      <c r="BD151" s="69"/>
      <c r="BE151" s="69"/>
      <c r="BF151" s="64"/>
      <c r="BG151" s="64"/>
      <c r="BH151" s="64"/>
      <c r="BI151" s="69"/>
      <c r="BJ151" s="69"/>
      <c r="BK151" s="69"/>
      <c r="BL151" s="64"/>
      <c r="BM151" s="64"/>
      <c r="BN151" s="64"/>
      <c r="BO151" s="114"/>
      <c r="BP151" s="34" t="e">
        <f t="shared" si="40"/>
        <v>#DIV/0!</v>
      </c>
    </row>
    <row r="152" spans="1:68" ht="15.75" hidden="1" x14ac:dyDescent="0.25">
      <c r="A152" s="68"/>
      <c r="B152" s="68">
        <v>66</v>
      </c>
      <c r="C152" s="68"/>
      <c r="D152" s="14"/>
      <c r="E152" s="14"/>
      <c r="F152" s="14"/>
      <c r="G152" s="14"/>
      <c r="H152" s="14"/>
      <c r="I152" s="249"/>
      <c r="J152" s="4" t="s">
        <v>37</v>
      </c>
      <c r="K152" s="28">
        <f t="shared" si="34"/>
        <v>0</v>
      </c>
      <c r="L152" s="41">
        <f t="shared" si="35"/>
        <v>0</v>
      </c>
      <c r="M152" s="29"/>
      <c r="N152" s="29"/>
      <c r="O152" s="29"/>
      <c r="P152" s="29"/>
      <c r="Q152" s="68"/>
      <c r="R152" s="68"/>
      <c r="S152" s="68"/>
      <c r="T152" s="144"/>
      <c r="U152" s="67"/>
      <c r="V152" s="66"/>
      <c r="W152" s="66"/>
      <c r="X152" s="65"/>
      <c r="Y152" s="155">
        <f t="shared" si="36"/>
        <v>0</v>
      </c>
      <c r="Z152" s="31">
        <f t="shared" si="37"/>
        <v>0</v>
      </c>
      <c r="AA152" s="31">
        <f t="shared" si="38"/>
        <v>0</v>
      </c>
      <c r="AB152" s="31">
        <f t="shared" si="38"/>
        <v>0</v>
      </c>
      <c r="AC152" s="31">
        <f t="shared" si="38"/>
        <v>0</v>
      </c>
      <c r="AD152" s="42">
        <f t="shared" si="39"/>
        <v>0</v>
      </c>
      <c r="AE152" s="63"/>
      <c r="AF152" s="63"/>
      <c r="AG152" s="63"/>
      <c r="AH152" s="64"/>
      <c r="AI152" s="64"/>
      <c r="AJ152" s="64"/>
      <c r="AK152" s="63"/>
      <c r="AL152" s="63"/>
      <c r="AM152" s="63"/>
      <c r="AN152" s="64"/>
      <c r="AO152" s="64"/>
      <c r="AP152" s="64"/>
      <c r="AQ152" s="63"/>
      <c r="AR152" s="63"/>
      <c r="AS152" s="63"/>
      <c r="AT152" s="64"/>
      <c r="AU152" s="64"/>
      <c r="AV152" s="64"/>
      <c r="AW152" s="63"/>
      <c r="AX152" s="63"/>
      <c r="AY152" s="63"/>
      <c r="AZ152" s="64"/>
      <c r="BA152" s="64"/>
      <c r="BB152" s="64"/>
      <c r="BC152" s="69"/>
      <c r="BD152" s="69"/>
      <c r="BE152" s="69"/>
      <c r="BF152" s="64"/>
      <c r="BG152" s="64"/>
      <c r="BH152" s="64"/>
      <c r="BI152" s="69"/>
      <c r="BJ152" s="69"/>
      <c r="BK152" s="69"/>
      <c r="BL152" s="64"/>
      <c r="BM152" s="64"/>
      <c r="BN152" s="64"/>
      <c r="BO152" s="114"/>
      <c r="BP152" s="34" t="e">
        <f t="shared" si="40"/>
        <v>#DIV/0!</v>
      </c>
    </row>
    <row r="153" spans="1:68" ht="15.75" hidden="1" x14ac:dyDescent="0.25">
      <c r="A153" s="68"/>
      <c r="B153" s="68">
        <v>67</v>
      </c>
      <c r="C153" s="68"/>
      <c r="D153" s="14"/>
      <c r="E153" s="14"/>
      <c r="F153" s="14"/>
      <c r="G153" s="14"/>
      <c r="H153" s="14"/>
      <c r="I153" s="249"/>
      <c r="J153" s="4" t="s">
        <v>37</v>
      </c>
      <c r="K153" s="28">
        <f t="shared" si="34"/>
        <v>0</v>
      </c>
      <c r="L153" s="41">
        <f t="shared" si="35"/>
        <v>0</v>
      </c>
      <c r="M153" s="29"/>
      <c r="N153" s="29"/>
      <c r="O153" s="29"/>
      <c r="P153" s="29"/>
      <c r="Q153" s="68"/>
      <c r="R153" s="68"/>
      <c r="S153" s="68"/>
      <c r="T153" s="144"/>
      <c r="U153" s="67"/>
      <c r="V153" s="66"/>
      <c r="W153" s="66"/>
      <c r="X153" s="65"/>
      <c r="Y153" s="155">
        <f t="shared" si="36"/>
        <v>0</v>
      </c>
      <c r="Z153" s="31">
        <f t="shared" si="37"/>
        <v>0</v>
      </c>
      <c r="AA153" s="31">
        <f t="shared" si="38"/>
        <v>0</v>
      </c>
      <c r="AB153" s="31">
        <f t="shared" si="38"/>
        <v>0</v>
      </c>
      <c r="AC153" s="31">
        <f t="shared" si="38"/>
        <v>0</v>
      </c>
      <c r="AD153" s="42">
        <f t="shared" si="39"/>
        <v>0</v>
      </c>
      <c r="AE153" s="63"/>
      <c r="AF153" s="63"/>
      <c r="AG153" s="63"/>
      <c r="AH153" s="64"/>
      <c r="AI153" s="64"/>
      <c r="AJ153" s="64"/>
      <c r="AK153" s="63"/>
      <c r="AL153" s="63"/>
      <c r="AM153" s="63"/>
      <c r="AN153" s="64"/>
      <c r="AO153" s="64"/>
      <c r="AP153" s="64"/>
      <c r="AQ153" s="63"/>
      <c r="AR153" s="63"/>
      <c r="AS153" s="63"/>
      <c r="AT153" s="64"/>
      <c r="AU153" s="64"/>
      <c r="AV153" s="64"/>
      <c r="AW153" s="63"/>
      <c r="AX153" s="63"/>
      <c r="AY153" s="63"/>
      <c r="AZ153" s="64"/>
      <c r="BA153" s="64"/>
      <c r="BB153" s="64"/>
      <c r="BC153" s="69"/>
      <c r="BD153" s="69"/>
      <c r="BE153" s="69"/>
      <c r="BF153" s="64"/>
      <c r="BG153" s="64"/>
      <c r="BH153" s="64"/>
      <c r="BI153" s="69"/>
      <c r="BJ153" s="69"/>
      <c r="BK153" s="69"/>
      <c r="BL153" s="64"/>
      <c r="BM153" s="64"/>
      <c r="BN153" s="64"/>
      <c r="BO153" s="114"/>
      <c r="BP153" s="34" t="e">
        <f t="shared" si="40"/>
        <v>#DIV/0!</v>
      </c>
    </row>
    <row r="154" spans="1:68" ht="15.75" hidden="1" x14ac:dyDescent="0.25">
      <c r="A154" s="55"/>
      <c r="B154" s="68">
        <v>68</v>
      </c>
      <c r="C154" s="68"/>
      <c r="D154" s="68"/>
      <c r="E154" s="14"/>
      <c r="F154" s="14"/>
      <c r="G154" s="14"/>
      <c r="H154" s="14"/>
      <c r="I154" s="249"/>
      <c r="J154" s="117" t="s">
        <v>40</v>
      </c>
      <c r="K154" s="85">
        <f>SUM(K155:K167)</f>
        <v>0</v>
      </c>
      <c r="L154" s="105">
        <f>K154*36</f>
        <v>0</v>
      </c>
      <c r="M154" s="106"/>
      <c r="N154" s="106"/>
      <c r="O154" s="106"/>
      <c r="P154" s="106"/>
      <c r="Q154" s="125"/>
      <c r="R154" s="125"/>
      <c r="S154" s="125"/>
      <c r="T154" s="148"/>
      <c r="U154" s="174"/>
      <c r="V154" s="126"/>
      <c r="W154" s="126"/>
      <c r="X154" s="175"/>
      <c r="Y154" s="155"/>
      <c r="Z154" s="31"/>
      <c r="AA154" s="31"/>
      <c r="AB154" s="31"/>
      <c r="AC154" s="31"/>
      <c r="AD154" s="42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125"/>
      <c r="BP154" s="86"/>
    </row>
    <row r="155" spans="1:68" ht="15.75" hidden="1" x14ac:dyDescent="0.25">
      <c r="A155" s="68"/>
      <c r="B155" s="68">
        <v>69</v>
      </c>
      <c r="C155" s="68"/>
      <c r="D155" s="14"/>
      <c r="E155" s="14"/>
      <c r="F155" s="14"/>
      <c r="G155" s="14"/>
      <c r="H155" s="14"/>
      <c r="I155" s="249"/>
      <c r="J155" s="4" t="s">
        <v>37</v>
      </c>
      <c r="K155" s="28">
        <f t="shared" ref="K155:K167" si="41">M155+N155+O155+P155+Q155+R155+S155+T155</f>
        <v>0</v>
      </c>
      <c r="L155" s="41">
        <f t="shared" ref="L155:L167" si="42">K155*36</f>
        <v>0</v>
      </c>
      <c r="M155" s="29"/>
      <c r="N155" s="29"/>
      <c r="O155" s="29"/>
      <c r="P155" s="29"/>
      <c r="Q155" s="68"/>
      <c r="R155" s="68"/>
      <c r="S155" s="68"/>
      <c r="T155" s="144"/>
      <c r="U155" s="67"/>
      <c r="V155" s="66"/>
      <c r="W155" s="66"/>
      <c r="X155" s="65"/>
      <c r="Y155" s="155">
        <f t="shared" ref="Y155:Y167" si="43">Z155+Z155*0.1</f>
        <v>0</v>
      </c>
      <c r="Z155" s="31">
        <f t="shared" ref="Z155:Z167" si="44">SUM(AA155:AC155)</f>
        <v>0</v>
      </c>
      <c r="AA155" s="31">
        <f t="shared" ref="AA155:AC167" si="45">AE155+AH155+AK155+AN155+AQ155+AT155+AW155+AZ155+BC155+BF155+BI155+BL155</f>
        <v>0</v>
      </c>
      <c r="AB155" s="31">
        <f t="shared" si="45"/>
        <v>0</v>
      </c>
      <c r="AC155" s="31">
        <f t="shared" si="45"/>
        <v>0</v>
      </c>
      <c r="AD155" s="42">
        <f t="shared" ref="AD155:AD167" si="46">L155-Y155</f>
        <v>0</v>
      </c>
      <c r="AE155" s="63"/>
      <c r="AF155" s="63"/>
      <c r="AG155" s="63"/>
      <c r="AH155" s="64"/>
      <c r="AI155" s="64"/>
      <c r="AJ155" s="64"/>
      <c r="AK155" s="63"/>
      <c r="AL155" s="63"/>
      <c r="AM155" s="63"/>
      <c r="AN155" s="64"/>
      <c r="AO155" s="64"/>
      <c r="AP155" s="64"/>
      <c r="AQ155" s="63"/>
      <c r="AR155" s="63"/>
      <c r="AS155" s="63"/>
      <c r="AT155" s="64"/>
      <c r="AU155" s="64"/>
      <c r="AV155" s="64"/>
      <c r="AW155" s="63"/>
      <c r="AX155" s="63"/>
      <c r="AY155" s="63"/>
      <c r="AZ155" s="64"/>
      <c r="BA155" s="64"/>
      <c r="BB155" s="64"/>
      <c r="BC155" s="69"/>
      <c r="BD155" s="69"/>
      <c r="BE155" s="69"/>
      <c r="BF155" s="64"/>
      <c r="BG155" s="64"/>
      <c r="BH155" s="64"/>
      <c r="BI155" s="69"/>
      <c r="BJ155" s="69"/>
      <c r="BK155" s="69"/>
      <c r="BL155" s="64"/>
      <c r="BM155" s="64"/>
      <c r="BN155" s="64"/>
      <c r="BO155" s="114"/>
      <c r="BP155" s="34" t="e">
        <f t="shared" ref="BP155:BP167" si="47">Z155/L155*100</f>
        <v>#DIV/0!</v>
      </c>
    </row>
    <row r="156" spans="1:68" ht="15.75" hidden="1" x14ac:dyDescent="0.25">
      <c r="A156" s="68"/>
      <c r="B156" s="68">
        <v>70</v>
      </c>
      <c r="C156" s="68"/>
      <c r="D156" s="14"/>
      <c r="E156" s="14"/>
      <c r="F156" s="14"/>
      <c r="G156" s="14"/>
      <c r="H156" s="14"/>
      <c r="I156" s="249"/>
      <c r="J156" s="4" t="s">
        <v>37</v>
      </c>
      <c r="K156" s="28">
        <f t="shared" si="41"/>
        <v>0</v>
      </c>
      <c r="L156" s="41">
        <f t="shared" si="42"/>
        <v>0</v>
      </c>
      <c r="M156" s="29"/>
      <c r="N156" s="29"/>
      <c r="O156" s="29"/>
      <c r="P156" s="29"/>
      <c r="Q156" s="68"/>
      <c r="R156" s="68"/>
      <c r="S156" s="68"/>
      <c r="T156" s="144"/>
      <c r="U156" s="67"/>
      <c r="V156" s="66"/>
      <c r="W156" s="66"/>
      <c r="X156" s="65"/>
      <c r="Y156" s="155">
        <f t="shared" si="43"/>
        <v>0</v>
      </c>
      <c r="Z156" s="31">
        <f t="shared" si="44"/>
        <v>0</v>
      </c>
      <c r="AA156" s="31">
        <f t="shared" si="45"/>
        <v>0</v>
      </c>
      <c r="AB156" s="31">
        <f t="shared" si="45"/>
        <v>0</v>
      </c>
      <c r="AC156" s="31">
        <f t="shared" si="45"/>
        <v>0</v>
      </c>
      <c r="AD156" s="42">
        <f t="shared" si="46"/>
        <v>0</v>
      </c>
      <c r="AE156" s="63"/>
      <c r="AF156" s="63"/>
      <c r="AG156" s="63"/>
      <c r="AH156" s="64"/>
      <c r="AI156" s="64"/>
      <c r="AJ156" s="64"/>
      <c r="AK156" s="63"/>
      <c r="AL156" s="63"/>
      <c r="AM156" s="63"/>
      <c r="AN156" s="64"/>
      <c r="AO156" s="64"/>
      <c r="AP156" s="64"/>
      <c r="AQ156" s="63"/>
      <c r="AR156" s="63"/>
      <c r="AS156" s="63"/>
      <c r="AT156" s="64"/>
      <c r="AU156" s="64"/>
      <c r="AV156" s="64"/>
      <c r="AW156" s="63"/>
      <c r="AX156" s="63"/>
      <c r="AY156" s="63"/>
      <c r="AZ156" s="64"/>
      <c r="BA156" s="64"/>
      <c r="BB156" s="64"/>
      <c r="BC156" s="69"/>
      <c r="BD156" s="69"/>
      <c r="BE156" s="69"/>
      <c r="BF156" s="64"/>
      <c r="BG156" s="64"/>
      <c r="BH156" s="64"/>
      <c r="BI156" s="69"/>
      <c r="BJ156" s="69"/>
      <c r="BK156" s="69"/>
      <c r="BL156" s="64"/>
      <c r="BM156" s="64"/>
      <c r="BN156" s="64"/>
      <c r="BO156" s="114"/>
      <c r="BP156" s="34" t="e">
        <f t="shared" si="47"/>
        <v>#DIV/0!</v>
      </c>
    </row>
    <row r="157" spans="1:68" ht="15.75" hidden="1" x14ac:dyDescent="0.25">
      <c r="A157" s="68"/>
      <c r="B157" s="68">
        <v>71</v>
      </c>
      <c r="C157" s="68"/>
      <c r="D157" s="14"/>
      <c r="E157" s="14"/>
      <c r="F157" s="14"/>
      <c r="G157" s="14"/>
      <c r="H157" s="14"/>
      <c r="I157" s="249"/>
      <c r="J157" s="4" t="s">
        <v>37</v>
      </c>
      <c r="K157" s="28">
        <f t="shared" si="41"/>
        <v>0</v>
      </c>
      <c r="L157" s="41">
        <f t="shared" si="42"/>
        <v>0</v>
      </c>
      <c r="M157" s="29"/>
      <c r="N157" s="29"/>
      <c r="O157" s="29"/>
      <c r="P157" s="29"/>
      <c r="Q157" s="68"/>
      <c r="R157" s="68"/>
      <c r="S157" s="68"/>
      <c r="T157" s="144"/>
      <c r="U157" s="67"/>
      <c r="V157" s="66"/>
      <c r="W157" s="66"/>
      <c r="X157" s="65"/>
      <c r="Y157" s="155">
        <f t="shared" si="43"/>
        <v>0</v>
      </c>
      <c r="Z157" s="31">
        <f t="shared" si="44"/>
        <v>0</v>
      </c>
      <c r="AA157" s="31">
        <f t="shared" si="45"/>
        <v>0</v>
      </c>
      <c r="AB157" s="31">
        <f t="shared" si="45"/>
        <v>0</v>
      </c>
      <c r="AC157" s="31">
        <f t="shared" si="45"/>
        <v>0</v>
      </c>
      <c r="AD157" s="42">
        <f t="shared" si="46"/>
        <v>0</v>
      </c>
      <c r="AE157" s="63"/>
      <c r="AF157" s="63"/>
      <c r="AG157" s="63"/>
      <c r="AH157" s="64"/>
      <c r="AI157" s="64"/>
      <c r="AJ157" s="64"/>
      <c r="AK157" s="63"/>
      <c r="AL157" s="63"/>
      <c r="AM157" s="63"/>
      <c r="AN157" s="64"/>
      <c r="AO157" s="64"/>
      <c r="AP157" s="64"/>
      <c r="AQ157" s="63"/>
      <c r="AR157" s="63"/>
      <c r="AS157" s="63"/>
      <c r="AT157" s="64"/>
      <c r="AU157" s="64"/>
      <c r="AV157" s="64"/>
      <c r="AW157" s="63"/>
      <c r="AX157" s="63"/>
      <c r="AY157" s="63"/>
      <c r="AZ157" s="64"/>
      <c r="BA157" s="64"/>
      <c r="BB157" s="64"/>
      <c r="BC157" s="69"/>
      <c r="BD157" s="69"/>
      <c r="BE157" s="69"/>
      <c r="BF157" s="64"/>
      <c r="BG157" s="64"/>
      <c r="BH157" s="64"/>
      <c r="BI157" s="69"/>
      <c r="BJ157" s="69"/>
      <c r="BK157" s="69"/>
      <c r="BL157" s="64"/>
      <c r="BM157" s="64"/>
      <c r="BN157" s="64"/>
      <c r="BO157" s="114"/>
      <c r="BP157" s="34" t="e">
        <f t="shared" si="47"/>
        <v>#DIV/0!</v>
      </c>
    </row>
    <row r="158" spans="1:68" ht="15.75" hidden="1" x14ac:dyDescent="0.25">
      <c r="A158" s="68"/>
      <c r="B158" s="68">
        <v>72</v>
      </c>
      <c r="C158" s="68"/>
      <c r="D158" s="14"/>
      <c r="E158" s="14"/>
      <c r="F158" s="14"/>
      <c r="G158" s="14"/>
      <c r="H158" s="14"/>
      <c r="I158" s="249"/>
      <c r="J158" s="4" t="s">
        <v>37</v>
      </c>
      <c r="K158" s="28">
        <f t="shared" si="41"/>
        <v>0</v>
      </c>
      <c r="L158" s="41">
        <f t="shared" si="42"/>
        <v>0</v>
      </c>
      <c r="M158" s="29"/>
      <c r="N158" s="29"/>
      <c r="O158" s="29"/>
      <c r="P158" s="29"/>
      <c r="Q158" s="68"/>
      <c r="R158" s="68"/>
      <c r="S158" s="68"/>
      <c r="T158" s="144"/>
      <c r="U158" s="67"/>
      <c r="V158" s="66"/>
      <c r="W158" s="66"/>
      <c r="X158" s="65"/>
      <c r="Y158" s="155">
        <f t="shared" si="43"/>
        <v>0</v>
      </c>
      <c r="Z158" s="31">
        <f t="shared" si="44"/>
        <v>0</v>
      </c>
      <c r="AA158" s="31">
        <f t="shared" si="45"/>
        <v>0</v>
      </c>
      <c r="AB158" s="31">
        <f t="shared" si="45"/>
        <v>0</v>
      </c>
      <c r="AC158" s="31">
        <f t="shared" si="45"/>
        <v>0</v>
      </c>
      <c r="AD158" s="42">
        <f t="shared" si="46"/>
        <v>0</v>
      </c>
      <c r="AE158" s="63"/>
      <c r="AF158" s="63"/>
      <c r="AG158" s="63"/>
      <c r="AH158" s="64"/>
      <c r="AI158" s="64"/>
      <c r="AJ158" s="64"/>
      <c r="AK158" s="63"/>
      <c r="AL158" s="63"/>
      <c r="AM158" s="63"/>
      <c r="AN158" s="64"/>
      <c r="AO158" s="64"/>
      <c r="AP158" s="64"/>
      <c r="AQ158" s="63"/>
      <c r="AR158" s="63"/>
      <c r="AS158" s="63"/>
      <c r="AT158" s="64"/>
      <c r="AU158" s="64"/>
      <c r="AV158" s="64"/>
      <c r="AW158" s="63"/>
      <c r="AX158" s="63"/>
      <c r="AY158" s="63"/>
      <c r="AZ158" s="64"/>
      <c r="BA158" s="64"/>
      <c r="BB158" s="64"/>
      <c r="BC158" s="69"/>
      <c r="BD158" s="69"/>
      <c r="BE158" s="69"/>
      <c r="BF158" s="64"/>
      <c r="BG158" s="64"/>
      <c r="BH158" s="64"/>
      <c r="BI158" s="69"/>
      <c r="BJ158" s="69"/>
      <c r="BK158" s="69"/>
      <c r="BL158" s="64"/>
      <c r="BM158" s="64"/>
      <c r="BN158" s="64"/>
      <c r="BO158" s="114"/>
      <c r="BP158" s="34" t="e">
        <f t="shared" si="47"/>
        <v>#DIV/0!</v>
      </c>
    </row>
    <row r="159" spans="1:68" ht="15.75" hidden="1" x14ac:dyDescent="0.25">
      <c r="A159" s="68"/>
      <c r="B159" s="68">
        <v>73</v>
      </c>
      <c r="C159" s="68"/>
      <c r="D159" s="14"/>
      <c r="E159" s="14"/>
      <c r="F159" s="14"/>
      <c r="G159" s="14"/>
      <c r="H159" s="14"/>
      <c r="I159" s="249"/>
      <c r="J159" s="4" t="s">
        <v>37</v>
      </c>
      <c r="K159" s="28">
        <f t="shared" si="41"/>
        <v>0</v>
      </c>
      <c r="L159" s="41">
        <f t="shared" si="42"/>
        <v>0</v>
      </c>
      <c r="M159" s="29"/>
      <c r="N159" s="29"/>
      <c r="O159" s="29"/>
      <c r="P159" s="29"/>
      <c r="Q159" s="68"/>
      <c r="R159" s="68"/>
      <c r="S159" s="68"/>
      <c r="T159" s="144"/>
      <c r="U159" s="67"/>
      <c r="V159" s="66"/>
      <c r="W159" s="66"/>
      <c r="X159" s="65"/>
      <c r="Y159" s="155">
        <f t="shared" si="43"/>
        <v>0</v>
      </c>
      <c r="Z159" s="31">
        <f t="shared" si="44"/>
        <v>0</v>
      </c>
      <c r="AA159" s="31">
        <f t="shared" si="45"/>
        <v>0</v>
      </c>
      <c r="AB159" s="31">
        <f t="shared" si="45"/>
        <v>0</v>
      </c>
      <c r="AC159" s="31">
        <f t="shared" si="45"/>
        <v>0</v>
      </c>
      <c r="AD159" s="42">
        <f t="shared" si="46"/>
        <v>0</v>
      </c>
      <c r="AE159" s="63"/>
      <c r="AF159" s="63"/>
      <c r="AG159" s="63"/>
      <c r="AH159" s="64"/>
      <c r="AI159" s="64"/>
      <c r="AJ159" s="64"/>
      <c r="AK159" s="63"/>
      <c r="AL159" s="63"/>
      <c r="AM159" s="63"/>
      <c r="AN159" s="64"/>
      <c r="AO159" s="64"/>
      <c r="AP159" s="64"/>
      <c r="AQ159" s="63"/>
      <c r="AR159" s="63"/>
      <c r="AS159" s="63"/>
      <c r="AT159" s="64"/>
      <c r="AU159" s="64"/>
      <c r="AV159" s="64"/>
      <c r="AW159" s="63"/>
      <c r="AX159" s="63"/>
      <c r="AY159" s="63"/>
      <c r="AZ159" s="64"/>
      <c r="BA159" s="64"/>
      <c r="BB159" s="64"/>
      <c r="BC159" s="69"/>
      <c r="BD159" s="69"/>
      <c r="BE159" s="69"/>
      <c r="BF159" s="64"/>
      <c r="BG159" s="64"/>
      <c r="BH159" s="64"/>
      <c r="BI159" s="69"/>
      <c r="BJ159" s="69"/>
      <c r="BK159" s="69"/>
      <c r="BL159" s="64"/>
      <c r="BM159" s="64"/>
      <c r="BN159" s="64"/>
      <c r="BO159" s="114"/>
      <c r="BP159" s="34" t="e">
        <f t="shared" si="47"/>
        <v>#DIV/0!</v>
      </c>
    </row>
    <row r="160" spans="1:68" ht="15.75" hidden="1" x14ac:dyDescent="0.25">
      <c r="A160" s="68"/>
      <c r="B160" s="68">
        <v>74</v>
      </c>
      <c r="C160" s="68"/>
      <c r="D160" s="14"/>
      <c r="E160" s="14"/>
      <c r="F160" s="14"/>
      <c r="G160" s="14"/>
      <c r="H160" s="14"/>
      <c r="I160" s="249"/>
      <c r="J160" s="4" t="s">
        <v>37</v>
      </c>
      <c r="K160" s="28">
        <f t="shared" si="41"/>
        <v>0</v>
      </c>
      <c r="L160" s="41">
        <f t="shared" si="42"/>
        <v>0</v>
      </c>
      <c r="M160" s="29"/>
      <c r="N160" s="29"/>
      <c r="O160" s="29"/>
      <c r="P160" s="29"/>
      <c r="Q160" s="68"/>
      <c r="R160" s="68"/>
      <c r="S160" s="68"/>
      <c r="T160" s="144"/>
      <c r="U160" s="67"/>
      <c r="V160" s="66"/>
      <c r="W160" s="66"/>
      <c r="X160" s="65"/>
      <c r="Y160" s="155">
        <f t="shared" si="43"/>
        <v>0</v>
      </c>
      <c r="Z160" s="31">
        <f t="shared" si="44"/>
        <v>0</v>
      </c>
      <c r="AA160" s="31">
        <f t="shared" si="45"/>
        <v>0</v>
      </c>
      <c r="AB160" s="31">
        <f t="shared" si="45"/>
        <v>0</v>
      </c>
      <c r="AC160" s="31">
        <f t="shared" si="45"/>
        <v>0</v>
      </c>
      <c r="AD160" s="42">
        <f t="shared" si="46"/>
        <v>0</v>
      </c>
      <c r="AE160" s="63"/>
      <c r="AF160" s="63"/>
      <c r="AG160" s="63"/>
      <c r="AH160" s="64"/>
      <c r="AI160" s="64"/>
      <c r="AJ160" s="64"/>
      <c r="AK160" s="63"/>
      <c r="AL160" s="63"/>
      <c r="AM160" s="63"/>
      <c r="AN160" s="64"/>
      <c r="AO160" s="64"/>
      <c r="AP160" s="64"/>
      <c r="AQ160" s="63"/>
      <c r="AR160" s="63"/>
      <c r="AS160" s="63"/>
      <c r="AT160" s="64"/>
      <c r="AU160" s="64"/>
      <c r="AV160" s="64"/>
      <c r="AW160" s="63"/>
      <c r="AX160" s="63"/>
      <c r="AY160" s="63"/>
      <c r="AZ160" s="64"/>
      <c r="BA160" s="64"/>
      <c r="BB160" s="64"/>
      <c r="BC160" s="69"/>
      <c r="BD160" s="69"/>
      <c r="BE160" s="69"/>
      <c r="BF160" s="64"/>
      <c r="BG160" s="64"/>
      <c r="BH160" s="64"/>
      <c r="BI160" s="69"/>
      <c r="BJ160" s="69"/>
      <c r="BK160" s="69"/>
      <c r="BL160" s="64"/>
      <c r="BM160" s="64"/>
      <c r="BN160" s="64"/>
      <c r="BO160" s="114"/>
      <c r="BP160" s="34" t="e">
        <f t="shared" si="47"/>
        <v>#DIV/0!</v>
      </c>
    </row>
    <row r="161" spans="1:68" ht="15.75" hidden="1" x14ac:dyDescent="0.25">
      <c r="A161" s="68"/>
      <c r="B161" s="68">
        <v>75</v>
      </c>
      <c r="C161" s="68"/>
      <c r="D161" s="14"/>
      <c r="E161" s="14"/>
      <c r="F161" s="14"/>
      <c r="G161" s="14"/>
      <c r="H161" s="14"/>
      <c r="I161" s="249"/>
      <c r="J161" s="4" t="s">
        <v>37</v>
      </c>
      <c r="K161" s="28">
        <f t="shared" si="41"/>
        <v>0</v>
      </c>
      <c r="L161" s="41">
        <f t="shared" si="42"/>
        <v>0</v>
      </c>
      <c r="M161" s="29"/>
      <c r="N161" s="29"/>
      <c r="O161" s="29"/>
      <c r="P161" s="29"/>
      <c r="Q161" s="68"/>
      <c r="R161" s="68"/>
      <c r="S161" s="68"/>
      <c r="T161" s="144"/>
      <c r="U161" s="67"/>
      <c r="V161" s="66"/>
      <c r="W161" s="66"/>
      <c r="X161" s="65"/>
      <c r="Y161" s="155">
        <f t="shared" si="43"/>
        <v>0</v>
      </c>
      <c r="Z161" s="31">
        <f t="shared" si="44"/>
        <v>0</v>
      </c>
      <c r="AA161" s="31">
        <f t="shared" si="45"/>
        <v>0</v>
      </c>
      <c r="AB161" s="31">
        <f t="shared" si="45"/>
        <v>0</v>
      </c>
      <c r="AC161" s="31">
        <f t="shared" si="45"/>
        <v>0</v>
      </c>
      <c r="AD161" s="42">
        <f t="shared" si="46"/>
        <v>0</v>
      </c>
      <c r="AE161" s="63"/>
      <c r="AF161" s="63"/>
      <c r="AG161" s="63"/>
      <c r="AH161" s="64"/>
      <c r="AI161" s="64"/>
      <c r="AJ161" s="64"/>
      <c r="AK161" s="63"/>
      <c r="AL161" s="63"/>
      <c r="AM161" s="63"/>
      <c r="AN161" s="64"/>
      <c r="AO161" s="64"/>
      <c r="AP161" s="64"/>
      <c r="AQ161" s="63"/>
      <c r="AR161" s="63"/>
      <c r="AS161" s="63"/>
      <c r="AT161" s="64"/>
      <c r="AU161" s="64"/>
      <c r="AV161" s="64"/>
      <c r="AW161" s="63"/>
      <c r="AX161" s="63"/>
      <c r="AY161" s="63"/>
      <c r="AZ161" s="64"/>
      <c r="BA161" s="64"/>
      <c r="BB161" s="64"/>
      <c r="BC161" s="69"/>
      <c r="BD161" s="69"/>
      <c r="BE161" s="69"/>
      <c r="BF161" s="64"/>
      <c r="BG161" s="64"/>
      <c r="BH161" s="64"/>
      <c r="BI161" s="69"/>
      <c r="BJ161" s="69"/>
      <c r="BK161" s="69"/>
      <c r="BL161" s="64"/>
      <c r="BM161" s="64"/>
      <c r="BN161" s="64"/>
      <c r="BO161" s="114"/>
      <c r="BP161" s="34" t="e">
        <f t="shared" si="47"/>
        <v>#DIV/0!</v>
      </c>
    </row>
    <row r="162" spans="1:68" ht="15.75" hidden="1" x14ac:dyDescent="0.25">
      <c r="A162" s="68"/>
      <c r="B162" s="68">
        <v>76</v>
      </c>
      <c r="C162" s="68"/>
      <c r="D162" s="14"/>
      <c r="E162" s="14"/>
      <c r="F162" s="14"/>
      <c r="G162" s="14"/>
      <c r="H162" s="14"/>
      <c r="I162" s="249"/>
      <c r="J162" s="4" t="s">
        <v>37</v>
      </c>
      <c r="K162" s="28">
        <f t="shared" si="41"/>
        <v>0</v>
      </c>
      <c r="L162" s="41">
        <f t="shared" si="42"/>
        <v>0</v>
      </c>
      <c r="M162" s="29"/>
      <c r="N162" s="29"/>
      <c r="O162" s="29"/>
      <c r="P162" s="29"/>
      <c r="Q162" s="68"/>
      <c r="R162" s="68"/>
      <c r="S162" s="68"/>
      <c r="T162" s="144"/>
      <c r="U162" s="67"/>
      <c r="V162" s="66"/>
      <c r="W162" s="66"/>
      <c r="X162" s="65"/>
      <c r="Y162" s="155">
        <f t="shared" si="43"/>
        <v>0</v>
      </c>
      <c r="Z162" s="31">
        <f t="shared" si="44"/>
        <v>0</v>
      </c>
      <c r="AA162" s="31">
        <f t="shared" si="45"/>
        <v>0</v>
      </c>
      <c r="AB162" s="31">
        <f t="shared" si="45"/>
        <v>0</v>
      </c>
      <c r="AC162" s="31">
        <f t="shared" si="45"/>
        <v>0</v>
      </c>
      <c r="AD162" s="42">
        <f t="shared" si="46"/>
        <v>0</v>
      </c>
      <c r="AE162" s="63"/>
      <c r="AF162" s="63"/>
      <c r="AG162" s="63"/>
      <c r="AH162" s="64"/>
      <c r="AI162" s="64"/>
      <c r="AJ162" s="64"/>
      <c r="AK162" s="63"/>
      <c r="AL162" s="63"/>
      <c r="AM162" s="63"/>
      <c r="AN162" s="64"/>
      <c r="AO162" s="64"/>
      <c r="AP162" s="64"/>
      <c r="AQ162" s="63"/>
      <c r="AR162" s="63"/>
      <c r="AS162" s="63"/>
      <c r="AT162" s="64"/>
      <c r="AU162" s="64"/>
      <c r="AV162" s="64"/>
      <c r="AW162" s="63"/>
      <c r="AX162" s="63"/>
      <c r="AY162" s="63"/>
      <c r="AZ162" s="64"/>
      <c r="BA162" s="64"/>
      <c r="BB162" s="64"/>
      <c r="BC162" s="69"/>
      <c r="BD162" s="69"/>
      <c r="BE162" s="69"/>
      <c r="BF162" s="64"/>
      <c r="BG162" s="64"/>
      <c r="BH162" s="64"/>
      <c r="BI162" s="69"/>
      <c r="BJ162" s="69"/>
      <c r="BK162" s="69"/>
      <c r="BL162" s="64"/>
      <c r="BM162" s="64"/>
      <c r="BN162" s="64"/>
      <c r="BO162" s="114"/>
      <c r="BP162" s="34" t="e">
        <f t="shared" si="47"/>
        <v>#DIV/0!</v>
      </c>
    </row>
    <row r="163" spans="1:68" ht="15.75" hidden="1" x14ac:dyDescent="0.25">
      <c r="A163" s="68"/>
      <c r="B163" s="68">
        <v>77</v>
      </c>
      <c r="C163" s="68"/>
      <c r="D163" s="14"/>
      <c r="E163" s="14"/>
      <c r="F163" s="14"/>
      <c r="G163" s="14"/>
      <c r="H163" s="14"/>
      <c r="I163" s="249"/>
      <c r="J163" s="4" t="s">
        <v>37</v>
      </c>
      <c r="K163" s="28">
        <f t="shared" si="41"/>
        <v>0</v>
      </c>
      <c r="L163" s="41">
        <f t="shared" si="42"/>
        <v>0</v>
      </c>
      <c r="M163" s="29"/>
      <c r="N163" s="29"/>
      <c r="O163" s="29"/>
      <c r="P163" s="29"/>
      <c r="Q163" s="68"/>
      <c r="R163" s="68"/>
      <c r="S163" s="68"/>
      <c r="T163" s="144"/>
      <c r="U163" s="67"/>
      <c r="V163" s="66"/>
      <c r="W163" s="66"/>
      <c r="X163" s="65"/>
      <c r="Y163" s="155">
        <f t="shared" si="43"/>
        <v>0</v>
      </c>
      <c r="Z163" s="31">
        <f t="shared" si="44"/>
        <v>0</v>
      </c>
      <c r="AA163" s="31">
        <f t="shared" si="45"/>
        <v>0</v>
      </c>
      <c r="AB163" s="31">
        <f t="shared" si="45"/>
        <v>0</v>
      </c>
      <c r="AC163" s="31">
        <f t="shared" si="45"/>
        <v>0</v>
      </c>
      <c r="AD163" s="42">
        <f t="shared" si="46"/>
        <v>0</v>
      </c>
      <c r="AE163" s="63"/>
      <c r="AF163" s="63"/>
      <c r="AG163" s="63"/>
      <c r="AH163" s="64"/>
      <c r="AI163" s="64"/>
      <c r="AJ163" s="64"/>
      <c r="AK163" s="63"/>
      <c r="AL163" s="63"/>
      <c r="AM163" s="63"/>
      <c r="AN163" s="64"/>
      <c r="AO163" s="64"/>
      <c r="AP163" s="64"/>
      <c r="AQ163" s="63"/>
      <c r="AR163" s="63"/>
      <c r="AS163" s="63"/>
      <c r="AT163" s="64"/>
      <c r="AU163" s="64"/>
      <c r="AV163" s="64"/>
      <c r="AW163" s="63"/>
      <c r="AX163" s="63"/>
      <c r="AY163" s="63"/>
      <c r="AZ163" s="64"/>
      <c r="BA163" s="64"/>
      <c r="BB163" s="64"/>
      <c r="BC163" s="69"/>
      <c r="BD163" s="69"/>
      <c r="BE163" s="69"/>
      <c r="BF163" s="64"/>
      <c r="BG163" s="64"/>
      <c r="BH163" s="64"/>
      <c r="BI163" s="69"/>
      <c r="BJ163" s="69"/>
      <c r="BK163" s="69"/>
      <c r="BL163" s="64"/>
      <c r="BM163" s="64"/>
      <c r="BN163" s="64"/>
      <c r="BO163" s="114"/>
      <c r="BP163" s="34" t="e">
        <f t="shared" si="47"/>
        <v>#DIV/0!</v>
      </c>
    </row>
    <row r="164" spans="1:68" ht="15.75" hidden="1" x14ac:dyDescent="0.25">
      <c r="A164" s="68"/>
      <c r="B164" s="68">
        <v>78</v>
      </c>
      <c r="C164" s="68"/>
      <c r="D164" s="14"/>
      <c r="E164" s="14"/>
      <c r="F164" s="14"/>
      <c r="G164" s="14"/>
      <c r="H164" s="14"/>
      <c r="I164" s="249"/>
      <c r="J164" s="4" t="s">
        <v>37</v>
      </c>
      <c r="K164" s="28">
        <f t="shared" si="41"/>
        <v>0</v>
      </c>
      <c r="L164" s="41">
        <f t="shared" si="42"/>
        <v>0</v>
      </c>
      <c r="M164" s="29"/>
      <c r="N164" s="29"/>
      <c r="O164" s="29"/>
      <c r="P164" s="29"/>
      <c r="Q164" s="68"/>
      <c r="R164" s="68"/>
      <c r="S164" s="68"/>
      <c r="T164" s="144"/>
      <c r="U164" s="67"/>
      <c r="V164" s="66"/>
      <c r="W164" s="66"/>
      <c r="X164" s="65"/>
      <c r="Y164" s="155">
        <f t="shared" si="43"/>
        <v>0</v>
      </c>
      <c r="Z164" s="31">
        <f t="shared" si="44"/>
        <v>0</v>
      </c>
      <c r="AA164" s="31">
        <f t="shared" si="45"/>
        <v>0</v>
      </c>
      <c r="AB164" s="31">
        <f t="shared" si="45"/>
        <v>0</v>
      </c>
      <c r="AC164" s="31">
        <f t="shared" si="45"/>
        <v>0</v>
      </c>
      <c r="AD164" s="42">
        <f t="shared" si="46"/>
        <v>0</v>
      </c>
      <c r="AE164" s="63"/>
      <c r="AF164" s="63"/>
      <c r="AG164" s="63"/>
      <c r="AH164" s="64"/>
      <c r="AI164" s="64"/>
      <c r="AJ164" s="64"/>
      <c r="AK164" s="63"/>
      <c r="AL164" s="63"/>
      <c r="AM164" s="63"/>
      <c r="AN164" s="64"/>
      <c r="AO164" s="64"/>
      <c r="AP164" s="64"/>
      <c r="AQ164" s="63"/>
      <c r="AR164" s="63"/>
      <c r="AS164" s="63"/>
      <c r="AT164" s="64"/>
      <c r="AU164" s="64"/>
      <c r="AV164" s="64"/>
      <c r="AW164" s="63"/>
      <c r="AX164" s="63"/>
      <c r="AY164" s="63"/>
      <c r="AZ164" s="64"/>
      <c r="BA164" s="64"/>
      <c r="BB164" s="64"/>
      <c r="BC164" s="69"/>
      <c r="BD164" s="69"/>
      <c r="BE164" s="69"/>
      <c r="BF164" s="64"/>
      <c r="BG164" s="64"/>
      <c r="BH164" s="64"/>
      <c r="BI164" s="69"/>
      <c r="BJ164" s="69"/>
      <c r="BK164" s="69"/>
      <c r="BL164" s="64"/>
      <c r="BM164" s="64"/>
      <c r="BN164" s="64"/>
      <c r="BO164" s="114"/>
      <c r="BP164" s="34" t="e">
        <f t="shared" si="47"/>
        <v>#DIV/0!</v>
      </c>
    </row>
    <row r="165" spans="1:68" ht="15.75" hidden="1" x14ac:dyDescent="0.25">
      <c r="A165" s="68"/>
      <c r="B165" s="68">
        <v>79</v>
      </c>
      <c r="C165" s="68"/>
      <c r="D165" s="14"/>
      <c r="E165" s="14"/>
      <c r="F165" s="14"/>
      <c r="G165" s="14"/>
      <c r="H165" s="14"/>
      <c r="I165" s="249"/>
      <c r="J165" s="4" t="s">
        <v>37</v>
      </c>
      <c r="K165" s="28">
        <f t="shared" si="41"/>
        <v>0</v>
      </c>
      <c r="L165" s="41">
        <f t="shared" si="42"/>
        <v>0</v>
      </c>
      <c r="M165" s="29"/>
      <c r="N165" s="29"/>
      <c r="O165" s="29"/>
      <c r="P165" s="29"/>
      <c r="Q165" s="68"/>
      <c r="R165" s="68"/>
      <c r="S165" s="68"/>
      <c r="T165" s="144"/>
      <c r="U165" s="67"/>
      <c r="V165" s="66"/>
      <c r="W165" s="66"/>
      <c r="X165" s="65"/>
      <c r="Y165" s="155">
        <f t="shared" si="43"/>
        <v>0</v>
      </c>
      <c r="Z165" s="31">
        <f t="shared" si="44"/>
        <v>0</v>
      </c>
      <c r="AA165" s="31">
        <f t="shared" si="45"/>
        <v>0</v>
      </c>
      <c r="AB165" s="31">
        <f t="shared" si="45"/>
        <v>0</v>
      </c>
      <c r="AC165" s="31">
        <f t="shared" si="45"/>
        <v>0</v>
      </c>
      <c r="AD165" s="42">
        <f t="shared" si="46"/>
        <v>0</v>
      </c>
      <c r="AE165" s="63"/>
      <c r="AF165" s="63"/>
      <c r="AG165" s="63"/>
      <c r="AH165" s="64"/>
      <c r="AI165" s="64"/>
      <c r="AJ165" s="64"/>
      <c r="AK165" s="63"/>
      <c r="AL165" s="63"/>
      <c r="AM165" s="63"/>
      <c r="AN165" s="64"/>
      <c r="AO165" s="64"/>
      <c r="AP165" s="64"/>
      <c r="AQ165" s="63"/>
      <c r="AR165" s="63"/>
      <c r="AS165" s="63"/>
      <c r="AT165" s="64"/>
      <c r="AU165" s="64"/>
      <c r="AV165" s="64"/>
      <c r="AW165" s="63"/>
      <c r="AX165" s="63"/>
      <c r="AY165" s="63"/>
      <c r="AZ165" s="64"/>
      <c r="BA165" s="64"/>
      <c r="BB165" s="64"/>
      <c r="BC165" s="69"/>
      <c r="BD165" s="69"/>
      <c r="BE165" s="69"/>
      <c r="BF165" s="64"/>
      <c r="BG165" s="64"/>
      <c r="BH165" s="64"/>
      <c r="BI165" s="69"/>
      <c r="BJ165" s="69"/>
      <c r="BK165" s="69"/>
      <c r="BL165" s="64"/>
      <c r="BM165" s="64"/>
      <c r="BN165" s="64"/>
      <c r="BO165" s="114"/>
      <c r="BP165" s="34" t="e">
        <f t="shared" si="47"/>
        <v>#DIV/0!</v>
      </c>
    </row>
    <row r="166" spans="1:68" ht="15.75" hidden="1" x14ac:dyDescent="0.25">
      <c r="A166" s="68"/>
      <c r="B166" s="68">
        <v>80</v>
      </c>
      <c r="C166" s="68"/>
      <c r="D166" s="14"/>
      <c r="E166" s="14"/>
      <c r="F166" s="14"/>
      <c r="G166" s="14"/>
      <c r="H166" s="14"/>
      <c r="I166" s="249"/>
      <c r="J166" s="4" t="s">
        <v>37</v>
      </c>
      <c r="K166" s="28">
        <f t="shared" si="41"/>
        <v>0</v>
      </c>
      <c r="L166" s="41">
        <f t="shared" si="42"/>
        <v>0</v>
      </c>
      <c r="M166" s="29"/>
      <c r="N166" s="29"/>
      <c r="O166" s="29"/>
      <c r="P166" s="29"/>
      <c r="Q166" s="68"/>
      <c r="R166" s="68"/>
      <c r="S166" s="68"/>
      <c r="T166" s="144"/>
      <c r="U166" s="67"/>
      <c r="V166" s="66"/>
      <c r="W166" s="66"/>
      <c r="X166" s="65"/>
      <c r="Y166" s="155">
        <f t="shared" si="43"/>
        <v>0</v>
      </c>
      <c r="Z166" s="31">
        <f t="shared" si="44"/>
        <v>0</v>
      </c>
      <c r="AA166" s="31">
        <f t="shared" si="45"/>
        <v>0</v>
      </c>
      <c r="AB166" s="31">
        <f t="shared" si="45"/>
        <v>0</v>
      </c>
      <c r="AC166" s="31">
        <f t="shared" si="45"/>
        <v>0</v>
      </c>
      <c r="AD166" s="42">
        <f t="shared" si="46"/>
        <v>0</v>
      </c>
      <c r="AE166" s="63"/>
      <c r="AF166" s="63"/>
      <c r="AG166" s="63"/>
      <c r="AH166" s="64"/>
      <c r="AI166" s="64"/>
      <c r="AJ166" s="64"/>
      <c r="AK166" s="63"/>
      <c r="AL166" s="63"/>
      <c r="AM166" s="63"/>
      <c r="AN166" s="64"/>
      <c r="AO166" s="64"/>
      <c r="AP166" s="64"/>
      <c r="AQ166" s="63"/>
      <c r="AR166" s="63"/>
      <c r="AS166" s="63"/>
      <c r="AT166" s="64"/>
      <c r="AU166" s="64"/>
      <c r="AV166" s="64"/>
      <c r="AW166" s="63"/>
      <c r="AX166" s="63"/>
      <c r="AY166" s="63"/>
      <c r="AZ166" s="64"/>
      <c r="BA166" s="64"/>
      <c r="BB166" s="64"/>
      <c r="BC166" s="69"/>
      <c r="BD166" s="69"/>
      <c r="BE166" s="69"/>
      <c r="BF166" s="64"/>
      <c r="BG166" s="64"/>
      <c r="BH166" s="64"/>
      <c r="BI166" s="69"/>
      <c r="BJ166" s="69"/>
      <c r="BK166" s="69"/>
      <c r="BL166" s="64"/>
      <c r="BM166" s="64"/>
      <c r="BN166" s="64"/>
      <c r="BO166" s="114"/>
      <c r="BP166" s="34" t="e">
        <f t="shared" si="47"/>
        <v>#DIV/0!</v>
      </c>
    </row>
    <row r="167" spans="1:68" ht="15.75" hidden="1" x14ac:dyDescent="0.25">
      <c r="A167" s="68"/>
      <c r="B167" s="68">
        <v>81</v>
      </c>
      <c r="C167" s="68"/>
      <c r="D167" s="14"/>
      <c r="E167" s="14"/>
      <c r="F167" s="14"/>
      <c r="G167" s="14"/>
      <c r="H167" s="14"/>
      <c r="I167" s="249"/>
      <c r="J167" s="4" t="s">
        <v>37</v>
      </c>
      <c r="K167" s="28">
        <f t="shared" si="41"/>
        <v>0</v>
      </c>
      <c r="L167" s="41">
        <f t="shared" si="42"/>
        <v>0</v>
      </c>
      <c r="M167" s="29"/>
      <c r="N167" s="29"/>
      <c r="O167" s="29"/>
      <c r="P167" s="29"/>
      <c r="Q167" s="68"/>
      <c r="R167" s="68"/>
      <c r="S167" s="68"/>
      <c r="T167" s="144"/>
      <c r="U167" s="67"/>
      <c r="V167" s="66"/>
      <c r="W167" s="66"/>
      <c r="X167" s="65"/>
      <c r="Y167" s="155">
        <f t="shared" si="43"/>
        <v>0</v>
      </c>
      <c r="Z167" s="31">
        <f t="shared" si="44"/>
        <v>0</v>
      </c>
      <c r="AA167" s="31">
        <f t="shared" si="45"/>
        <v>0</v>
      </c>
      <c r="AB167" s="31">
        <f t="shared" si="45"/>
        <v>0</v>
      </c>
      <c r="AC167" s="31">
        <f t="shared" si="45"/>
        <v>0</v>
      </c>
      <c r="AD167" s="42">
        <f t="shared" si="46"/>
        <v>0</v>
      </c>
      <c r="AE167" s="63"/>
      <c r="AF167" s="63"/>
      <c r="AG167" s="63"/>
      <c r="AH167" s="64"/>
      <c r="AI167" s="64"/>
      <c r="AJ167" s="64"/>
      <c r="AK167" s="63"/>
      <c r="AL167" s="63"/>
      <c r="AM167" s="63"/>
      <c r="AN167" s="64"/>
      <c r="AO167" s="64"/>
      <c r="AP167" s="64"/>
      <c r="AQ167" s="63"/>
      <c r="AR167" s="63"/>
      <c r="AS167" s="63"/>
      <c r="AT167" s="64"/>
      <c r="AU167" s="64"/>
      <c r="AV167" s="64"/>
      <c r="AW167" s="63"/>
      <c r="AX167" s="63"/>
      <c r="AY167" s="63"/>
      <c r="AZ167" s="64"/>
      <c r="BA167" s="64"/>
      <c r="BB167" s="64"/>
      <c r="BC167" s="69"/>
      <c r="BD167" s="69"/>
      <c r="BE167" s="69"/>
      <c r="BF167" s="64"/>
      <c r="BG167" s="64"/>
      <c r="BH167" s="64"/>
      <c r="BI167" s="69"/>
      <c r="BJ167" s="69"/>
      <c r="BK167" s="69"/>
      <c r="BL167" s="64"/>
      <c r="BM167" s="64"/>
      <c r="BN167" s="64"/>
      <c r="BO167" s="114"/>
      <c r="BP167" s="34" t="e">
        <f t="shared" si="47"/>
        <v>#DIV/0!</v>
      </c>
    </row>
    <row r="168" spans="1:68" ht="15.75" hidden="1" x14ac:dyDescent="0.25">
      <c r="A168" s="55"/>
      <c r="B168" s="68">
        <v>82</v>
      </c>
      <c r="C168" s="68"/>
      <c r="D168" s="68"/>
      <c r="E168" s="14"/>
      <c r="F168" s="14"/>
      <c r="G168" s="14"/>
      <c r="H168" s="14"/>
      <c r="I168" s="249"/>
      <c r="J168" s="117" t="s">
        <v>41</v>
      </c>
      <c r="K168" s="85">
        <f>SUM(K169:K181)</f>
        <v>0</v>
      </c>
      <c r="L168" s="105">
        <f>K168*36</f>
        <v>0</v>
      </c>
      <c r="M168" s="106"/>
      <c r="N168" s="106"/>
      <c r="O168" s="106"/>
      <c r="P168" s="106"/>
      <c r="Q168" s="125"/>
      <c r="R168" s="125"/>
      <c r="S168" s="125"/>
      <c r="T168" s="148"/>
      <c r="U168" s="174"/>
      <c r="V168" s="126"/>
      <c r="W168" s="126"/>
      <c r="X168" s="175"/>
      <c r="Y168" s="155"/>
      <c r="Z168" s="31"/>
      <c r="AA168" s="31"/>
      <c r="AB168" s="31"/>
      <c r="AC168" s="31"/>
      <c r="AD168" s="42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125"/>
      <c r="BP168" s="86"/>
    </row>
    <row r="169" spans="1:68" ht="15.75" hidden="1" x14ac:dyDescent="0.25">
      <c r="A169" s="68"/>
      <c r="B169" s="68">
        <v>83</v>
      </c>
      <c r="C169" s="68"/>
      <c r="D169" s="14"/>
      <c r="E169" s="14"/>
      <c r="F169" s="14"/>
      <c r="G169" s="14"/>
      <c r="H169" s="14"/>
      <c r="I169" s="249"/>
      <c r="J169" s="4" t="s">
        <v>37</v>
      </c>
      <c r="K169" s="28">
        <f t="shared" ref="K169:K181" si="48">M169+N169+O169+P169+Q169+R169+S169+T169</f>
        <v>0</v>
      </c>
      <c r="L169" s="41">
        <f t="shared" ref="L169:L181" si="49">K169*36</f>
        <v>0</v>
      </c>
      <c r="M169" s="29"/>
      <c r="N169" s="29"/>
      <c r="O169" s="29"/>
      <c r="P169" s="29"/>
      <c r="Q169" s="68"/>
      <c r="R169" s="68"/>
      <c r="S169" s="68"/>
      <c r="T169" s="144"/>
      <c r="U169" s="67"/>
      <c r="V169" s="66"/>
      <c r="W169" s="66"/>
      <c r="X169" s="65"/>
      <c r="Y169" s="155">
        <f t="shared" ref="Y169:Y181" si="50">Z169+Z169*0.1</f>
        <v>0</v>
      </c>
      <c r="Z169" s="31">
        <f t="shared" ref="Z169:Z181" si="51">SUM(AA169:AC169)</f>
        <v>0</v>
      </c>
      <c r="AA169" s="31">
        <f t="shared" ref="AA169:AC181" si="52">AE169+AH169+AK169+AN169+AQ169+AT169+AW169+AZ169+BC169+BF169+BI169+BL169</f>
        <v>0</v>
      </c>
      <c r="AB169" s="31">
        <f t="shared" si="52"/>
        <v>0</v>
      </c>
      <c r="AC169" s="31">
        <f t="shared" si="52"/>
        <v>0</v>
      </c>
      <c r="AD169" s="42">
        <f t="shared" ref="AD169:AD181" si="53">L169-Y169</f>
        <v>0</v>
      </c>
      <c r="AE169" s="63"/>
      <c r="AF169" s="63"/>
      <c r="AG169" s="63"/>
      <c r="AH169" s="64"/>
      <c r="AI169" s="64"/>
      <c r="AJ169" s="64"/>
      <c r="AK169" s="63"/>
      <c r="AL169" s="63"/>
      <c r="AM169" s="63"/>
      <c r="AN169" s="64"/>
      <c r="AO169" s="64"/>
      <c r="AP169" s="64"/>
      <c r="AQ169" s="63"/>
      <c r="AR169" s="63"/>
      <c r="AS169" s="63"/>
      <c r="AT169" s="64"/>
      <c r="AU169" s="64"/>
      <c r="AV169" s="64"/>
      <c r="AW169" s="63"/>
      <c r="AX169" s="63"/>
      <c r="AY169" s="63"/>
      <c r="AZ169" s="64"/>
      <c r="BA169" s="64"/>
      <c r="BB169" s="64"/>
      <c r="BC169" s="69"/>
      <c r="BD169" s="69"/>
      <c r="BE169" s="69"/>
      <c r="BF169" s="64"/>
      <c r="BG169" s="64"/>
      <c r="BH169" s="64"/>
      <c r="BI169" s="69"/>
      <c r="BJ169" s="69"/>
      <c r="BK169" s="69"/>
      <c r="BL169" s="64"/>
      <c r="BM169" s="64"/>
      <c r="BN169" s="64"/>
      <c r="BO169" s="114"/>
      <c r="BP169" s="34" t="e">
        <f t="shared" ref="BP169:BP181" si="54">Z169/L169*100</f>
        <v>#DIV/0!</v>
      </c>
    </row>
    <row r="170" spans="1:68" ht="15.75" hidden="1" x14ac:dyDescent="0.25">
      <c r="A170" s="68"/>
      <c r="B170" s="68">
        <v>84</v>
      </c>
      <c r="C170" s="68"/>
      <c r="D170" s="14"/>
      <c r="E170" s="14"/>
      <c r="F170" s="14"/>
      <c r="G170" s="14"/>
      <c r="H170" s="14"/>
      <c r="I170" s="249"/>
      <c r="J170" s="4" t="s">
        <v>37</v>
      </c>
      <c r="K170" s="28">
        <f t="shared" si="48"/>
        <v>0</v>
      </c>
      <c r="L170" s="41">
        <f t="shared" si="49"/>
        <v>0</v>
      </c>
      <c r="M170" s="29"/>
      <c r="N170" s="29"/>
      <c r="O170" s="29"/>
      <c r="P170" s="29"/>
      <c r="Q170" s="68"/>
      <c r="R170" s="68"/>
      <c r="S170" s="68"/>
      <c r="T170" s="144"/>
      <c r="U170" s="67"/>
      <c r="V170" s="66"/>
      <c r="W170" s="66"/>
      <c r="X170" s="65"/>
      <c r="Y170" s="155">
        <f t="shared" si="50"/>
        <v>0</v>
      </c>
      <c r="Z170" s="31">
        <f t="shared" si="51"/>
        <v>0</v>
      </c>
      <c r="AA170" s="31">
        <f t="shared" si="52"/>
        <v>0</v>
      </c>
      <c r="AB170" s="31">
        <f t="shared" si="52"/>
        <v>0</v>
      </c>
      <c r="AC170" s="31">
        <f t="shared" si="52"/>
        <v>0</v>
      </c>
      <c r="AD170" s="42">
        <f t="shared" si="53"/>
        <v>0</v>
      </c>
      <c r="AE170" s="63"/>
      <c r="AF170" s="63"/>
      <c r="AG170" s="63"/>
      <c r="AH170" s="64"/>
      <c r="AI170" s="64"/>
      <c r="AJ170" s="64"/>
      <c r="AK170" s="63"/>
      <c r="AL170" s="63"/>
      <c r="AM170" s="63"/>
      <c r="AN170" s="64"/>
      <c r="AO170" s="64"/>
      <c r="AP170" s="64"/>
      <c r="AQ170" s="63"/>
      <c r="AR170" s="63"/>
      <c r="AS170" s="63"/>
      <c r="AT170" s="64"/>
      <c r="AU170" s="64"/>
      <c r="AV170" s="64"/>
      <c r="AW170" s="63"/>
      <c r="AX170" s="63"/>
      <c r="AY170" s="63"/>
      <c r="AZ170" s="64"/>
      <c r="BA170" s="64"/>
      <c r="BB170" s="64"/>
      <c r="BC170" s="69"/>
      <c r="BD170" s="69"/>
      <c r="BE170" s="69"/>
      <c r="BF170" s="64"/>
      <c r="BG170" s="64"/>
      <c r="BH170" s="64"/>
      <c r="BI170" s="69"/>
      <c r="BJ170" s="69"/>
      <c r="BK170" s="69"/>
      <c r="BL170" s="64"/>
      <c r="BM170" s="64"/>
      <c r="BN170" s="64"/>
      <c r="BO170" s="114"/>
      <c r="BP170" s="34" t="e">
        <f t="shared" si="54"/>
        <v>#DIV/0!</v>
      </c>
    </row>
    <row r="171" spans="1:68" ht="15.75" hidden="1" x14ac:dyDescent="0.25">
      <c r="A171" s="68"/>
      <c r="B171" s="68">
        <v>85</v>
      </c>
      <c r="C171" s="68"/>
      <c r="D171" s="14"/>
      <c r="E171" s="14"/>
      <c r="F171" s="14"/>
      <c r="G171" s="14"/>
      <c r="H171" s="14"/>
      <c r="I171" s="249"/>
      <c r="J171" s="4" t="s">
        <v>37</v>
      </c>
      <c r="K171" s="28">
        <f t="shared" si="48"/>
        <v>0</v>
      </c>
      <c r="L171" s="41">
        <f t="shared" si="49"/>
        <v>0</v>
      </c>
      <c r="M171" s="29"/>
      <c r="N171" s="29"/>
      <c r="O171" s="29"/>
      <c r="P171" s="29"/>
      <c r="Q171" s="68"/>
      <c r="R171" s="68"/>
      <c r="S171" s="68"/>
      <c r="T171" s="144"/>
      <c r="U171" s="67"/>
      <c r="V171" s="66"/>
      <c r="W171" s="66"/>
      <c r="X171" s="65"/>
      <c r="Y171" s="155">
        <f t="shared" si="50"/>
        <v>0</v>
      </c>
      <c r="Z171" s="31">
        <f t="shared" si="51"/>
        <v>0</v>
      </c>
      <c r="AA171" s="31">
        <f t="shared" si="52"/>
        <v>0</v>
      </c>
      <c r="AB171" s="31">
        <f t="shared" si="52"/>
        <v>0</v>
      </c>
      <c r="AC171" s="31">
        <f t="shared" si="52"/>
        <v>0</v>
      </c>
      <c r="AD171" s="42">
        <f t="shared" si="53"/>
        <v>0</v>
      </c>
      <c r="AE171" s="63"/>
      <c r="AF171" s="63"/>
      <c r="AG171" s="63"/>
      <c r="AH171" s="64"/>
      <c r="AI171" s="64"/>
      <c r="AJ171" s="64"/>
      <c r="AK171" s="63"/>
      <c r="AL171" s="63"/>
      <c r="AM171" s="63"/>
      <c r="AN171" s="64"/>
      <c r="AO171" s="64"/>
      <c r="AP171" s="64"/>
      <c r="AQ171" s="63"/>
      <c r="AR171" s="63"/>
      <c r="AS171" s="63"/>
      <c r="AT171" s="64"/>
      <c r="AU171" s="64"/>
      <c r="AV171" s="64"/>
      <c r="AW171" s="63"/>
      <c r="AX171" s="63"/>
      <c r="AY171" s="63"/>
      <c r="AZ171" s="64"/>
      <c r="BA171" s="64"/>
      <c r="BB171" s="64"/>
      <c r="BC171" s="69"/>
      <c r="BD171" s="69"/>
      <c r="BE171" s="69"/>
      <c r="BF171" s="64"/>
      <c r="BG171" s="64"/>
      <c r="BH171" s="64"/>
      <c r="BI171" s="69"/>
      <c r="BJ171" s="69"/>
      <c r="BK171" s="69"/>
      <c r="BL171" s="64"/>
      <c r="BM171" s="64"/>
      <c r="BN171" s="64"/>
      <c r="BO171" s="114"/>
      <c r="BP171" s="34" t="e">
        <f t="shared" si="54"/>
        <v>#DIV/0!</v>
      </c>
    </row>
    <row r="172" spans="1:68" ht="15.75" hidden="1" x14ac:dyDescent="0.25">
      <c r="A172" s="68"/>
      <c r="B172" s="68">
        <v>86</v>
      </c>
      <c r="C172" s="68"/>
      <c r="D172" s="14"/>
      <c r="E172" s="14"/>
      <c r="F172" s="14"/>
      <c r="G172" s="14"/>
      <c r="H172" s="14"/>
      <c r="I172" s="249"/>
      <c r="J172" s="4" t="s">
        <v>37</v>
      </c>
      <c r="K172" s="28">
        <f t="shared" si="48"/>
        <v>0</v>
      </c>
      <c r="L172" s="41">
        <f t="shared" si="49"/>
        <v>0</v>
      </c>
      <c r="M172" s="29"/>
      <c r="N172" s="29"/>
      <c r="O172" s="29"/>
      <c r="P172" s="29"/>
      <c r="Q172" s="68"/>
      <c r="R172" s="68"/>
      <c r="S172" s="68"/>
      <c r="T172" s="144"/>
      <c r="U172" s="67"/>
      <c r="V172" s="66"/>
      <c r="W172" s="66"/>
      <c r="X172" s="65"/>
      <c r="Y172" s="155">
        <f t="shared" si="50"/>
        <v>0</v>
      </c>
      <c r="Z172" s="31">
        <f t="shared" si="51"/>
        <v>0</v>
      </c>
      <c r="AA172" s="31">
        <f t="shared" si="52"/>
        <v>0</v>
      </c>
      <c r="AB172" s="31">
        <f t="shared" si="52"/>
        <v>0</v>
      </c>
      <c r="AC172" s="31">
        <f t="shared" si="52"/>
        <v>0</v>
      </c>
      <c r="AD172" s="42">
        <f t="shared" si="53"/>
        <v>0</v>
      </c>
      <c r="AE172" s="63"/>
      <c r="AF172" s="63"/>
      <c r="AG172" s="63"/>
      <c r="AH172" s="64"/>
      <c r="AI172" s="64"/>
      <c r="AJ172" s="64"/>
      <c r="AK172" s="63"/>
      <c r="AL172" s="63"/>
      <c r="AM172" s="63"/>
      <c r="AN172" s="64"/>
      <c r="AO172" s="64"/>
      <c r="AP172" s="64"/>
      <c r="AQ172" s="63"/>
      <c r="AR172" s="63"/>
      <c r="AS172" s="63"/>
      <c r="AT172" s="64"/>
      <c r="AU172" s="64"/>
      <c r="AV172" s="64"/>
      <c r="AW172" s="63"/>
      <c r="AX172" s="63"/>
      <c r="AY172" s="63"/>
      <c r="AZ172" s="64"/>
      <c r="BA172" s="64"/>
      <c r="BB172" s="64"/>
      <c r="BC172" s="69"/>
      <c r="BD172" s="69"/>
      <c r="BE172" s="69"/>
      <c r="BF172" s="64"/>
      <c r="BG172" s="64"/>
      <c r="BH172" s="64"/>
      <c r="BI172" s="69"/>
      <c r="BJ172" s="69"/>
      <c r="BK172" s="69"/>
      <c r="BL172" s="64"/>
      <c r="BM172" s="64"/>
      <c r="BN172" s="64"/>
      <c r="BO172" s="114"/>
      <c r="BP172" s="34" t="e">
        <f t="shared" si="54"/>
        <v>#DIV/0!</v>
      </c>
    </row>
    <row r="173" spans="1:68" ht="15.75" hidden="1" x14ac:dyDescent="0.25">
      <c r="A173" s="68"/>
      <c r="B173" s="68">
        <v>87</v>
      </c>
      <c r="C173" s="68"/>
      <c r="D173" s="14"/>
      <c r="E173" s="14"/>
      <c r="F173" s="14"/>
      <c r="G173" s="14"/>
      <c r="H173" s="14"/>
      <c r="I173" s="249"/>
      <c r="J173" s="4" t="s">
        <v>37</v>
      </c>
      <c r="K173" s="28">
        <f t="shared" si="48"/>
        <v>0</v>
      </c>
      <c r="L173" s="41">
        <f t="shared" si="49"/>
        <v>0</v>
      </c>
      <c r="M173" s="29"/>
      <c r="N173" s="29"/>
      <c r="O173" s="29"/>
      <c r="P173" s="29"/>
      <c r="Q173" s="68"/>
      <c r="R173" s="68"/>
      <c r="S173" s="68"/>
      <c r="T173" s="144"/>
      <c r="U173" s="67"/>
      <c r="V173" s="66"/>
      <c r="W173" s="66"/>
      <c r="X173" s="65"/>
      <c r="Y173" s="155">
        <f t="shared" si="50"/>
        <v>0</v>
      </c>
      <c r="Z173" s="31">
        <f t="shared" si="51"/>
        <v>0</v>
      </c>
      <c r="AA173" s="31">
        <f t="shared" si="52"/>
        <v>0</v>
      </c>
      <c r="AB173" s="31">
        <f t="shared" si="52"/>
        <v>0</v>
      </c>
      <c r="AC173" s="31">
        <f t="shared" si="52"/>
        <v>0</v>
      </c>
      <c r="AD173" s="42">
        <f t="shared" si="53"/>
        <v>0</v>
      </c>
      <c r="AE173" s="63"/>
      <c r="AF173" s="63"/>
      <c r="AG173" s="63"/>
      <c r="AH173" s="64"/>
      <c r="AI173" s="64"/>
      <c r="AJ173" s="64"/>
      <c r="AK173" s="63"/>
      <c r="AL173" s="63"/>
      <c r="AM173" s="63"/>
      <c r="AN173" s="64"/>
      <c r="AO173" s="64"/>
      <c r="AP173" s="64"/>
      <c r="AQ173" s="63"/>
      <c r="AR173" s="63"/>
      <c r="AS173" s="63"/>
      <c r="AT173" s="64"/>
      <c r="AU173" s="64"/>
      <c r="AV173" s="64"/>
      <c r="AW173" s="63"/>
      <c r="AX173" s="63"/>
      <c r="AY173" s="63"/>
      <c r="AZ173" s="64"/>
      <c r="BA173" s="64"/>
      <c r="BB173" s="64"/>
      <c r="BC173" s="69"/>
      <c r="BD173" s="69"/>
      <c r="BE173" s="69"/>
      <c r="BF173" s="64"/>
      <c r="BG173" s="64"/>
      <c r="BH173" s="64"/>
      <c r="BI173" s="69"/>
      <c r="BJ173" s="69"/>
      <c r="BK173" s="69"/>
      <c r="BL173" s="64"/>
      <c r="BM173" s="64"/>
      <c r="BN173" s="64"/>
      <c r="BO173" s="114"/>
      <c r="BP173" s="34" t="e">
        <f t="shared" si="54"/>
        <v>#DIV/0!</v>
      </c>
    </row>
    <row r="174" spans="1:68" ht="15.75" hidden="1" x14ac:dyDescent="0.25">
      <c r="A174" s="68"/>
      <c r="B174" s="68">
        <v>88</v>
      </c>
      <c r="C174" s="68"/>
      <c r="D174" s="14"/>
      <c r="E174" s="14"/>
      <c r="F174" s="14"/>
      <c r="G174" s="14"/>
      <c r="H174" s="14"/>
      <c r="I174" s="249"/>
      <c r="J174" s="4" t="s">
        <v>37</v>
      </c>
      <c r="K174" s="28">
        <f t="shared" si="48"/>
        <v>0</v>
      </c>
      <c r="L174" s="41">
        <f t="shared" si="49"/>
        <v>0</v>
      </c>
      <c r="M174" s="29"/>
      <c r="N174" s="29"/>
      <c r="O174" s="29"/>
      <c r="P174" s="29"/>
      <c r="Q174" s="68"/>
      <c r="R174" s="68"/>
      <c r="S174" s="68"/>
      <c r="T174" s="144"/>
      <c r="U174" s="67"/>
      <c r="V174" s="66"/>
      <c r="W174" s="66"/>
      <c r="X174" s="65"/>
      <c r="Y174" s="155">
        <f t="shared" si="50"/>
        <v>0</v>
      </c>
      <c r="Z174" s="31">
        <f t="shared" si="51"/>
        <v>0</v>
      </c>
      <c r="AA174" s="31">
        <f t="shared" si="52"/>
        <v>0</v>
      </c>
      <c r="AB174" s="31">
        <f t="shared" si="52"/>
        <v>0</v>
      </c>
      <c r="AC174" s="31">
        <f t="shared" si="52"/>
        <v>0</v>
      </c>
      <c r="AD174" s="42">
        <f t="shared" si="53"/>
        <v>0</v>
      </c>
      <c r="AE174" s="63"/>
      <c r="AF174" s="63"/>
      <c r="AG174" s="63"/>
      <c r="AH174" s="64"/>
      <c r="AI174" s="64"/>
      <c r="AJ174" s="64"/>
      <c r="AK174" s="63"/>
      <c r="AL174" s="63"/>
      <c r="AM174" s="63"/>
      <c r="AN174" s="64"/>
      <c r="AO174" s="64"/>
      <c r="AP174" s="64"/>
      <c r="AQ174" s="63"/>
      <c r="AR174" s="63"/>
      <c r="AS174" s="63"/>
      <c r="AT174" s="64"/>
      <c r="AU174" s="64"/>
      <c r="AV174" s="64"/>
      <c r="AW174" s="63"/>
      <c r="AX174" s="63"/>
      <c r="AY174" s="63"/>
      <c r="AZ174" s="64"/>
      <c r="BA174" s="64"/>
      <c r="BB174" s="64"/>
      <c r="BC174" s="69"/>
      <c r="BD174" s="69"/>
      <c r="BE174" s="69"/>
      <c r="BF174" s="64"/>
      <c r="BG174" s="64"/>
      <c r="BH174" s="64"/>
      <c r="BI174" s="69"/>
      <c r="BJ174" s="69"/>
      <c r="BK174" s="69"/>
      <c r="BL174" s="64"/>
      <c r="BM174" s="64"/>
      <c r="BN174" s="64"/>
      <c r="BO174" s="114"/>
      <c r="BP174" s="34" t="e">
        <f t="shared" si="54"/>
        <v>#DIV/0!</v>
      </c>
    </row>
    <row r="175" spans="1:68" ht="15.75" hidden="1" x14ac:dyDescent="0.25">
      <c r="A175" s="68"/>
      <c r="B175" s="68">
        <v>89</v>
      </c>
      <c r="C175" s="68"/>
      <c r="D175" s="14"/>
      <c r="E175" s="14"/>
      <c r="F175" s="14"/>
      <c r="G175" s="14"/>
      <c r="H175" s="14"/>
      <c r="I175" s="249"/>
      <c r="J175" s="4" t="s">
        <v>37</v>
      </c>
      <c r="K175" s="28">
        <f t="shared" si="48"/>
        <v>0</v>
      </c>
      <c r="L175" s="41">
        <f t="shared" si="49"/>
        <v>0</v>
      </c>
      <c r="M175" s="29"/>
      <c r="N175" s="29"/>
      <c r="O175" s="29"/>
      <c r="P175" s="29"/>
      <c r="Q175" s="68"/>
      <c r="R175" s="68"/>
      <c r="S175" s="68"/>
      <c r="T175" s="144"/>
      <c r="U175" s="67"/>
      <c r="V175" s="66"/>
      <c r="W175" s="66"/>
      <c r="X175" s="65"/>
      <c r="Y175" s="155">
        <f t="shared" si="50"/>
        <v>0</v>
      </c>
      <c r="Z175" s="31">
        <f t="shared" si="51"/>
        <v>0</v>
      </c>
      <c r="AA175" s="31">
        <f t="shared" si="52"/>
        <v>0</v>
      </c>
      <c r="AB175" s="31">
        <f t="shared" si="52"/>
        <v>0</v>
      </c>
      <c r="AC175" s="31">
        <f t="shared" si="52"/>
        <v>0</v>
      </c>
      <c r="AD175" s="42">
        <f t="shared" si="53"/>
        <v>0</v>
      </c>
      <c r="AE175" s="63"/>
      <c r="AF175" s="63"/>
      <c r="AG175" s="63"/>
      <c r="AH175" s="64"/>
      <c r="AI175" s="64"/>
      <c r="AJ175" s="64"/>
      <c r="AK175" s="63"/>
      <c r="AL175" s="63"/>
      <c r="AM175" s="63"/>
      <c r="AN175" s="64"/>
      <c r="AO175" s="64"/>
      <c r="AP175" s="64"/>
      <c r="AQ175" s="63"/>
      <c r="AR175" s="63"/>
      <c r="AS175" s="63"/>
      <c r="AT175" s="64"/>
      <c r="AU175" s="64"/>
      <c r="AV175" s="64"/>
      <c r="AW175" s="63"/>
      <c r="AX175" s="63"/>
      <c r="AY175" s="63"/>
      <c r="AZ175" s="64"/>
      <c r="BA175" s="64"/>
      <c r="BB175" s="64"/>
      <c r="BC175" s="69"/>
      <c r="BD175" s="69"/>
      <c r="BE175" s="69"/>
      <c r="BF175" s="64"/>
      <c r="BG175" s="64"/>
      <c r="BH175" s="64"/>
      <c r="BI175" s="69"/>
      <c r="BJ175" s="69"/>
      <c r="BK175" s="69"/>
      <c r="BL175" s="64"/>
      <c r="BM175" s="64"/>
      <c r="BN175" s="64"/>
      <c r="BO175" s="114"/>
      <c r="BP175" s="34" t="e">
        <f t="shared" si="54"/>
        <v>#DIV/0!</v>
      </c>
    </row>
    <row r="176" spans="1:68" ht="15.75" hidden="1" x14ac:dyDescent="0.25">
      <c r="A176" s="68"/>
      <c r="B176" s="68">
        <v>90</v>
      </c>
      <c r="C176" s="68"/>
      <c r="D176" s="14"/>
      <c r="E176" s="14"/>
      <c r="F176" s="14"/>
      <c r="G176" s="14"/>
      <c r="H176" s="14"/>
      <c r="I176" s="249"/>
      <c r="J176" s="4" t="s">
        <v>37</v>
      </c>
      <c r="K176" s="28">
        <f t="shared" si="48"/>
        <v>0</v>
      </c>
      <c r="L176" s="41">
        <f t="shared" si="49"/>
        <v>0</v>
      </c>
      <c r="M176" s="29"/>
      <c r="N176" s="29"/>
      <c r="O176" s="29"/>
      <c r="P176" s="29"/>
      <c r="Q176" s="68"/>
      <c r="R176" s="68"/>
      <c r="S176" s="68"/>
      <c r="T176" s="144"/>
      <c r="U176" s="67"/>
      <c r="V176" s="66"/>
      <c r="W176" s="66"/>
      <c r="X176" s="65"/>
      <c r="Y176" s="155">
        <f t="shared" si="50"/>
        <v>0</v>
      </c>
      <c r="Z176" s="31">
        <f t="shared" si="51"/>
        <v>0</v>
      </c>
      <c r="AA176" s="31">
        <f t="shared" si="52"/>
        <v>0</v>
      </c>
      <c r="AB176" s="31">
        <f t="shared" si="52"/>
        <v>0</v>
      </c>
      <c r="AC176" s="31">
        <f t="shared" si="52"/>
        <v>0</v>
      </c>
      <c r="AD176" s="42">
        <f t="shared" si="53"/>
        <v>0</v>
      </c>
      <c r="AE176" s="63"/>
      <c r="AF176" s="63"/>
      <c r="AG176" s="63"/>
      <c r="AH176" s="64"/>
      <c r="AI176" s="64"/>
      <c r="AJ176" s="64"/>
      <c r="AK176" s="63"/>
      <c r="AL176" s="63"/>
      <c r="AM176" s="63"/>
      <c r="AN176" s="64"/>
      <c r="AO176" s="64"/>
      <c r="AP176" s="64"/>
      <c r="AQ176" s="63"/>
      <c r="AR176" s="63"/>
      <c r="AS176" s="63"/>
      <c r="AT176" s="64"/>
      <c r="AU176" s="64"/>
      <c r="AV176" s="64"/>
      <c r="AW176" s="63"/>
      <c r="AX176" s="63"/>
      <c r="AY176" s="63"/>
      <c r="AZ176" s="64"/>
      <c r="BA176" s="64"/>
      <c r="BB176" s="64"/>
      <c r="BC176" s="69"/>
      <c r="BD176" s="69"/>
      <c r="BE176" s="69"/>
      <c r="BF176" s="64"/>
      <c r="BG176" s="64"/>
      <c r="BH176" s="64"/>
      <c r="BI176" s="69"/>
      <c r="BJ176" s="69"/>
      <c r="BK176" s="69"/>
      <c r="BL176" s="64"/>
      <c r="BM176" s="64"/>
      <c r="BN176" s="64"/>
      <c r="BO176" s="114"/>
      <c r="BP176" s="34" t="e">
        <f t="shared" si="54"/>
        <v>#DIV/0!</v>
      </c>
    </row>
    <row r="177" spans="1:68" ht="15.75" hidden="1" x14ac:dyDescent="0.25">
      <c r="A177" s="68"/>
      <c r="B177" s="68">
        <v>91</v>
      </c>
      <c r="C177" s="68"/>
      <c r="D177" s="14"/>
      <c r="E177" s="14"/>
      <c r="F177" s="14"/>
      <c r="G177" s="14"/>
      <c r="H177" s="14"/>
      <c r="I177" s="249"/>
      <c r="J177" s="4" t="s">
        <v>37</v>
      </c>
      <c r="K177" s="28">
        <f t="shared" si="48"/>
        <v>0</v>
      </c>
      <c r="L177" s="41">
        <f t="shared" si="49"/>
        <v>0</v>
      </c>
      <c r="M177" s="29"/>
      <c r="N177" s="29"/>
      <c r="O177" s="29"/>
      <c r="P177" s="29"/>
      <c r="Q177" s="68"/>
      <c r="R177" s="68"/>
      <c r="S177" s="68"/>
      <c r="T177" s="144"/>
      <c r="U177" s="67"/>
      <c r="V177" s="66"/>
      <c r="W177" s="66"/>
      <c r="X177" s="65"/>
      <c r="Y177" s="155">
        <f t="shared" si="50"/>
        <v>0</v>
      </c>
      <c r="Z177" s="31">
        <f t="shared" si="51"/>
        <v>0</v>
      </c>
      <c r="AA177" s="31">
        <f t="shared" si="52"/>
        <v>0</v>
      </c>
      <c r="AB177" s="31">
        <f t="shared" si="52"/>
        <v>0</v>
      </c>
      <c r="AC177" s="31">
        <f t="shared" si="52"/>
        <v>0</v>
      </c>
      <c r="AD177" s="42">
        <f t="shared" si="53"/>
        <v>0</v>
      </c>
      <c r="AE177" s="63"/>
      <c r="AF177" s="63"/>
      <c r="AG177" s="63"/>
      <c r="AH177" s="64"/>
      <c r="AI177" s="64"/>
      <c r="AJ177" s="64"/>
      <c r="AK177" s="63"/>
      <c r="AL177" s="63"/>
      <c r="AM177" s="63"/>
      <c r="AN177" s="64"/>
      <c r="AO177" s="64"/>
      <c r="AP177" s="64"/>
      <c r="AQ177" s="63"/>
      <c r="AR177" s="63"/>
      <c r="AS177" s="63"/>
      <c r="AT177" s="64"/>
      <c r="AU177" s="64"/>
      <c r="AV177" s="64"/>
      <c r="AW177" s="63"/>
      <c r="AX177" s="63"/>
      <c r="AY177" s="63"/>
      <c r="AZ177" s="64"/>
      <c r="BA177" s="64"/>
      <c r="BB177" s="64"/>
      <c r="BC177" s="69"/>
      <c r="BD177" s="69"/>
      <c r="BE177" s="69"/>
      <c r="BF177" s="64"/>
      <c r="BG177" s="64"/>
      <c r="BH177" s="64"/>
      <c r="BI177" s="69"/>
      <c r="BJ177" s="69"/>
      <c r="BK177" s="69"/>
      <c r="BL177" s="64"/>
      <c r="BM177" s="64"/>
      <c r="BN177" s="64"/>
      <c r="BO177" s="114"/>
      <c r="BP177" s="34" t="e">
        <f t="shared" si="54"/>
        <v>#DIV/0!</v>
      </c>
    </row>
    <row r="178" spans="1:68" ht="15.75" hidden="1" x14ac:dyDescent="0.25">
      <c r="A178" s="68"/>
      <c r="B178" s="68">
        <v>92</v>
      </c>
      <c r="C178" s="68"/>
      <c r="D178" s="14"/>
      <c r="E178" s="14"/>
      <c r="F178" s="14"/>
      <c r="G178" s="14"/>
      <c r="H178" s="14"/>
      <c r="I178" s="249"/>
      <c r="J178" s="4" t="s">
        <v>37</v>
      </c>
      <c r="K178" s="28">
        <f t="shared" si="48"/>
        <v>0</v>
      </c>
      <c r="L178" s="41">
        <f t="shared" si="49"/>
        <v>0</v>
      </c>
      <c r="M178" s="29"/>
      <c r="N178" s="29"/>
      <c r="O178" s="29"/>
      <c r="P178" s="29"/>
      <c r="Q178" s="68"/>
      <c r="R178" s="68"/>
      <c r="S178" s="68"/>
      <c r="T178" s="144"/>
      <c r="U178" s="67"/>
      <c r="V178" s="66"/>
      <c r="W178" s="66"/>
      <c r="X178" s="65"/>
      <c r="Y178" s="155">
        <f t="shared" si="50"/>
        <v>0</v>
      </c>
      <c r="Z178" s="31">
        <f t="shared" si="51"/>
        <v>0</v>
      </c>
      <c r="AA178" s="31">
        <f t="shared" si="52"/>
        <v>0</v>
      </c>
      <c r="AB178" s="31">
        <f t="shared" si="52"/>
        <v>0</v>
      </c>
      <c r="AC178" s="31">
        <f t="shared" si="52"/>
        <v>0</v>
      </c>
      <c r="AD178" s="42">
        <f t="shared" si="53"/>
        <v>0</v>
      </c>
      <c r="AE178" s="63"/>
      <c r="AF178" s="63"/>
      <c r="AG178" s="63"/>
      <c r="AH178" s="64"/>
      <c r="AI178" s="64"/>
      <c r="AJ178" s="64"/>
      <c r="AK178" s="63"/>
      <c r="AL178" s="63"/>
      <c r="AM178" s="63"/>
      <c r="AN178" s="64"/>
      <c r="AO178" s="64"/>
      <c r="AP178" s="64"/>
      <c r="AQ178" s="63"/>
      <c r="AR178" s="63"/>
      <c r="AS178" s="63"/>
      <c r="AT178" s="64"/>
      <c r="AU178" s="64"/>
      <c r="AV178" s="64"/>
      <c r="AW178" s="63"/>
      <c r="AX178" s="63"/>
      <c r="AY178" s="63"/>
      <c r="AZ178" s="64"/>
      <c r="BA178" s="64"/>
      <c r="BB178" s="64"/>
      <c r="BC178" s="69"/>
      <c r="BD178" s="69"/>
      <c r="BE178" s="69"/>
      <c r="BF178" s="64"/>
      <c r="BG178" s="64"/>
      <c r="BH178" s="64"/>
      <c r="BI178" s="69"/>
      <c r="BJ178" s="69"/>
      <c r="BK178" s="69"/>
      <c r="BL178" s="64"/>
      <c r="BM178" s="64"/>
      <c r="BN178" s="64"/>
      <c r="BO178" s="114"/>
      <c r="BP178" s="34" t="e">
        <f t="shared" si="54"/>
        <v>#DIV/0!</v>
      </c>
    </row>
    <row r="179" spans="1:68" ht="15.75" hidden="1" x14ac:dyDescent="0.25">
      <c r="A179" s="68"/>
      <c r="B179" s="68">
        <v>93</v>
      </c>
      <c r="C179" s="68"/>
      <c r="D179" s="14"/>
      <c r="E179" s="14"/>
      <c r="F179" s="14"/>
      <c r="G179" s="14"/>
      <c r="H179" s="14"/>
      <c r="I179" s="249"/>
      <c r="J179" s="4" t="s">
        <v>37</v>
      </c>
      <c r="K179" s="28">
        <f t="shared" si="48"/>
        <v>0</v>
      </c>
      <c r="L179" s="41">
        <f t="shared" si="49"/>
        <v>0</v>
      </c>
      <c r="M179" s="29"/>
      <c r="N179" s="29"/>
      <c r="O179" s="29"/>
      <c r="P179" s="29"/>
      <c r="Q179" s="68"/>
      <c r="R179" s="68"/>
      <c r="S179" s="68"/>
      <c r="T179" s="144"/>
      <c r="U179" s="67"/>
      <c r="V179" s="66"/>
      <c r="W179" s="66"/>
      <c r="X179" s="65"/>
      <c r="Y179" s="155">
        <f t="shared" si="50"/>
        <v>0</v>
      </c>
      <c r="Z179" s="31">
        <f t="shared" si="51"/>
        <v>0</v>
      </c>
      <c r="AA179" s="31">
        <f t="shared" si="52"/>
        <v>0</v>
      </c>
      <c r="AB179" s="31">
        <f t="shared" si="52"/>
        <v>0</v>
      </c>
      <c r="AC179" s="31">
        <f t="shared" si="52"/>
        <v>0</v>
      </c>
      <c r="AD179" s="42">
        <f t="shared" si="53"/>
        <v>0</v>
      </c>
      <c r="AE179" s="63"/>
      <c r="AF179" s="63"/>
      <c r="AG179" s="63"/>
      <c r="AH179" s="64"/>
      <c r="AI179" s="64"/>
      <c r="AJ179" s="64"/>
      <c r="AK179" s="63"/>
      <c r="AL179" s="63"/>
      <c r="AM179" s="63"/>
      <c r="AN179" s="64"/>
      <c r="AO179" s="64"/>
      <c r="AP179" s="64"/>
      <c r="AQ179" s="63"/>
      <c r="AR179" s="63"/>
      <c r="AS179" s="63"/>
      <c r="AT179" s="64"/>
      <c r="AU179" s="64"/>
      <c r="AV179" s="64"/>
      <c r="AW179" s="63"/>
      <c r="AX179" s="63"/>
      <c r="AY179" s="63"/>
      <c r="AZ179" s="64"/>
      <c r="BA179" s="64"/>
      <c r="BB179" s="64"/>
      <c r="BC179" s="69"/>
      <c r="BD179" s="69"/>
      <c r="BE179" s="69"/>
      <c r="BF179" s="64"/>
      <c r="BG179" s="64"/>
      <c r="BH179" s="64"/>
      <c r="BI179" s="69"/>
      <c r="BJ179" s="69"/>
      <c r="BK179" s="69"/>
      <c r="BL179" s="64"/>
      <c r="BM179" s="64"/>
      <c r="BN179" s="64"/>
      <c r="BO179" s="114"/>
      <c r="BP179" s="34" t="e">
        <f t="shared" si="54"/>
        <v>#DIV/0!</v>
      </c>
    </row>
    <row r="180" spans="1:68" ht="15.75" hidden="1" x14ac:dyDescent="0.25">
      <c r="A180" s="68"/>
      <c r="B180" s="68">
        <v>94</v>
      </c>
      <c r="C180" s="68"/>
      <c r="D180" s="14"/>
      <c r="E180" s="14"/>
      <c r="F180" s="14"/>
      <c r="G180" s="14"/>
      <c r="H180" s="14"/>
      <c r="I180" s="249"/>
      <c r="J180" s="4" t="s">
        <v>37</v>
      </c>
      <c r="K180" s="28">
        <f t="shared" si="48"/>
        <v>0</v>
      </c>
      <c r="L180" s="41">
        <f t="shared" si="49"/>
        <v>0</v>
      </c>
      <c r="M180" s="29"/>
      <c r="N180" s="29"/>
      <c r="O180" s="29"/>
      <c r="P180" s="29"/>
      <c r="Q180" s="68"/>
      <c r="R180" s="68"/>
      <c r="S180" s="68"/>
      <c r="T180" s="144"/>
      <c r="U180" s="67"/>
      <c r="V180" s="66"/>
      <c r="W180" s="66"/>
      <c r="X180" s="65"/>
      <c r="Y180" s="155">
        <f t="shared" si="50"/>
        <v>0</v>
      </c>
      <c r="Z180" s="31">
        <f t="shared" si="51"/>
        <v>0</v>
      </c>
      <c r="AA180" s="31">
        <f t="shared" si="52"/>
        <v>0</v>
      </c>
      <c r="AB180" s="31">
        <f t="shared" si="52"/>
        <v>0</v>
      </c>
      <c r="AC180" s="31">
        <f t="shared" si="52"/>
        <v>0</v>
      </c>
      <c r="AD180" s="42">
        <f t="shared" si="53"/>
        <v>0</v>
      </c>
      <c r="AE180" s="63"/>
      <c r="AF180" s="63"/>
      <c r="AG180" s="63"/>
      <c r="AH180" s="64"/>
      <c r="AI180" s="64"/>
      <c r="AJ180" s="64"/>
      <c r="AK180" s="63"/>
      <c r="AL180" s="63"/>
      <c r="AM180" s="63"/>
      <c r="AN180" s="64"/>
      <c r="AO180" s="64"/>
      <c r="AP180" s="64"/>
      <c r="AQ180" s="63"/>
      <c r="AR180" s="63"/>
      <c r="AS180" s="63"/>
      <c r="AT180" s="64"/>
      <c r="AU180" s="64"/>
      <c r="AV180" s="64"/>
      <c r="AW180" s="63"/>
      <c r="AX180" s="63"/>
      <c r="AY180" s="63"/>
      <c r="AZ180" s="64"/>
      <c r="BA180" s="64"/>
      <c r="BB180" s="64"/>
      <c r="BC180" s="69"/>
      <c r="BD180" s="69"/>
      <c r="BE180" s="69"/>
      <c r="BF180" s="64"/>
      <c r="BG180" s="64"/>
      <c r="BH180" s="64"/>
      <c r="BI180" s="69"/>
      <c r="BJ180" s="69"/>
      <c r="BK180" s="69"/>
      <c r="BL180" s="64"/>
      <c r="BM180" s="64"/>
      <c r="BN180" s="64"/>
      <c r="BO180" s="114"/>
      <c r="BP180" s="34" t="e">
        <f t="shared" si="54"/>
        <v>#DIV/0!</v>
      </c>
    </row>
    <row r="181" spans="1:68" ht="15.75" hidden="1" x14ac:dyDescent="0.25">
      <c r="A181" s="29"/>
      <c r="B181" s="68">
        <v>95</v>
      </c>
      <c r="C181" s="29"/>
      <c r="D181" s="14"/>
      <c r="E181" s="14"/>
      <c r="F181" s="14"/>
      <c r="G181" s="14"/>
      <c r="H181" s="14"/>
      <c r="I181" s="249"/>
      <c r="J181" s="4" t="s">
        <v>37</v>
      </c>
      <c r="K181" s="28">
        <f t="shared" si="48"/>
        <v>0</v>
      </c>
      <c r="L181" s="41">
        <f t="shared" si="49"/>
        <v>0</v>
      </c>
      <c r="M181" s="29"/>
      <c r="N181" s="29"/>
      <c r="O181" s="29"/>
      <c r="P181" s="29"/>
      <c r="Q181" s="68"/>
      <c r="R181" s="68"/>
      <c r="S181" s="68"/>
      <c r="T181" s="144"/>
      <c r="U181" s="67"/>
      <c r="V181" s="66"/>
      <c r="W181" s="66"/>
      <c r="X181" s="65"/>
      <c r="Y181" s="155">
        <f t="shared" si="50"/>
        <v>0</v>
      </c>
      <c r="Z181" s="31">
        <f t="shared" si="51"/>
        <v>0</v>
      </c>
      <c r="AA181" s="31">
        <f t="shared" si="52"/>
        <v>0</v>
      </c>
      <c r="AB181" s="31">
        <f t="shared" si="52"/>
        <v>0</v>
      </c>
      <c r="AC181" s="31">
        <f t="shared" si="52"/>
        <v>0</v>
      </c>
      <c r="AD181" s="42">
        <f t="shared" si="53"/>
        <v>0</v>
      </c>
      <c r="AE181" s="63"/>
      <c r="AF181" s="63"/>
      <c r="AG181" s="63"/>
      <c r="AH181" s="64"/>
      <c r="AI181" s="64"/>
      <c r="AJ181" s="64"/>
      <c r="AK181" s="63"/>
      <c r="AL181" s="63"/>
      <c r="AM181" s="63"/>
      <c r="AN181" s="64"/>
      <c r="AO181" s="64"/>
      <c r="AP181" s="64"/>
      <c r="AQ181" s="63"/>
      <c r="AR181" s="63"/>
      <c r="AS181" s="63"/>
      <c r="AT181" s="64"/>
      <c r="AU181" s="64"/>
      <c r="AV181" s="64"/>
      <c r="AW181" s="63"/>
      <c r="AX181" s="63"/>
      <c r="AY181" s="63"/>
      <c r="AZ181" s="64"/>
      <c r="BA181" s="64"/>
      <c r="BB181" s="64"/>
      <c r="BC181" s="69"/>
      <c r="BD181" s="69"/>
      <c r="BE181" s="69"/>
      <c r="BF181" s="64"/>
      <c r="BG181" s="64"/>
      <c r="BH181" s="64"/>
      <c r="BI181" s="69"/>
      <c r="BJ181" s="69"/>
      <c r="BK181" s="69"/>
      <c r="BL181" s="64"/>
      <c r="BM181" s="64"/>
      <c r="BN181" s="64"/>
      <c r="BO181" s="114"/>
      <c r="BP181" s="34" t="e">
        <f t="shared" si="54"/>
        <v>#DIV/0!</v>
      </c>
    </row>
    <row r="182" spans="1:68" ht="15.75" x14ac:dyDescent="0.25">
      <c r="A182" s="191"/>
      <c r="B182" s="191"/>
      <c r="C182" s="191"/>
      <c r="D182" s="130"/>
      <c r="E182" s="130"/>
      <c r="F182" s="130"/>
      <c r="G182" s="130" t="s">
        <v>144</v>
      </c>
      <c r="H182" s="130"/>
      <c r="I182" s="130"/>
      <c r="J182" s="127" t="s">
        <v>28</v>
      </c>
      <c r="K182" s="128">
        <v>15</v>
      </c>
      <c r="L182" s="129">
        <f>SUM(L183:L185)</f>
        <v>720</v>
      </c>
      <c r="M182" s="130"/>
      <c r="N182" s="130"/>
      <c r="O182" s="130"/>
      <c r="P182" s="130"/>
      <c r="Q182" s="131"/>
      <c r="R182" s="131"/>
      <c r="S182" s="131"/>
      <c r="T182" s="149"/>
      <c r="U182" s="176"/>
      <c r="V182" s="132"/>
      <c r="W182" s="132"/>
      <c r="X182" s="177"/>
      <c r="Y182" s="158"/>
      <c r="Z182" s="134"/>
      <c r="AA182" s="134"/>
      <c r="AB182" s="134"/>
      <c r="AC182" s="134"/>
      <c r="AD182" s="133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1"/>
      <c r="BP182" s="135"/>
    </row>
    <row r="183" spans="1:68" ht="15.75" x14ac:dyDescent="0.25">
      <c r="A183" s="25"/>
      <c r="B183" s="68">
        <v>54</v>
      </c>
      <c r="C183" s="25"/>
      <c r="D183" s="14"/>
      <c r="E183" s="14"/>
      <c r="F183" s="14"/>
      <c r="G183" s="192" t="s">
        <v>123</v>
      </c>
      <c r="H183" s="14"/>
      <c r="I183" s="249"/>
      <c r="J183" s="4" t="s">
        <v>29</v>
      </c>
      <c r="K183" s="28">
        <v>5</v>
      </c>
      <c r="L183" s="41">
        <f>K183*36</f>
        <v>180</v>
      </c>
      <c r="M183" s="36"/>
      <c r="N183" s="36"/>
      <c r="O183" s="36"/>
      <c r="P183" s="36"/>
      <c r="Q183" s="29">
        <v>5</v>
      </c>
      <c r="R183" s="29"/>
      <c r="S183" s="29"/>
      <c r="T183" s="138"/>
      <c r="U183" s="170"/>
      <c r="V183" s="30">
        <v>5</v>
      </c>
      <c r="W183" s="37"/>
      <c r="X183" s="171"/>
      <c r="Y183" s="159">
        <f>K183/1.5</f>
        <v>3.3333333333333335</v>
      </c>
      <c r="Z183" s="31">
        <f>SUM(AA183:AC183)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31">
        <f>AG183+AJ183+AM183+AP183+AS183+AV183+AY183+BB183+BE183+BH183+BK183+BN183</f>
        <v>0</v>
      </c>
      <c r="AD183" s="42">
        <f>L183-Y183</f>
        <v>176.66666666666666</v>
      </c>
      <c r="AE183" s="32"/>
      <c r="AF183" s="32"/>
      <c r="AG183" s="32"/>
      <c r="AH183" s="33"/>
      <c r="AI183" s="33"/>
      <c r="AJ183" s="33"/>
      <c r="AK183" s="32"/>
      <c r="AL183" s="32"/>
      <c r="AM183" s="32"/>
      <c r="AN183" s="33"/>
      <c r="AO183" s="33"/>
      <c r="AP183" s="33"/>
      <c r="AQ183" s="32"/>
      <c r="AR183" s="32"/>
      <c r="AS183" s="32"/>
      <c r="AT183" s="33"/>
      <c r="AU183" s="33"/>
      <c r="AV183" s="33"/>
      <c r="AW183" s="32"/>
      <c r="AX183" s="32"/>
      <c r="AY183" s="32"/>
      <c r="AZ183" s="33"/>
      <c r="BA183" s="33"/>
      <c r="BB183" s="33"/>
      <c r="BC183" s="31"/>
      <c r="BD183" s="31"/>
      <c r="BE183" s="31"/>
      <c r="BF183" s="33"/>
      <c r="BG183" s="33"/>
      <c r="BH183" s="33"/>
      <c r="BI183" s="31"/>
      <c r="BJ183" s="31"/>
      <c r="BK183" s="31"/>
      <c r="BL183" s="33"/>
      <c r="BM183" s="33"/>
      <c r="BN183" s="33"/>
      <c r="BO183" s="114"/>
      <c r="BP183" s="34"/>
    </row>
    <row r="184" spans="1:68" ht="31.5" x14ac:dyDescent="0.25">
      <c r="A184" s="25"/>
      <c r="B184" s="68">
        <v>55</v>
      </c>
      <c r="C184" s="25"/>
      <c r="D184" s="14"/>
      <c r="E184" s="14"/>
      <c r="F184" s="14"/>
      <c r="G184" s="192" t="s">
        <v>121</v>
      </c>
      <c r="H184" s="14"/>
      <c r="I184" s="249"/>
      <c r="J184" s="4" t="s">
        <v>30</v>
      </c>
      <c r="K184" s="33">
        <v>10</v>
      </c>
      <c r="L184" s="29">
        <f>K184*36</f>
        <v>360</v>
      </c>
      <c r="M184" s="36"/>
      <c r="N184" s="36"/>
      <c r="O184" s="36"/>
      <c r="P184" s="36"/>
      <c r="Q184" s="29"/>
      <c r="R184" s="29">
        <v>10</v>
      </c>
      <c r="S184" s="29"/>
      <c r="T184" s="138"/>
      <c r="U184" s="170"/>
      <c r="V184" s="30">
        <v>6</v>
      </c>
      <c r="W184" s="37"/>
      <c r="X184" s="171"/>
      <c r="Y184" s="159">
        <f>K184/1.5</f>
        <v>6.666666666666667</v>
      </c>
      <c r="Z184" s="31">
        <f>SUM(AA184:AC184)</f>
        <v>0</v>
      </c>
      <c r="AA184" s="31">
        <f t="shared" ref="AA184:AC185" si="55">AE184+AH184+AK184+AN184+AQ184+AT184+AW184+AZ184+BC184+BF184+BI184+BL184</f>
        <v>0</v>
      </c>
      <c r="AB184" s="31">
        <f t="shared" si="55"/>
        <v>0</v>
      </c>
      <c r="AC184" s="31">
        <f t="shared" si="55"/>
        <v>0</v>
      </c>
      <c r="AD184" s="42">
        <f>L184-Y184</f>
        <v>353.33333333333331</v>
      </c>
      <c r="AE184" s="32">
        <v>0</v>
      </c>
      <c r="AF184" s="32">
        <v>0</v>
      </c>
      <c r="AG184" s="32"/>
      <c r="AH184" s="33">
        <v>0</v>
      </c>
      <c r="AI184" s="33">
        <v>0</v>
      </c>
      <c r="AJ184" s="33"/>
      <c r="AK184" s="32">
        <v>0</v>
      </c>
      <c r="AL184" s="32">
        <v>0</v>
      </c>
      <c r="AM184" s="32"/>
      <c r="AN184" s="33">
        <v>0</v>
      </c>
      <c r="AO184" s="33">
        <v>0</v>
      </c>
      <c r="AP184" s="33"/>
      <c r="AQ184" s="32">
        <v>0</v>
      </c>
      <c r="AR184" s="32">
        <v>0</v>
      </c>
      <c r="AS184" s="32"/>
      <c r="AT184" s="33">
        <v>0</v>
      </c>
      <c r="AU184" s="33">
        <v>0</v>
      </c>
      <c r="AV184" s="33"/>
      <c r="AW184" s="32">
        <v>0</v>
      </c>
      <c r="AX184" s="32">
        <v>0</v>
      </c>
      <c r="AY184" s="32"/>
      <c r="AZ184" s="33">
        <v>0</v>
      </c>
      <c r="BA184" s="33">
        <v>0</v>
      </c>
      <c r="BB184" s="33"/>
      <c r="BC184" s="31"/>
      <c r="BD184" s="31"/>
      <c r="BE184" s="31"/>
      <c r="BF184" s="33"/>
      <c r="BG184" s="33"/>
      <c r="BH184" s="33"/>
      <c r="BI184" s="31"/>
      <c r="BJ184" s="31"/>
      <c r="BK184" s="31"/>
      <c r="BL184" s="33"/>
      <c r="BM184" s="33"/>
      <c r="BN184" s="33"/>
      <c r="BO184" s="114"/>
      <c r="BP184" s="34"/>
    </row>
    <row r="185" spans="1:68" ht="31.5" x14ac:dyDescent="0.25">
      <c r="A185" s="25"/>
      <c r="B185" s="68">
        <v>56</v>
      </c>
      <c r="C185" s="25"/>
      <c r="D185" s="14"/>
      <c r="E185" s="14"/>
      <c r="F185" s="104" t="s">
        <v>51</v>
      </c>
      <c r="G185" s="192" t="s">
        <v>122</v>
      </c>
      <c r="H185" s="104" t="s">
        <v>51</v>
      </c>
      <c r="I185" s="251"/>
      <c r="J185" s="4" t="s">
        <v>31</v>
      </c>
      <c r="K185" s="33">
        <v>5</v>
      </c>
      <c r="L185" s="29">
        <f>K185*36</f>
        <v>180</v>
      </c>
      <c r="M185" s="36"/>
      <c r="N185" s="36"/>
      <c r="O185" s="36"/>
      <c r="P185" s="36"/>
      <c r="Q185" s="36"/>
      <c r="R185" s="36"/>
      <c r="S185" s="29"/>
      <c r="T185" s="138">
        <v>5</v>
      </c>
      <c r="U185" s="170" t="s">
        <v>32</v>
      </c>
      <c r="V185" s="30">
        <v>8</v>
      </c>
      <c r="W185" s="30"/>
      <c r="X185" s="171" t="s">
        <v>32</v>
      </c>
      <c r="Y185" s="159">
        <f>K185/1.5</f>
        <v>3.3333333333333335</v>
      </c>
      <c r="Z185" s="31">
        <f>SUM(AA185:AC185)</f>
        <v>0</v>
      </c>
      <c r="AA185" s="31">
        <f t="shared" si="55"/>
        <v>0</v>
      </c>
      <c r="AB185" s="31">
        <f t="shared" si="55"/>
        <v>0</v>
      </c>
      <c r="AC185" s="31">
        <f t="shared" si="55"/>
        <v>0</v>
      </c>
      <c r="AD185" s="42">
        <f>L185-Y185</f>
        <v>176.66666666666666</v>
      </c>
      <c r="AE185" s="32"/>
      <c r="AF185" s="32"/>
      <c r="AG185" s="32"/>
      <c r="AH185" s="33"/>
      <c r="AI185" s="33"/>
      <c r="AJ185" s="33"/>
      <c r="AK185" s="32"/>
      <c r="AL185" s="32"/>
      <c r="AM185" s="32"/>
      <c r="AN185" s="33"/>
      <c r="AO185" s="33"/>
      <c r="AP185" s="33"/>
      <c r="AQ185" s="32"/>
      <c r="AR185" s="32"/>
      <c r="AS185" s="32"/>
      <c r="AT185" s="33"/>
      <c r="AU185" s="33"/>
      <c r="AV185" s="33"/>
      <c r="AW185" s="32"/>
      <c r="AX185" s="32"/>
      <c r="AY185" s="32"/>
      <c r="AZ185" s="33"/>
      <c r="BA185" s="33"/>
      <c r="BB185" s="33"/>
      <c r="BC185" s="31"/>
      <c r="BD185" s="31"/>
      <c r="BE185" s="31"/>
      <c r="BF185" s="33"/>
      <c r="BG185" s="33"/>
      <c r="BH185" s="33"/>
      <c r="BI185" s="31"/>
      <c r="BJ185" s="31"/>
      <c r="BK185" s="31"/>
      <c r="BL185" s="33"/>
      <c r="BM185" s="33"/>
      <c r="BN185" s="33"/>
      <c r="BO185" s="114"/>
      <c r="BP185" s="34"/>
    </row>
    <row r="186" spans="1:68" ht="15.75" x14ac:dyDescent="0.25">
      <c r="A186" s="25"/>
      <c r="B186" s="191"/>
      <c r="C186" s="191"/>
      <c r="D186" s="130"/>
      <c r="E186" s="130"/>
      <c r="F186" s="130"/>
      <c r="G186" s="130" t="s">
        <v>145</v>
      </c>
      <c r="H186" s="130"/>
      <c r="I186" s="130"/>
      <c r="J186" s="127" t="s">
        <v>33</v>
      </c>
      <c r="K186" s="128">
        <f>SUM(K187)</f>
        <v>6</v>
      </c>
      <c r="L186" s="129">
        <f>SUM(L187)</f>
        <v>216</v>
      </c>
      <c r="M186" s="130"/>
      <c r="N186" s="130"/>
      <c r="O186" s="130"/>
      <c r="P186" s="130"/>
      <c r="Q186" s="131"/>
      <c r="R186" s="131"/>
      <c r="S186" s="131"/>
      <c r="T186" s="149"/>
      <c r="U186" s="176"/>
      <c r="V186" s="132"/>
      <c r="W186" s="132"/>
      <c r="X186" s="177"/>
      <c r="Y186" s="158"/>
      <c r="Z186" s="134"/>
      <c r="AA186" s="134"/>
      <c r="AB186" s="134"/>
      <c r="AC186" s="134"/>
      <c r="AD186" s="133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1"/>
      <c r="BP186" s="135"/>
    </row>
    <row r="187" spans="1:68" ht="32.25" thickBot="1" x14ac:dyDescent="0.3">
      <c r="A187" s="25"/>
      <c r="B187" s="68">
        <v>57</v>
      </c>
      <c r="C187" s="25"/>
      <c r="D187" s="14"/>
      <c r="E187" s="14"/>
      <c r="F187" s="104" t="s">
        <v>51</v>
      </c>
      <c r="G187" s="192" t="s">
        <v>124</v>
      </c>
      <c r="H187" s="104" t="s">
        <v>51</v>
      </c>
      <c r="I187" s="251"/>
      <c r="J187" s="4" t="s">
        <v>34</v>
      </c>
      <c r="K187" s="33">
        <f>M187+N187+O187+P187+Q187+R187+S187+T187</f>
        <v>6</v>
      </c>
      <c r="L187" s="29">
        <f>K187*36</f>
        <v>216</v>
      </c>
      <c r="M187" s="29"/>
      <c r="N187" s="29"/>
      <c r="O187" s="29"/>
      <c r="P187" s="29"/>
      <c r="Q187" s="29"/>
      <c r="R187" s="29"/>
      <c r="S187" s="29"/>
      <c r="T187" s="138">
        <v>6</v>
      </c>
      <c r="U187" s="38"/>
      <c r="V187" s="39"/>
      <c r="W187" s="39" t="s">
        <v>32</v>
      </c>
      <c r="X187" s="40" t="s">
        <v>32</v>
      </c>
      <c r="Y187" s="155">
        <f>K187</f>
        <v>6</v>
      </c>
      <c r="Z187" s="31">
        <f>SUM(AA187:AC187)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31">
        <f>AG187+AJ187+AM187+AP187+AS187+AV187+AY187+BB187+BE187+BH187+BK187+BN187</f>
        <v>0</v>
      </c>
      <c r="AD187" s="42">
        <f>L187-Y187</f>
        <v>210</v>
      </c>
      <c r="AE187" s="32">
        <v>0</v>
      </c>
      <c r="AF187" s="32">
        <v>0</v>
      </c>
      <c r="AG187" s="32"/>
      <c r="AH187" s="33">
        <v>0</v>
      </c>
      <c r="AI187" s="33">
        <v>0</v>
      </c>
      <c r="AJ187" s="33"/>
      <c r="AK187" s="32">
        <v>0</v>
      </c>
      <c r="AL187" s="32">
        <v>0</v>
      </c>
      <c r="AM187" s="32"/>
      <c r="AN187" s="33">
        <v>0</v>
      </c>
      <c r="AO187" s="33">
        <v>0</v>
      </c>
      <c r="AP187" s="33"/>
      <c r="AQ187" s="32">
        <v>0</v>
      </c>
      <c r="AR187" s="32">
        <v>0</v>
      </c>
      <c r="AS187" s="32"/>
      <c r="AT187" s="33">
        <v>0</v>
      </c>
      <c r="AU187" s="33">
        <v>0</v>
      </c>
      <c r="AV187" s="33"/>
      <c r="AW187" s="32">
        <v>0</v>
      </c>
      <c r="AX187" s="32">
        <v>0</v>
      </c>
      <c r="AY187" s="32"/>
      <c r="AZ187" s="33">
        <v>0</v>
      </c>
      <c r="BA187" s="33">
        <v>0</v>
      </c>
      <c r="BB187" s="33"/>
      <c r="BC187" s="31"/>
      <c r="BD187" s="31"/>
      <c r="BE187" s="31"/>
      <c r="BF187" s="33"/>
      <c r="BG187" s="33"/>
      <c r="BH187" s="33"/>
      <c r="BI187" s="31"/>
      <c r="BJ187" s="31"/>
      <c r="BK187" s="31"/>
      <c r="BL187" s="33"/>
      <c r="BM187" s="33"/>
      <c r="BN187" s="33"/>
      <c r="BO187" s="114"/>
      <c r="BP187" s="34">
        <f>Z187/L187*100</f>
        <v>0</v>
      </c>
    </row>
    <row r="188" spans="1:68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35">
        <f>SUM(K2+K35+K182+K186)</f>
        <v>81</v>
      </c>
      <c r="L188" s="35">
        <f>K188*36</f>
        <v>2916</v>
      </c>
      <c r="M188" s="25"/>
      <c r="N188" s="25"/>
      <c r="O188" s="25"/>
      <c r="P188" s="25"/>
      <c r="Q188" s="25"/>
      <c r="R188" s="25"/>
      <c r="S188" s="25"/>
      <c r="T188" s="25"/>
      <c r="U188" s="160"/>
      <c r="V188" s="160"/>
      <c r="W188" s="160"/>
      <c r="X188" s="160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</row>
  </sheetData>
  <mergeCells count="494">
    <mergeCell ref="BO71:BO75"/>
    <mergeCell ref="BP71:BP75"/>
    <mergeCell ref="BF71:BF75"/>
    <mergeCell ref="BG71:BG75"/>
    <mergeCell ref="BH71:BH75"/>
    <mergeCell ref="BI71:BI75"/>
    <mergeCell ref="BJ71:BJ75"/>
    <mergeCell ref="BK71:BK75"/>
    <mergeCell ref="BL71:BL75"/>
    <mergeCell ref="BM71:BM75"/>
    <mergeCell ref="BN71:BN75"/>
    <mergeCell ref="AW71:AW75"/>
    <mergeCell ref="AX71:AX75"/>
    <mergeCell ref="AY71:AY75"/>
    <mergeCell ref="AZ71:AZ75"/>
    <mergeCell ref="BA71:BA75"/>
    <mergeCell ref="BB71:BB75"/>
    <mergeCell ref="BC71:BC75"/>
    <mergeCell ref="BD71:BD75"/>
    <mergeCell ref="BE71:BE75"/>
    <mergeCell ref="AN71:AN75"/>
    <mergeCell ref="AO71:AO75"/>
    <mergeCell ref="AP71:AP75"/>
    <mergeCell ref="AQ71:AQ75"/>
    <mergeCell ref="AR71:AR75"/>
    <mergeCell ref="AS71:AS75"/>
    <mergeCell ref="AT71:AT75"/>
    <mergeCell ref="AU71:AU75"/>
    <mergeCell ref="AV71:AV75"/>
    <mergeCell ref="AE71:AE75"/>
    <mergeCell ref="AF71:AF75"/>
    <mergeCell ref="AG71:AG75"/>
    <mergeCell ref="AH71:AH75"/>
    <mergeCell ref="AI71:AI75"/>
    <mergeCell ref="AJ71:AJ75"/>
    <mergeCell ref="AK71:AK75"/>
    <mergeCell ref="AL71:AL75"/>
    <mergeCell ref="AM71:AM75"/>
    <mergeCell ref="V71:V75"/>
    <mergeCell ref="W71:W75"/>
    <mergeCell ref="X71:X75"/>
    <mergeCell ref="Y71:Y75"/>
    <mergeCell ref="Z71:Z75"/>
    <mergeCell ref="AA71:AA75"/>
    <mergeCell ref="AB71:AB75"/>
    <mergeCell ref="AC71:AC75"/>
    <mergeCell ref="AD71:AD75"/>
    <mergeCell ref="M71:M75"/>
    <mergeCell ref="N71:N75"/>
    <mergeCell ref="O71:O75"/>
    <mergeCell ref="P71:P75"/>
    <mergeCell ref="Q71:Q75"/>
    <mergeCell ref="R71:R75"/>
    <mergeCell ref="S71:S75"/>
    <mergeCell ref="T71:T75"/>
    <mergeCell ref="U71:U75"/>
    <mergeCell ref="E4:E9"/>
    <mergeCell ref="F4:F9"/>
    <mergeCell ref="G4:G9"/>
    <mergeCell ref="H4:H9"/>
    <mergeCell ref="K4:K9"/>
    <mergeCell ref="L4:L9"/>
    <mergeCell ref="B71:B75"/>
    <mergeCell ref="C71:C75"/>
    <mergeCell ref="D71:D75"/>
    <mergeCell ref="E71:E75"/>
    <mergeCell ref="F71:F75"/>
    <mergeCell ref="G71:G75"/>
    <mergeCell ref="H71:H75"/>
    <mergeCell ref="K71:K75"/>
    <mergeCell ref="L71:L75"/>
    <mergeCell ref="L23:L24"/>
    <mergeCell ref="H27:H28"/>
    <mergeCell ref="K27:K28"/>
    <mergeCell ref="L27:L28"/>
    <mergeCell ref="S4:S9"/>
    <mergeCell ref="T4:T9"/>
    <mergeCell ref="U4:U9"/>
    <mergeCell ref="V4:V9"/>
    <mergeCell ref="W4:W9"/>
    <mergeCell ref="X4:X9"/>
    <mergeCell ref="M4:M9"/>
    <mergeCell ref="N4:N9"/>
    <mergeCell ref="O4:O9"/>
    <mergeCell ref="P4:P9"/>
    <mergeCell ref="Q4:Q9"/>
    <mergeCell ref="R4:R9"/>
    <mergeCell ref="AE4:AE9"/>
    <mergeCell ref="AF4:AF9"/>
    <mergeCell ref="AG4:AG9"/>
    <mergeCell ref="AH4:AH9"/>
    <mergeCell ref="AI4:AI9"/>
    <mergeCell ref="AJ4:AJ9"/>
    <mergeCell ref="Y4:Y9"/>
    <mergeCell ref="Z4:Z9"/>
    <mergeCell ref="AA4:AA9"/>
    <mergeCell ref="AB4:AB9"/>
    <mergeCell ref="AC4:AC9"/>
    <mergeCell ref="AD4:AD9"/>
    <mergeCell ref="AQ4:AQ9"/>
    <mergeCell ref="AR4:AR9"/>
    <mergeCell ref="AS4:AS9"/>
    <mergeCell ref="AT4:AT9"/>
    <mergeCell ref="AU4:AU9"/>
    <mergeCell ref="AV4:AV9"/>
    <mergeCell ref="AK4:AK9"/>
    <mergeCell ref="AL4:AL9"/>
    <mergeCell ref="AM4:AM9"/>
    <mergeCell ref="AN4:AN9"/>
    <mergeCell ref="AO4:AO9"/>
    <mergeCell ref="AP4:AP9"/>
    <mergeCell ref="BE4:BE9"/>
    <mergeCell ref="BF4:BF9"/>
    <mergeCell ref="BG4:BG9"/>
    <mergeCell ref="BH4:BH9"/>
    <mergeCell ref="AW4:AW9"/>
    <mergeCell ref="AX4:AX9"/>
    <mergeCell ref="AY4:AY9"/>
    <mergeCell ref="AZ4:AZ9"/>
    <mergeCell ref="BA4:BA9"/>
    <mergeCell ref="BB4:BB9"/>
    <mergeCell ref="M23:M24"/>
    <mergeCell ref="N23:N24"/>
    <mergeCell ref="O23:O24"/>
    <mergeCell ref="P23:P24"/>
    <mergeCell ref="Q23:Q24"/>
    <mergeCell ref="BO4:BO9"/>
    <mergeCell ref="BP4:BP9"/>
    <mergeCell ref="B23:B24"/>
    <mergeCell ref="C23:C24"/>
    <mergeCell ref="D23:D24"/>
    <mergeCell ref="E23:E24"/>
    <mergeCell ref="F23:F24"/>
    <mergeCell ref="G23:G24"/>
    <mergeCell ref="H23:H24"/>
    <mergeCell ref="K23:K24"/>
    <mergeCell ref="BI4:BI9"/>
    <mergeCell ref="BJ4:BJ9"/>
    <mergeCell ref="BK4:BK9"/>
    <mergeCell ref="BL4:BL9"/>
    <mergeCell ref="BM4:BM9"/>
    <mergeCell ref="BN4:BN9"/>
    <mergeCell ref="BC4:BC9"/>
    <mergeCell ref="BD4:BD9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AX23:AX24"/>
    <mergeCell ref="AY23:AY24"/>
    <mergeCell ref="AZ23:AZ24"/>
    <mergeCell ref="BA23:BA24"/>
    <mergeCell ref="AP23:AP24"/>
    <mergeCell ref="AQ23:AQ24"/>
    <mergeCell ref="AR23:AR24"/>
    <mergeCell ref="AS23:AS24"/>
    <mergeCell ref="AT23:AT24"/>
    <mergeCell ref="AU23:AU24"/>
    <mergeCell ref="BN23:BN24"/>
    <mergeCell ref="BO23:BO24"/>
    <mergeCell ref="BP23:BP24"/>
    <mergeCell ref="B25:B26"/>
    <mergeCell ref="C25:C26"/>
    <mergeCell ref="D25:D26"/>
    <mergeCell ref="E25:E26"/>
    <mergeCell ref="F25:F26"/>
    <mergeCell ref="G25:G26"/>
    <mergeCell ref="H25:H26"/>
    <mergeCell ref="BH23:BH24"/>
    <mergeCell ref="BI23:BI24"/>
    <mergeCell ref="BJ23:BJ24"/>
    <mergeCell ref="BK23:BK24"/>
    <mergeCell ref="BL23:BL24"/>
    <mergeCell ref="BM23:BM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AE25:AE26"/>
    <mergeCell ref="AF25:AF26"/>
    <mergeCell ref="AG25:AG26"/>
    <mergeCell ref="AH25:AH26"/>
    <mergeCell ref="W25:W26"/>
    <mergeCell ref="X25:X26"/>
    <mergeCell ref="Y25:Y26"/>
    <mergeCell ref="Z25:Z26"/>
    <mergeCell ref="AA25:AA26"/>
    <mergeCell ref="AB25:AB26"/>
    <mergeCell ref="BP25:BP26"/>
    <mergeCell ref="B27:B28"/>
    <mergeCell ref="C27:C28"/>
    <mergeCell ref="D27:D28"/>
    <mergeCell ref="E27:E28"/>
    <mergeCell ref="F27:F28"/>
    <mergeCell ref="G27:G28"/>
    <mergeCell ref="BG25:BG26"/>
    <mergeCell ref="BH25:BH26"/>
    <mergeCell ref="BI25:BI26"/>
    <mergeCell ref="BJ25:BJ26"/>
    <mergeCell ref="BK25:BK26"/>
    <mergeCell ref="BL25:BL26"/>
    <mergeCell ref="BA25:BA26"/>
    <mergeCell ref="BB25:BB26"/>
    <mergeCell ref="BC25:BC26"/>
    <mergeCell ref="BD25:BD26"/>
    <mergeCell ref="BE25:BE26"/>
    <mergeCell ref="BF25:BF26"/>
    <mergeCell ref="AU25:AU26"/>
    <mergeCell ref="AV25:AV26"/>
    <mergeCell ref="AW25:AW26"/>
    <mergeCell ref="AX25:AX26"/>
    <mergeCell ref="AY25:AY26"/>
    <mergeCell ref="M27:M28"/>
    <mergeCell ref="N27:N28"/>
    <mergeCell ref="O27:O28"/>
    <mergeCell ref="BM25:BM26"/>
    <mergeCell ref="BN25:BN26"/>
    <mergeCell ref="BO25:BO26"/>
    <mergeCell ref="AZ25:AZ26"/>
    <mergeCell ref="AO25:AO26"/>
    <mergeCell ref="AP25:AP26"/>
    <mergeCell ref="AQ25:AQ26"/>
    <mergeCell ref="AR25:AR26"/>
    <mergeCell ref="AS25:AS26"/>
    <mergeCell ref="AT25:AT26"/>
    <mergeCell ref="AI25:AI26"/>
    <mergeCell ref="AJ25:AJ26"/>
    <mergeCell ref="AK25:AK26"/>
    <mergeCell ref="AL25:AL26"/>
    <mergeCell ref="AM25:AM26"/>
    <mergeCell ref="AN25:AN26"/>
    <mergeCell ref="AC25:AC26"/>
    <mergeCell ref="AD25:AD26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AV27:AV28"/>
    <mergeCell ref="AW27:AW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BL27:BL28"/>
    <mergeCell ref="BM27:BM28"/>
    <mergeCell ref="BN27:BN28"/>
    <mergeCell ref="BO27:BO28"/>
    <mergeCell ref="BP27:BP28"/>
    <mergeCell ref="B44:B54"/>
    <mergeCell ref="C44:C54"/>
    <mergeCell ref="D44:D54"/>
    <mergeCell ref="E44:E54"/>
    <mergeCell ref="F44:F54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BD27:BD28"/>
    <mergeCell ref="BE27:BE28"/>
    <mergeCell ref="AT27:AT28"/>
    <mergeCell ref="AU27:AU28"/>
    <mergeCell ref="O44:O54"/>
    <mergeCell ref="P44:P54"/>
    <mergeCell ref="Q44:Q54"/>
    <mergeCell ref="R44:R54"/>
    <mergeCell ref="S44:S54"/>
    <mergeCell ref="T44:T54"/>
    <mergeCell ref="G44:G54"/>
    <mergeCell ref="H44:H54"/>
    <mergeCell ref="K44:K54"/>
    <mergeCell ref="L44:L54"/>
    <mergeCell ref="M44:M54"/>
    <mergeCell ref="N44:N54"/>
    <mergeCell ref="AK44:AK54"/>
    <mergeCell ref="AL44:AL54"/>
    <mergeCell ref="AA44:AA54"/>
    <mergeCell ref="AB44:AB54"/>
    <mergeCell ref="AC44:AC54"/>
    <mergeCell ref="AD44:AD54"/>
    <mergeCell ref="AE44:AE54"/>
    <mergeCell ref="AF44:AF54"/>
    <mergeCell ref="U44:U54"/>
    <mergeCell ref="V44:V54"/>
    <mergeCell ref="W44:W54"/>
    <mergeCell ref="X44:X54"/>
    <mergeCell ref="Y44:Y54"/>
    <mergeCell ref="Z44:Z54"/>
    <mergeCell ref="BK44:BK54"/>
    <mergeCell ref="BL44:BL54"/>
    <mergeCell ref="BM44:BM54"/>
    <mergeCell ref="BN44:BN54"/>
    <mergeCell ref="BO44:BO54"/>
    <mergeCell ref="BP44:BP54"/>
    <mergeCell ref="BE44:BE54"/>
    <mergeCell ref="BF44:BF54"/>
    <mergeCell ref="BG44:BG54"/>
    <mergeCell ref="BH44:BH54"/>
    <mergeCell ref="BI44:BI54"/>
    <mergeCell ref="BJ44:BJ54"/>
    <mergeCell ref="Q77:Q78"/>
    <mergeCell ref="R77:R78"/>
    <mergeCell ref="AY44:AY54"/>
    <mergeCell ref="AZ44:AZ54"/>
    <mergeCell ref="BA44:BA54"/>
    <mergeCell ref="BB44:BB54"/>
    <mergeCell ref="BC44:BC54"/>
    <mergeCell ref="BD44:BD54"/>
    <mergeCell ref="AS44:AS54"/>
    <mergeCell ref="AT44:AT54"/>
    <mergeCell ref="AU44:AU54"/>
    <mergeCell ref="AV44:AV54"/>
    <mergeCell ref="AW44:AW54"/>
    <mergeCell ref="AX44:AX54"/>
    <mergeCell ref="AM44:AM54"/>
    <mergeCell ref="AN44:AN54"/>
    <mergeCell ref="AO44:AO54"/>
    <mergeCell ref="AP44:AP54"/>
    <mergeCell ref="AQ44:AQ54"/>
    <mergeCell ref="AR44:AR54"/>
    <mergeCell ref="AG44:AG54"/>
    <mergeCell ref="AH44:AH54"/>
    <mergeCell ref="AI44:AI54"/>
    <mergeCell ref="AJ44:AJ54"/>
    <mergeCell ref="K77:K78"/>
    <mergeCell ref="L77:L78"/>
    <mergeCell ref="M77:M78"/>
    <mergeCell ref="N77:N78"/>
    <mergeCell ref="O77:O78"/>
    <mergeCell ref="P77:P78"/>
    <mergeCell ref="B77:B78"/>
    <mergeCell ref="C77:C78"/>
    <mergeCell ref="D77:D78"/>
    <mergeCell ref="E77:E78"/>
    <mergeCell ref="F77:F78"/>
    <mergeCell ref="G77:G78"/>
    <mergeCell ref="H77:H78"/>
    <mergeCell ref="AN77:AN78"/>
    <mergeCell ref="AC77:AC78"/>
    <mergeCell ref="AD77:AD78"/>
    <mergeCell ref="AE77:AE78"/>
    <mergeCell ref="AF77:AF78"/>
    <mergeCell ref="AG77:AG78"/>
    <mergeCell ref="AH77:AH78"/>
    <mergeCell ref="W77:W78"/>
    <mergeCell ref="X77:X78"/>
    <mergeCell ref="Y77:Y78"/>
    <mergeCell ref="Z77:Z78"/>
    <mergeCell ref="AA77:AA78"/>
    <mergeCell ref="AB77:AB78"/>
    <mergeCell ref="AI77:AI78"/>
    <mergeCell ref="AJ77:AJ78"/>
    <mergeCell ref="AK77:AK78"/>
    <mergeCell ref="AL77:AL78"/>
    <mergeCell ref="AM77:AM78"/>
    <mergeCell ref="AW77:AW78"/>
    <mergeCell ref="AX77:AX78"/>
    <mergeCell ref="AY77:AY78"/>
    <mergeCell ref="AZ77:AZ78"/>
    <mergeCell ref="AO77:AO78"/>
    <mergeCell ref="AP77:AP78"/>
    <mergeCell ref="AQ77:AQ78"/>
    <mergeCell ref="AR77:AR78"/>
    <mergeCell ref="AS77:AS78"/>
    <mergeCell ref="AT77:AT78"/>
    <mergeCell ref="BM77:BM78"/>
    <mergeCell ref="BN77:BN78"/>
    <mergeCell ref="BO77:BO78"/>
    <mergeCell ref="BP77:BP78"/>
    <mergeCell ref="B79:B81"/>
    <mergeCell ref="C79:C81"/>
    <mergeCell ref="D79:D81"/>
    <mergeCell ref="E79:E81"/>
    <mergeCell ref="F79:F81"/>
    <mergeCell ref="G79:G81"/>
    <mergeCell ref="BG77:BG78"/>
    <mergeCell ref="BH77:BH78"/>
    <mergeCell ref="BI77:BI78"/>
    <mergeCell ref="BJ77:BJ78"/>
    <mergeCell ref="BK77:BK78"/>
    <mergeCell ref="BL77:BL78"/>
    <mergeCell ref="BA77:BA78"/>
    <mergeCell ref="BB77:BB78"/>
    <mergeCell ref="BC77:BC78"/>
    <mergeCell ref="BD77:BD78"/>
    <mergeCell ref="BE77:BE78"/>
    <mergeCell ref="BF77:BF78"/>
    <mergeCell ref="AU77:AU78"/>
    <mergeCell ref="AV77:AV78"/>
    <mergeCell ref="P79:P81"/>
    <mergeCell ref="Q79:Q81"/>
    <mergeCell ref="H79:H81"/>
    <mergeCell ref="K79:K81"/>
    <mergeCell ref="L79:L81"/>
    <mergeCell ref="M79:M81"/>
    <mergeCell ref="N79:N81"/>
    <mergeCell ref="O79:O81"/>
    <mergeCell ref="Q82:Q86"/>
    <mergeCell ref="K82:K86"/>
    <mergeCell ref="L82:L86"/>
    <mergeCell ref="M82:M86"/>
    <mergeCell ref="N82:N86"/>
    <mergeCell ref="O82:O86"/>
    <mergeCell ref="P82:P86"/>
    <mergeCell ref="R82:R86"/>
    <mergeCell ref="W82:W86"/>
    <mergeCell ref="X82:X86"/>
    <mergeCell ref="S82:S86"/>
    <mergeCell ref="T82:T86"/>
    <mergeCell ref="U82:U86"/>
    <mergeCell ref="V82:V86"/>
    <mergeCell ref="B82:B86"/>
    <mergeCell ref="C82:C86"/>
    <mergeCell ref="D82:D86"/>
    <mergeCell ref="E82:E86"/>
    <mergeCell ref="F82:F86"/>
    <mergeCell ref="G82:G86"/>
    <mergeCell ref="H82:H86"/>
    <mergeCell ref="S77:S78"/>
    <mergeCell ref="T77:T78"/>
    <mergeCell ref="U77:U78"/>
    <mergeCell ref="V77:V78"/>
    <mergeCell ref="V79:V81"/>
    <mergeCell ref="W79:W81"/>
    <mergeCell ref="X79:X81"/>
    <mergeCell ref="R79:R81"/>
    <mergeCell ref="S79:S81"/>
    <mergeCell ref="T79:T81"/>
    <mergeCell ref="U79:U81"/>
  </mergeCells>
  <conditionalFormatting sqref="V11:V14 V90 V182 V64 V136:V148 V150:V162 V164:V176 V77 V79 V104:V120 V102 V32:V34 V27 V43:V58 V20 V22:V23">
    <cfRule type="expression" dxfId="4033" priority="620" stopIfTrue="1">
      <formula>AND(INDEX($M11:$T11,1,$V11)=0, $V11&gt;0)</formula>
    </cfRule>
  </conditionalFormatting>
  <conditionalFormatting sqref="X11:X14 X90 X182 X64 X136:X148 X150:X162 X164:X176 X77 X79 X104:X120 X102 X32:X34 X27 X43:X58 X20 X22:X23">
    <cfRule type="expression" dxfId="4032" priority="621" stopIfTrue="1">
      <formula>AND(INDEX($M11:$T11,1,$X11)=0, $X11&gt;0)</formula>
    </cfRule>
  </conditionalFormatting>
  <conditionalFormatting sqref="AE90:AG90 AE64:AG64 AE79:AG81 AE104:AG106 AE102:AG102 AE86:AG86 AE11:AG14 AE32:AG34 AE17:AG17 AE27:AG27 AE43:AG58 AE76:AG77 AE20:AG20 AE22:AG23">
    <cfRule type="expression" dxfId="4031" priority="622">
      <formula>AND(NOT(ISBLANK($M11)),ISBLANK($AE11),ISBLANK($AF11),ISBLANK($AG11))</formula>
    </cfRule>
  </conditionalFormatting>
  <conditionalFormatting sqref="AH90:AJ90 AH64:AJ64 AH79:AJ81 AH104:AJ106 AH102:AJ102 AH86:AJ86 AH11:AJ14 AH17:AJ17 AH27:AJ27 AH43:AJ58 AH32:AJ34 AH76:AJ77 AH20:AJ20 AH22:AJ23">
    <cfRule type="expression" dxfId="4030" priority="623">
      <formula>AND(NOT(ISBLANK($N11)),ISBLANK($AH11),ISBLANK($AI11),ISBLANK($AJ11))</formula>
    </cfRule>
  </conditionalFormatting>
  <conditionalFormatting sqref="AK90:AM90 AK64:AM64 AK77:AM77 AK79:AM81 AK104:AM106 AK102:AM102 AK86:AM86 AK11:AM14 AK17:AM17 AK27:AM27 AK43:AM58 AK32:AM34 AK20:AM20 AK22:AM23">
    <cfRule type="expression" dxfId="4029" priority="624">
      <formula>AND(NOT(ISBLANK($O11)),ISBLANK($AK11),ISBLANK($AL11),ISBLANK($AM11))</formula>
    </cfRule>
  </conditionalFormatting>
  <conditionalFormatting sqref="AN90:AP90 AN64:AP64 AN77:AP77 AN79:AP81 AN104:AP106 AN102:AP102 AN86:AP86 AN11:AP14 AN32:AP34 AN17:AP17 AN43:AP58 AN20:AP20 AN22:AP23">
    <cfRule type="expression" dxfId="4028" priority="625">
      <formula>AND(NOT(ISBLANK($P11)),ISBLANK($AN11),ISBLANK($AO11),ISBLANK($AP11))</formula>
    </cfRule>
  </conditionalFormatting>
  <conditionalFormatting sqref="AQ90:AS90 AQ64:AS64 AQ77:AS77 AQ79:AS81 AQ104:AS106 AQ102:AS102 AQ86:AS86 AQ11:AS14 AQ32:AS34 AQ17:AS17 AQ27:AS27 AQ43:AS58 AQ20:AS20 AQ22:AS23">
    <cfRule type="expression" dxfId="4027" priority="626">
      <formula>AND(NOT(ISBLANK($Q11)),ISBLANK($AQ11),ISBLANK($AR11),ISBLANK($AS11))</formula>
    </cfRule>
  </conditionalFormatting>
  <conditionalFormatting sqref="AT90:AV90 AT64:AV64 AT77:AV77 AT79:AV81 AT104:AV106 AT102:AV102 AT86:AV86 AT11:AV14 AT32:AV34 AT17:AV17 AT27:AV27 AT43:AV58 AT20:AV20 AT22:AV23">
    <cfRule type="expression" dxfId="4026" priority="627">
      <formula>AND(NOT(ISBLANK($R11)),ISBLANK($AT11),ISBLANK($AU11),ISBLANK($AV11))</formula>
    </cfRule>
  </conditionalFormatting>
  <conditionalFormatting sqref="AW90:AY90 AW64:AY64 AW77:AY77 AW79:AY81 AW104:AY106 AW102:AY102 AW86:AY86 AW11:AY14 AW32:AY34 AW17:AY17 AW27:AY27 AW43:AY58 AW20:AY20 AW22:AY23">
    <cfRule type="expression" dxfId="4025" priority="628">
      <formula>AND(NOT(ISBLANK($S11)),ISBLANK($AW11),ISBLANK($AX11),ISBLANK($AY11))</formula>
    </cfRule>
  </conditionalFormatting>
  <conditionalFormatting sqref="AZ90:BB90 AZ64:BB64 AZ77:BB77 AZ79:BB81 AZ104:BB106 AZ102:BB102 AZ86:BB86 AZ11:BB14 AZ32:BB34 AZ17:BB17 AZ27:BB27 AZ43:BB58 AZ20:BB20 AZ22:BB23">
    <cfRule type="expression" dxfId="4024" priority="629">
      <formula>AND(NOT(ISBLANK($T11)),ISBLANK($AZ11),ISBLANK($BA11),ISBLANK($BB11))</formula>
    </cfRule>
  </conditionalFormatting>
  <conditionalFormatting sqref="X90 X64 X77 X79 X104:X106 X102 X11:X14 X32:X34 X17 X43:X58 X20 X22:X23">
    <cfRule type="expression" dxfId="4023" priority="630">
      <formula>AND(NOT(ISBLANK($X11)),ISBLANK($U11),ISBLANK($V11),ISBLANK($W11))</formula>
    </cfRule>
  </conditionalFormatting>
  <conditionalFormatting sqref="AD3 AD32:AD34">
    <cfRule type="expression" dxfId="4022" priority="647">
      <formula>"&lt;=0.5*$E$17"</formula>
    </cfRule>
    <cfRule type="expression" dxfId="4021" priority="648">
      <formula>"&gt;=0,5*$E$17"</formula>
    </cfRule>
  </conditionalFormatting>
  <conditionalFormatting sqref="Z3 AE3:BN3 AP27 AN27 AR44:AR50 BC44:BN50 AK44:AM50 AG44:AG50 AE32:BN34 AE76:AJ76">
    <cfRule type="expression" dxfId="4020" priority="649" stopIfTrue="1">
      <formula>MOD(Z3,2)&lt;&gt;0</formula>
    </cfRule>
  </conditionalFormatting>
  <conditionalFormatting sqref="V3">
    <cfRule type="expression" dxfId="4019" priority="650" stopIfTrue="1">
      <formula>AND(INDEX($M3:$T3,1,$V3)=0, $V3&gt;0)</formula>
    </cfRule>
  </conditionalFormatting>
  <conditionalFormatting sqref="W3 W90 W182 W64 W136:W148 W150:W162 W164:W176 W77 W79 W104:W120 W102 W32:W34 W43:W58 W20 W22:W23">
    <cfRule type="expression" dxfId="4018" priority="651" stopIfTrue="1">
      <formula>AND(INDEX($M3:$T3,1,$W3)=0, $W3&gt;0)</formula>
    </cfRule>
  </conditionalFormatting>
  <conditionalFormatting sqref="X3">
    <cfRule type="expression" dxfId="4017" priority="652" stopIfTrue="1">
      <formula>AND(INDEX($M3:$T3,1,$X3)=0, $X3&gt;0)</formula>
    </cfRule>
  </conditionalFormatting>
  <conditionalFormatting sqref="AE4:AG10">
    <cfRule type="expression" dxfId="4016" priority="646">
      <formula>AND(NOT(ISBLANK($M4)),ISBLANK($AE4),ISBLANK($AF4),ISBLANK($AG4))</formula>
    </cfRule>
  </conditionalFormatting>
  <conditionalFormatting sqref="AH4:AJ10">
    <cfRule type="expression" dxfId="4015" priority="645">
      <formula>AND(NOT(ISBLANK($N4)),ISBLANK($AH4),ISBLANK($AI4),ISBLANK($AJ4))</formula>
    </cfRule>
  </conditionalFormatting>
  <conditionalFormatting sqref="AL4:AL10">
    <cfRule type="expression" dxfId="4014" priority="644">
      <formula>AND(NOT(ISBLANK($O4)),ISBLANK($AK4),ISBLANK($AL4),ISBLANK($AM4))</formula>
    </cfRule>
  </conditionalFormatting>
  <conditionalFormatting sqref="AO4:AO10">
    <cfRule type="expression" dxfId="4013" priority="643">
      <formula>AND(NOT(ISBLANK($P4)),ISBLANK($AN4),ISBLANK($AO4),ISBLANK($AP4))</formula>
    </cfRule>
  </conditionalFormatting>
  <conditionalFormatting sqref="AQ4:AS10">
    <cfRule type="expression" dxfId="4012" priority="642">
      <formula>AND(NOT(ISBLANK($Q4)),ISBLANK($AQ4),ISBLANK($AR4),ISBLANK($AS4))</formula>
    </cfRule>
  </conditionalFormatting>
  <conditionalFormatting sqref="AT4:AV10">
    <cfRule type="expression" dxfId="4011" priority="641">
      <formula>AND(NOT(ISBLANK($R4)),ISBLANK($AT4),ISBLANK($AU4),ISBLANK($AV4))</formula>
    </cfRule>
  </conditionalFormatting>
  <conditionalFormatting sqref="AW4:AY10">
    <cfRule type="expression" dxfId="4010" priority="640">
      <formula>AND(NOT(ISBLANK($S4)),ISBLANK($AW4),ISBLANK($AX4),ISBLANK($AY4))</formula>
    </cfRule>
  </conditionalFormatting>
  <conditionalFormatting sqref="AZ4:BB10">
    <cfRule type="expression" dxfId="4009" priority="639">
      <formula>AND(NOT(ISBLANK($T4)),ISBLANK($AZ4),ISBLANK($BA4),ISBLANK($BB4))</formula>
    </cfRule>
  </conditionalFormatting>
  <conditionalFormatting sqref="X4:X10">
    <cfRule type="expression" dxfId="4008" priority="638">
      <formula>AND(NOT(ISBLANK($X4)),ISBLANK($U4),ISBLANK($V4),ISBLANK($W4))</formula>
    </cfRule>
  </conditionalFormatting>
  <conditionalFormatting sqref="AD11:AD14">
    <cfRule type="expression" dxfId="4007" priority="634">
      <formula>"&lt;=0.5*$E$17"</formula>
    </cfRule>
    <cfRule type="expression" dxfId="4006" priority="635">
      <formula>"&gt;=0,5*$E$17"</formula>
    </cfRule>
  </conditionalFormatting>
  <conditionalFormatting sqref="AE11:BN14 AE17 AG17 AK17:AM17 AQ17:AS17 AW17:AY17 Z11:Z14">
    <cfRule type="expression" dxfId="4005" priority="636" stopIfTrue="1">
      <formula>MOD(Z11,2)&lt;&gt;0</formula>
    </cfRule>
  </conditionalFormatting>
  <conditionalFormatting sqref="W11:W13">
    <cfRule type="expression" dxfId="4004" priority="637" stopIfTrue="1">
      <formula>AND(INDEX($M11:$T11,1,$W11)=0, $W11&gt;0)</formula>
    </cfRule>
  </conditionalFormatting>
  <conditionalFormatting sqref="AD17">
    <cfRule type="expression" dxfId="4003" priority="631">
      <formula>"&lt;=0.5*$E$17"</formula>
    </cfRule>
    <cfRule type="expression" dxfId="4002" priority="632">
      <formula>"&gt;=0,5*$E$17"</formula>
    </cfRule>
  </conditionalFormatting>
  <conditionalFormatting sqref="Z17">
    <cfRule type="expression" dxfId="4001" priority="633" stopIfTrue="1">
      <formula>MOD(Z17,2)&lt;&gt;0</formula>
    </cfRule>
  </conditionalFormatting>
  <conditionalFormatting sqref="AD25 AD27 AD20 AD22:AD23">
    <cfRule type="expression" dxfId="4000" priority="614">
      <formula>"&lt;=0.5*$E$17"</formula>
    </cfRule>
    <cfRule type="expression" dxfId="3999" priority="615">
      <formula>"&gt;=0,5*$E$17"</formula>
    </cfRule>
  </conditionalFormatting>
  <conditionalFormatting sqref="AE25:BN25 AE27:AM27 AQ27:BN27 AO27 Z20 AE20:BN20 AE22:BN23 Z22">
    <cfRule type="expression" dxfId="3998" priority="616" stopIfTrue="1">
      <formula>MOD(Z20,2)&lt;&gt;0</formula>
    </cfRule>
  </conditionalFormatting>
  <conditionalFormatting sqref="V25">
    <cfRule type="expression" dxfId="3997" priority="617" stopIfTrue="1">
      <formula>AND(INDEX($M25:$T25,1,$V25)=0, $V25&gt;0)</formula>
    </cfRule>
  </conditionalFormatting>
  <conditionalFormatting sqref="W25">
    <cfRule type="expression" dxfId="3996" priority="618" stopIfTrue="1">
      <formula>AND(INDEX($M25:$T25,1,$W25)=0, $W25&gt;0)</formula>
    </cfRule>
  </conditionalFormatting>
  <conditionalFormatting sqref="X25">
    <cfRule type="expression" dxfId="3995" priority="619" stopIfTrue="1">
      <formula>AND(INDEX($M25:$T25,1,$X25)=0, $X25&gt;0)</formula>
    </cfRule>
  </conditionalFormatting>
  <conditionalFormatting sqref="AE25:AG25">
    <cfRule type="expression" dxfId="3994" priority="613">
      <formula>AND(NOT(ISBLANK($M25)),ISBLANK($AE25),ISBLANK($AF25),ISBLANK($AG25))</formula>
    </cfRule>
  </conditionalFormatting>
  <conditionalFormatting sqref="AH25:AJ25">
    <cfRule type="expression" dxfId="3993" priority="612">
      <formula>AND(NOT(ISBLANK($N25)),ISBLANK($AH25),ISBLANK($AI25),ISBLANK($AJ25))</formula>
    </cfRule>
  </conditionalFormatting>
  <conditionalFormatting sqref="AK25:AM25">
    <cfRule type="expression" dxfId="3992" priority="611">
      <formula>AND(NOT(ISBLANK($O25)),ISBLANK($AK25),ISBLANK($AL25),ISBLANK($AM25))</formula>
    </cfRule>
  </conditionalFormatting>
  <conditionalFormatting sqref="AN25:AP25">
    <cfRule type="expression" dxfId="3991" priority="610">
      <formula>AND(NOT(ISBLANK($P25)),ISBLANK($AN25),ISBLANK($AO25),ISBLANK($AP25))</formula>
    </cfRule>
  </conditionalFormatting>
  <conditionalFormatting sqref="AQ25:AS25">
    <cfRule type="expression" dxfId="3990" priority="609">
      <formula>AND(NOT(ISBLANK($Q25)),ISBLANK($AQ25),ISBLANK($AR25),ISBLANK($AS25))</formula>
    </cfRule>
  </conditionalFormatting>
  <conditionalFormatting sqref="AT25:AV25">
    <cfRule type="expression" dxfId="3989" priority="608">
      <formula>AND(NOT(ISBLANK($R25)),ISBLANK($AT25),ISBLANK($AU25),ISBLANK($AV25))</formula>
    </cfRule>
  </conditionalFormatting>
  <conditionalFormatting sqref="AW25:AY25">
    <cfRule type="expression" dxfId="3988" priority="607">
      <formula>AND(NOT(ISBLANK($S25)),ISBLANK($AW25),ISBLANK($AX25),ISBLANK($AY25))</formula>
    </cfRule>
  </conditionalFormatting>
  <conditionalFormatting sqref="AZ25:BB25">
    <cfRule type="expression" dxfId="3987" priority="606">
      <formula>AND(NOT(ISBLANK($T25)),ISBLANK($AZ25),ISBLANK($BA25),ISBLANK($BB25))</formula>
    </cfRule>
  </conditionalFormatting>
  <conditionalFormatting sqref="X25">
    <cfRule type="expression" dxfId="3986" priority="605">
      <formula>AND(NOT(ISBLANK($X25)),ISBLANK($U25),ISBLANK($V25),ISBLANK($W25))</formula>
    </cfRule>
  </conditionalFormatting>
  <conditionalFormatting sqref="AD29:AD31">
    <cfRule type="expression" dxfId="3985" priority="599">
      <formula>"&lt;=0.5*$E$17"</formula>
    </cfRule>
    <cfRule type="expression" dxfId="3984" priority="600">
      <formula>"&gt;=0,5*$E$17"</formula>
    </cfRule>
  </conditionalFormatting>
  <conditionalFormatting sqref="AE29:BN31">
    <cfRule type="expression" dxfId="3983" priority="601" stopIfTrue="1">
      <formula>MOD(AE29,2)&lt;&gt;0</formula>
    </cfRule>
  </conditionalFormatting>
  <conditionalFormatting sqref="V29:V31">
    <cfRule type="expression" dxfId="3982" priority="602" stopIfTrue="1">
      <formula>AND(INDEX($M29:$T29,1,$V29)=0, $V29&gt;0)</formula>
    </cfRule>
  </conditionalFormatting>
  <conditionalFormatting sqref="W29:W31">
    <cfRule type="expression" dxfId="3981" priority="603" stopIfTrue="1">
      <formula>AND(INDEX($M29:$T29,1,$W29)=0, $W29&gt;0)</formula>
    </cfRule>
  </conditionalFormatting>
  <conditionalFormatting sqref="X29:X31">
    <cfRule type="expression" dxfId="3980" priority="604" stopIfTrue="1">
      <formula>AND(INDEX($M29:$T29,1,$X29)=0, $X29&gt;0)</formula>
    </cfRule>
  </conditionalFormatting>
  <conditionalFormatting sqref="AE29:AG31">
    <cfRule type="expression" dxfId="3979" priority="598">
      <formula>AND(NOT(ISBLANK($M29)),ISBLANK($AE29),ISBLANK($AF29),ISBLANK($AG29))</formula>
    </cfRule>
  </conditionalFormatting>
  <conditionalFormatting sqref="AH29:AJ31">
    <cfRule type="expression" dxfId="3978" priority="597">
      <formula>AND(NOT(ISBLANK($N29)),ISBLANK($AH29),ISBLANK($AI29),ISBLANK($AJ29))</formula>
    </cfRule>
  </conditionalFormatting>
  <conditionalFormatting sqref="AK29:AM31">
    <cfRule type="expression" dxfId="3977" priority="596">
      <formula>AND(NOT(ISBLANK($O29)),ISBLANK($AK29),ISBLANK($AL29),ISBLANK($AM29))</formula>
    </cfRule>
  </conditionalFormatting>
  <conditionalFormatting sqref="AN29:AP31">
    <cfRule type="expression" dxfId="3976" priority="595">
      <formula>AND(NOT(ISBLANK($P29)),ISBLANK($AN29),ISBLANK($AO29),ISBLANK($AP29))</formula>
    </cfRule>
  </conditionalFormatting>
  <conditionalFormatting sqref="AQ29:AS31">
    <cfRule type="expression" dxfId="3975" priority="594">
      <formula>AND(NOT(ISBLANK($Q29)),ISBLANK($AQ29),ISBLANK($AR29),ISBLANK($AS29))</formula>
    </cfRule>
  </conditionalFormatting>
  <conditionalFormatting sqref="AT29:AV31">
    <cfRule type="expression" dxfId="3974" priority="593">
      <formula>AND(NOT(ISBLANK($R29)),ISBLANK($AT29),ISBLANK($AU29),ISBLANK($AV29))</formula>
    </cfRule>
  </conditionalFormatting>
  <conditionalFormatting sqref="AW29:AY31">
    <cfRule type="expression" dxfId="3973" priority="592">
      <formula>AND(NOT(ISBLANK($S29)),ISBLANK($AW29),ISBLANK($AX29),ISBLANK($AY29))</formula>
    </cfRule>
  </conditionalFormatting>
  <conditionalFormatting sqref="AZ29:BB31">
    <cfRule type="expression" dxfId="3972" priority="591">
      <formula>AND(NOT(ISBLANK($T29)),ISBLANK($AZ29),ISBLANK($BA29),ISBLANK($BB29))</formula>
    </cfRule>
  </conditionalFormatting>
  <conditionalFormatting sqref="X29:X31">
    <cfRule type="expression" dxfId="3971" priority="590">
      <formula>AND(NOT(ISBLANK($X29)),ISBLANK($U29),ISBLANK($V29),ISBLANK($W29))</formula>
    </cfRule>
  </conditionalFormatting>
  <conditionalFormatting sqref="AD43">
    <cfRule type="expression" dxfId="3970" priority="587">
      <formula>"&lt;=0.5*$E$17"</formula>
    </cfRule>
    <cfRule type="expression" dxfId="3969" priority="588">
      <formula>"&gt;=0,5*$E$17"</formula>
    </cfRule>
  </conditionalFormatting>
  <conditionalFormatting sqref="AE43:BN43 AE44:AF50 AH44:AJ50 AN44:AQ50 AS44:BB50">
    <cfRule type="expression" dxfId="3968" priority="589" stopIfTrue="1">
      <formula>MOD(AE43,2)&lt;&gt;0</formula>
    </cfRule>
  </conditionalFormatting>
  <conditionalFormatting sqref="AD178:AD180">
    <cfRule type="expression" dxfId="3967" priority="581">
      <formula>"&lt;=0.5*$E$17"</formula>
    </cfRule>
    <cfRule type="expression" dxfId="3966" priority="582">
      <formula>"&gt;=0,5*$E$17"</formula>
    </cfRule>
  </conditionalFormatting>
  <conditionalFormatting sqref="AE178:BN178">
    <cfRule type="expression" dxfId="3965" priority="583" stopIfTrue="1">
      <formula>MOD(AE178,2)&lt;&gt;0</formula>
    </cfRule>
  </conditionalFormatting>
  <conditionalFormatting sqref="V178:V180">
    <cfRule type="expression" dxfId="3964" priority="584" stopIfTrue="1">
      <formula>AND(INDEX($M178:$T178,1,$V178)=0, $V178&gt;0)</formula>
    </cfRule>
  </conditionalFormatting>
  <conditionalFormatting sqref="W178:W180">
    <cfRule type="expression" dxfId="3963" priority="585" stopIfTrue="1">
      <formula>AND(INDEX($M178:$T178,1,$W178)=0, $W178&gt;0)</formula>
    </cfRule>
  </conditionalFormatting>
  <conditionalFormatting sqref="X178:X180">
    <cfRule type="expression" dxfId="3962" priority="586" stopIfTrue="1">
      <formula>AND(INDEX($M178:$T178,1,$X178)=0, $X178&gt;0)</formula>
    </cfRule>
  </conditionalFormatting>
  <conditionalFormatting sqref="AD55:AD58">
    <cfRule type="expression" dxfId="3961" priority="578">
      <formula>"&lt;=0.5*$E$17"</formula>
    </cfRule>
    <cfRule type="expression" dxfId="3960" priority="579">
      <formula>"&gt;=0,5*$E$17"</formula>
    </cfRule>
  </conditionalFormatting>
  <conditionalFormatting sqref="AE55:BN58 Z55:Z56">
    <cfRule type="expression" dxfId="3959" priority="580" stopIfTrue="1">
      <formula>MOD(Z55,2)&lt;&gt;0</formula>
    </cfRule>
  </conditionalFormatting>
  <conditionalFormatting sqref="X59:X60">
    <cfRule type="expression" dxfId="3958" priority="563">
      <formula>AND(NOT(ISBLANK($X59)),ISBLANK($U59),ISBLANK($V59),ISBLANK($W59))</formula>
    </cfRule>
  </conditionalFormatting>
  <conditionalFormatting sqref="AD59:AD60 AD64">
    <cfRule type="expression" dxfId="3957" priority="572">
      <formula>"&lt;=0.5*$E$17"</formula>
    </cfRule>
    <cfRule type="expression" dxfId="3956" priority="573">
      <formula>"&gt;=0,5*$E$17"</formula>
    </cfRule>
  </conditionalFormatting>
  <conditionalFormatting sqref="AE59:BN60 AE64:BN64">
    <cfRule type="expression" dxfId="3955" priority="574" stopIfTrue="1">
      <formula>MOD(AE59,2)&lt;&gt;0</formula>
    </cfRule>
  </conditionalFormatting>
  <conditionalFormatting sqref="V59:V60">
    <cfRule type="expression" dxfId="3954" priority="575" stopIfTrue="1">
      <formula>AND(INDEX($M59:$T59,1,$V59)=0, $V59&gt;0)</formula>
    </cfRule>
  </conditionalFormatting>
  <conditionalFormatting sqref="W59:W60">
    <cfRule type="expression" dxfId="3953" priority="576" stopIfTrue="1">
      <formula>AND(INDEX($M59:$T59,1,$W59)=0, $W59&gt;0)</formula>
    </cfRule>
  </conditionalFormatting>
  <conditionalFormatting sqref="X59:X60">
    <cfRule type="expression" dxfId="3952" priority="577" stopIfTrue="1">
      <formula>AND(INDEX($M59:$T59,1,$X59)=0, $X59&gt;0)</formula>
    </cfRule>
  </conditionalFormatting>
  <conditionalFormatting sqref="AE59:AG60">
    <cfRule type="expression" dxfId="3951" priority="571">
      <formula>AND(NOT(ISBLANK($M59)),ISBLANK($AE59),ISBLANK($AF59),ISBLANK($AG59))</formula>
    </cfRule>
  </conditionalFormatting>
  <conditionalFormatting sqref="AH59:AJ60">
    <cfRule type="expression" dxfId="3950" priority="570">
      <formula>AND(NOT(ISBLANK($N59)),ISBLANK($AH59),ISBLANK($AI59),ISBLANK($AJ59))</formula>
    </cfRule>
  </conditionalFormatting>
  <conditionalFormatting sqref="AK59:AM60">
    <cfRule type="expression" dxfId="3949" priority="569">
      <formula>AND(NOT(ISBLANK($O59)),ISBLANK($AK59),ISBLANK($AL59),ISBLANK($AM59))</formula>
    </cfRule>
  </conditionalFormatting>
  <conditionalFormatting sqref="AN59:AP60">
    <cfRule type="expression" dxfId="3948" priority="568">
      <formula>AND(NOT(ISBLANK($P59)),ISBLANK($AN59),ISBLANK($AO59),ISBLANK($AP59))</formula>
    </cfRule>
  </conditionalFormatting>
  <conditionalFormatting sqref="AQ59:AS60">
    <cfRule type="expression" dxfId="3947" priority="567">
      <formula>AND(NOT(ISBLANK($Q59)),ISBLANK($AQ59),ISBLANK($AR59),ISBLANK($AS59))</formula>
    </cfRule>
  </conditionalFormatting>
  <conditionalFormatting sqref="AT59:AV60">
    <cfRule type="expression" dxfId="3946" priority="566">
      <formula>AND(NOT(ISBLANK($R59)),ISBLANK($AT59),ISBLANK($AU59),ISBLANK($AV59))</formula>
    </cfRule>
  </conditionalFormatting>
  <conditionalFormatting sqref="AW59:AY60">
    <cfRule type="expression" dxfId="3945" priority="565">
      <formula>AND(NOT(ISBLANK($S59)),ISBLANK($AW59),ISBLANK($AX59),ISBLANK($AY59))</formula>
    </cfRule>
  </conditionalFormatting>
  <conditionalFormatting sqref="AZ59:BB60">
    <cfRule type="expression" dxfId="3944" priority="564">
      <formula>AND(NOT(ISBLANK($T59)),ISBLANK($AZ59),ISBLANK($BA59),ISBLANK($BB59))</formula>
    </cfRule>
  </conditionalFormatting>
  <conditionalFormatting sqref="AD61:AD63">
    <cfRule type="expression" dxfId="3943" priority="557">
      <formula>"&lt;=0.5*$E$17"</formula>
    </cfRule>
    <cfRule type="expression" dxfId="3942" priority="558">
      <formula>"&gt;=0,5*$E$17"</formula>
    </cfRule>
  </conditionalFormatting>
  <conditionalFormatting sqref="AE61:BN63">
    <cfRule type="expression" dxfId="3941" priority="559" stopIfTrue="1">
      <formula>MOD(AE61,2)&lt;&gt;0</formula>
    </cfRule>
  </conditionalFormatting>
  <conditionalFormatting sqref="V61:V63">
    <cfRule type="expression" dxfId="3940" priority="560" stopIfTrue="1">
      <formula>AND(INDEX($M61:$T61,1,$V61)=0, $V61&gt;0)</formula>
    </cfRule>
  </conditionalFormatting>
  <conditionalFormatting sqref="W61:W63">
    <cfRule type="expression" dxfId="3939" priority="561" stopIfTrue="1">
      <formula>AND(INDEX($M61:$T61,1,$W61)=0, $W61&gt;0)</formula>
    </cfRule>
  </conditionalFormatting>
  <conditionalFormatting sqref="X61:X63">
    <cfRule type="expression" dxfId="3938" priority="562" stopIfTrue="1">
      <formula>AND(INDEX($M61:$T61,1,$X61)=0, $X61&gt;0)</formula>
    </cfRule>
  </conditionalFormatting>
  <conditionalFormatting sqref="AE61:AG63">
    <cfRule type="expression" dxfId="3937" priority="556">
      <formula>AND(NOT(ISBLANK($M61)),ISBLANK($AE61),ISBLANK($AF61),ISBLANK($AG61))</formula>
    </cfRule>
  </conditionalFormatting>
  <conditionalFormatting sqref="AH61:AJ63">
    <cfRule type="expression" dxfId="3936" priority="555">
      <formula>AND(NOT(ISBLANK($N61)),ISBLANK($AH61),ISBLANK($AI61),ISBLANK($AJ61))</formula>
    </cfRule>
  </conditionalFormatting>
  <conditionalFormatting sqref="AK61:AM63">
    <cfRule type="expression" dxfId="3935" priority="554">
      <formula>AND(NOT(ISBLANK($O61)),ISBLANK($AK61),ISBLANK($AL61),ISBLANK($AM61))</formula>
    </cfRule>
  </conditionalFormatting>
  <conditionalFormatting sqref="AN61:AP63">
    <cfRule type="expression" dxfId="3934" priority="553">
      <formula>AND(NOT(ISBLANK($P61)),ISBLANK($AN61),ISBLANK($AO61),ISBLANK($AP61))</formula>
    </cfRule>
  </conditionalFormatting>
  <conditionalFormatting sqref="AQ61:AS63">
    <cfRule type="expression" dxfId="3933" priority="552">
      <formula>AND(NOT(ISBLANK($Q61)),ISBLANK($AQ61),ISBLANK($AR61),ISBLANK($AS61))</formula>
    </cfRule>
  </conditionalFormatting>
  <conditionalFormatting sqref="AT61:AV63">
    <cfRule type="expression" dxfId="3932" priority="551">
      <formula>AND(NOT(ISBLANK($R61)),ISBLANK($AT61),ISBLANK($AU61),ISBLANK($AV61))</formula>
    </cfRule>
  </conditionalFormatting>
  <conditionalFormatting sqref="AW61:AY63">
    <cfRule type="expression" dxfId="3931" priority="550">
      <formula>AND(NOT(ISBLANK($S61)),ISBLANK($AW61),ISBLANK($AX61),ISBLANK($AY61))</formula>
    </cfRule>
  </conditionalFormatting>
  <conditionalFormatting sqref="AZ61:BB63">
    <cfRule type="expression" dxfId="3930" priority="549">
      <formula>AND(NOT(ISBLANK($T61)),ISBLANK($AZ61),ISBLANK($BA61),ISBLANK($BB61))</formula>
    </cfRule>
  </conditionalFormatting>
  <conditionalFormatting sqref="X61:X63">
    <cfRule type="expression" dxfId="3929" priority="548">
      <formula>AND(NOT(ISBLANK($X61)),ISBLANK($U61),ISBLANK($V61),ISBLANK($W61))</formula>
    </cfRule>
  </conditionalFormatting>
  <conditionalFormatting sqref="V122:V134">
    <cfRule type="expression" dxfId="3928" priority="545" stopIfTrue="1">
      <formula>AND(INDEX($M122:$T122,1,$V122)=0, $V122&gt;0)</formula>
    </cfRule>
  </conditionalFormatting>
  <conditionalFormatting sqref="W122:W134">
    <cfRule type="expression" dxfId="3927" priority="546" stopIfTrue="1">
      <formula>AND(INDEX($M122:$T122,1,$W122)=0, $W122&gt;0)</formula>
    </cfRule>
  </conditionalFormatting>
  <conditionalFormatting sqref="X122:X134">
    <cfRule type="expression" dxfId="3926" priority="547" stopIfTrue="1">
      <formula>AND(INDEX($M122:$T122,1,$X122)=0, $X122&gt;0)</formula>
    </cfRule>
  </conditionalFormatting>
  <conditionalFormatting sqref="AD164:AD176 AD150:AD162 AD136:AD148 AD122:AD134 AD107:AD120">
    <cfRule type="expression" dxfId="3925" priority="542">
      <formula>"&lt;=0.5*$E$17"</formula>
    </cfRule>
    <cfRule type="expression" dxfId="3924" priority="543">
      <formula>"&gt;=0,5*$E$17"</formula>
    </cfRule>
  </conditionalFormatting>
  <conditionalFormatting sqref="AE164:BN176 AE150:BN162 AE136:BN148 AE122:BN134 AE107:BN120">
    <cfRule type="expression" dxfId="3923" priority="544" stopIfTrue="1">
      <formula>MOD(AE107,2)&lt;&gt;0</formula>
    </cfRule>
  </conditionalFormatting>
  <conditionalFormatting sqref="AE107:AG176">
    <cfRule type="expression" dxfId="3922" priority="541">
      <formula>AND(NOT(ISBLANK($M107)),ISBLANK($AE107),ISBLANK($AF107),ISBLANK($AG107))</formula>
    </cfRule>
  </conditionalFormatting>
  <conditionalFormatting sqref="AH107:AJ176">
    <cfRule type="expression" dxfId="3921" priority="540">
      <formula>AND(NOT(ISBLANK($N107)),ISBLANK($AH107),ISBLANK($AI107),ISBLANK($AJ107))</formula>
    </cfRule>
  </conditionalFormatting>
  <conditionalFormatting sqref="AK107:AM176">
    <cfRule type="expression" dxfId="3920" priority="539">
      <formula>AND(NOT(ISBLANK($O107)),ISBLANK($AK107),ISBLANK($AL107),ISBLANK($AM107))</formula>
    </cfRule>
  </conditionalFormatting>
  <conditionalFormatting sqref="AN107:AP176">
    <cfRule type="expression" dxfId="3919" priority="538">
      <formula>AND(NOT(ISBLANK($P107)),ISBLANK($AN107),ISBLANK($AO107),ISBLANK($AP107))</formula>
    </cfRule>
  </conditionalFormatting>
  <conditionalFormatting sqref="AQ107:AS176">
    <cfRule type="expression" dxfId="3918" priority="537">
      <formula>AND(NOT(ISBLANK($Q107)),ISBLANK($AQ107),ISBLANK($AR107),ISBLANK($AS107))</formula>
    </cfRule>
  </conditionalFormatting>
  <conditionalFormatting sqref="AT107:AV176">
    <cfRule type="expression" dxfId="3917" priority="536">
      <formula>AND(NOT(ISBLANK($R107)),ISBLANK($AT107),ISBLANK($AU107),ISBLANK($AV107))</formula>
    </cfRule>
  </conditionalFormatting>
  <conditionalFormatting sqref="AW107:AY176">
    <cfRule type="expression" dxfId="3916" priority="535">
      <formula>AND(NOT(ISBLANK($S107)),ISBLANK($AW107),ISBLANK($AX107),ISBLANK($AY107))</formula>
    </cfRule>
  </conditionalFormatting>
  <conditionalFormatting sqref="AZ107:BB176">
    <cfRule type="expression" dxfId="3915" priority="534">
      <formula>AND(NOT(ISBLANK($T107)),ISBLANK($AZ107),ISBLANK($BA107),ISBLANK($BB107))</formula>
    </cfRule>
  </conditionalFormatting>
  <conditionalFormatting sqref="X107:X176">
    <cfRule type="expression" dxfId="3914" priority="533">
      <formula>AND(NOT(ISBLANK($X107)),ISBLANK($U107),ISBLANK($V107),ISBLANK($W107))</formula>
    </cfRule>
  </conditionalFormatting>
  <conditionalFormatting sqref="AD77 AD79:AD81 AD104:AD106 AD102">
    <cfRule type="expression" dxfId="3913" priority="527">
      <formula>"&lt;=0.5*$E$17"</formula>
    </cfRule>
    <cfRule type="expression" dxfId="3912" priority="528">
      <formula>"&gt;=0,5*$E$17"</formula>
    </cfRule>
  </conditionalFormatting>
  <conditionalFormatting sqref="AE77:BN77 AE79:BN81 AE104:BN106 AE102:BN102">
    <cfRule type="expression" dxfId="3911" priority="529" stopIfTrue="1">
      <formula>MOD(AE77,2)&lt;&gt;0</formula>
    </cfRule>
  </conditionalFormatting>
  <conditionalFormatting sqref="AD103">
    <cfRule type="expression" dxfId="3910" priority="512">
      <formula>"&lt;=0.5*$E$17"</formula>
    </cfRule>
    <cfRule type="expression" dxfId="3909" priority="513">
      <formula>"&gt;=0,5*$E$17"</formula>
    </cfRule>
  </conditionalFormatting>
  <conditionalFormatting sqref="AE103:BN103">
    <cfRule type="expression" dxfId="3908" priority="514" stopIfTrue="1">
      <formula>MOD(AE103,2)&lt;&gt;0</formula>
    </cfRule>
  </conditionalFormatting>
  <conditionalFormatting sqref="V103">
    <cfRule type="expression" dxfId="3907" priority="515" stopIfTrue="1">
      <formula>AND(INDEX($M103:$T103,1,$V103)=0, $V103&gt;0)</formula>
    </cfRule>
  </conditionalFormatting>
  <conditionalFormatting sqref="W103">
    <cfRule type="expression" dxfId="3906" priority="516" stopIfTrue="1">
      <formula>AND(INDEX($M103:$T103,1,$W103)=0, $W103&gt;0)</formula>
    </cfRule>
  </conditionalFormatting>
  <conditionalFormatting sqref="X103">
    <cfRule type="expression" dxfId="3905" priority="517" stopIfTrue="1">
      <formula>AND(INDEX($M103:$T103,1,$X103)=0, $X103&gt;0)</formula>
    </cfRule>
  </conditionalFormatting>
  <conditionalFormatting sqref="AE103:AG103">
    <cfRule type="expression" dxfId="3904" priority="511">
      <formula>AND(NOT(ISBLANK($M103)),ISBLANK($AE103),ISBLANK($AF103),ISBLANK($AG103))</formula>
    </cfRule>
  </conditionalFormatting>
  <conditionalFormatting sqref="AH103:AJ103">
    <cfRule type="expression" dxfId="3903" priority="510">
      <formula>AND(NOT(ISBLANK($N103)),ISBLANK($AH103),ISBLANK($AI103),ISBLANK($AJ103))</formula>
    </cfRule>
  </conditionalFormatting>
  <conditionalFormatting sqref="AK103:AM103">
    <cfRule type="expression" dxfId="3902" priority="509">
      <formula>AND(NOT(ISBLANK($O103)),ISBLANK($AK103),ISBLANK($AL103),ISBLANK($AM103))</formula>
    </cfRule>
  </conditionalFormatting>
  <conditionalFormatting sqref="AN103:AP103">
    <cfRule type="expression" dxfId="3901" priority="508">
      <formula>AND(NOT(ISBLANK($P103)),ISBLANK($AN103),ISBLANK($AO103),ISBLANK($AP103))</formula>
    </cfRule>
  </conditionalFormatting>
  <conditionalFormatting sqref="AQ103:AS103">
    <cfRule type="expression" dxfId="3900" priority="507">
      <formula>AND(NOT(ISBLANK($Q103)),ISBLANK($AQ103),ISBLANK($AR103),ISBLANK($AS103))</formula>
    </cfRule>
  </conditionalFormatting>
  <conditionalFormatting sqref="AT103:AV103">
    <cfRule type="expression" dxfId="3899" priority="506">
      <formula>AND(NOT(ISBLANK($R103)),ISBLANK($AT103),ISBLANK($AU103),ISBLANK($AV103))</formula>
    </cfRule>
  </conditionalFormatting>
  <conditionalFormatting sqref="AW103:AY103">
    <cfRule type="expression" dxfId="3898" priority="505">
      <formula>AND(NOT(ISBLANK($S103)),ISBLANK($AW103),ISBLANK($AX103),ISBLANK($AY103))</formula>
    </cfRule>
  </conditionalFormatting>
  <conditionalFormatting sqref="AZ103:BB103">
    <cfRule type="expression" dxfId="3897" priority="504">
      <formula>AND(NOT(ISBLANK($T103)),ISBLANK($AZ103),ISBLANK($BA103),ISBLANK($BB103))</formula>
    </cfRule>
  </conditionalFormatting>
  <conditionalFormatting sqref="X103">
    <cfRule type="expression" dxfId="3896" priority="503">
      <formula>AND(NOT(ISBLANK($X103)),ISBLANK($U103),ISBLANK($V103),ISBLANK($W103))</formula>
    </cfRule>
  </conditionalFormatting>
  <conditionalFormatting sqref="AD101">
    <cfRule type="expression" dxfId="3895" priority="497">
      <formula>"&lt;=0.5*$E$17"</formula>
    </cfRule>
    <cfRule type="expression" dxfId="3894" priority="498">
      <formula>"&gt;=0,5*$E$17"</formula>
    </cfRule>
  </conditionalFormatting>
  <conditionalFormatting sqref="AE101:BN101">
    <cfRule type="expression" dxfId="3893" priority="499" stopIfTrue="1">
      <formula>MOD(AE101,2)&lt;&gt;0</formula>
    </cfRule>
  </conditionalFormatting>
  <conditionalFormatting sqref="V101">
    <cfRule type="expression" dxfId="3892" priority="500" stopIfTrue="1">
      <formula>AND(INDEX($M101:$T101,1,$V101)=0, $V101&gt;0)</formula>
    </cfRule>
  </conditionalFormatting>
  <conditionalFormatting sqref="W101">
    <cfRule type="expression" dxfId="3891" priority="501" stopIfTrue="1">
      <formula>AND(INDEX($M101:$T101,1,$W101)=0, $W101&gt;0)</formula>
    </cfRule>
  </conditionalFormatting>
  <conditionalFormatting sqref="X101">
    <cfRule type="expression" dxfId="3890" priority="502" stopIfTrue="1">
      <formula>AND(INDEX($M101:$T101,1,$X101)=0, $X101&gt;0)</formula>
    </cfRule>
  </conditionalFormatting>
  <conditionalFormatting sqref="AE101:AG101">
    <cfRule type="expression" dxfId="3889" priority="496">
      <formula>AND(NOT(ISBLANK($M101)),ISBLANK($AE101),ISBLANK($AF101),ISBLANK($AG101))</formula>
    </cfRule>
  </conditionalFormatting>
  <conditionalFormatting sqref="AH101:AJ101">
    <cfRule type="expression" dxfId="3888" priority="495">
      <formula>AND(NOT(ISBLANK($N101)),ISBLANK($AH101),ISBLANK($AI101),ISBLANK($AJ101))</formula>
    </cfRule>
  </conditionalFormatting>
  <conditionalFormatting sqref="AK101:AM101">
    <cfRule type="expression" dxfId="3887" priority="494">
      <formula>AND(NOT(ISBLANK($O101)),ISBLANK($AK101),ISBLANK($AL101),ISBLANK($AM101))</formula>
    </cfRule>
  </conditionalFormatting>
  <conditionalFormatting sqref="AN101:AP101">
    <cfRule type="expression" dxfId="3886" priority="493">
      <formula>AND(NOT(ISBLANK($P101)),ISBLANK($AN101),ISBLANK($AO101),ISBLANK($AP101))</formula>
    </cfRule>
  </conditionalFormatting>
  <conditionalFormatting sqref="AQ101:AS101">
    <cfRule type="expression" dxfId="3885" priority="492">
      <formula>AND(NOT(ISBLANK($Q101)),ISBLANK($AQ101),ISBLANK($AR101),ISBLANK($AS101))</formula>
    </cfRule>
  </conditionalFormatting>
  <conditionalFormatting sqref="AT101:AV101">
    <cfRule type="expression" dxfId="3884" priority="491">
      <formula>AND(NOT(ISBLANK($R101)),ISBLANK($AT101),ISBLANK($AU101),ISBLANK($AV101))</formula>
    </cfRule>
  </conditionalFormatting>
  <conditionalFormatting sqref="AW101:AY101">
    <cfRule type="expression" dxfId="3883" priority="490">
      <formula>AND(NOT(ISBLANK($S101)),ISBLANK($AW101),ISBLANK($AX101),ISBLANK($AY101))</formula>
    </cfRule>
  </conditionalFormatting>
  <conditionalFormatting sqref="AZ101:BB101">
    <cfRule type="expression" dxfId="3882" priority="489">
      <formula>AND(NOT(ISBLANK($T101)),ISBLANK($AZ101),ISBLANK($BA101),ISBLANK($BB101))</formula>
    </cfRule>
  </conditionalFormatting>
  <conditionalFormatting sqref="X101">
    <cfRule type="expression" dxfId="3881" priority="488">
      <formula>AND(NOT(ISBLANK($X101)),ISBLANK($U101),ISBLANK($V101),ISBLANK($W101))</formula>
    </cfRule>
  </conditionalFormatting>
  <conditionalFormatting sqref="AD100">
    <cfRule type="expression" dxfId="3880" priority="482">
      <formula>"&lt;=0.5*$E$17"</formula>
    </cfRule>
    <cfRule type="expression" dxfId="3879" priority="483">
      <formula>"&gt;=0,5*$E$17"</formula>
    </cfRule>
  </conditionalFormatting>
  <conditionalFormatting sqref="AE100:BN100">
    <cfRule type="expression" dxfId="3878" priority="484" stopIfTrue="1">
      <formula>MOD(AE100,2)&lt;&gt;0</formula>
    </cfRule>
  </conditionalFormatting>
  <conditionalFormatting sqref="V100">
    <cfRule type="expression" dxfId="3877" priority="485" stopIfTrue="1">
      <formula>AND(INDEX($M100:$T100,1,$V100)=0, $V100&gt;0)</formula>
    </cfRule>
  </conditionalFormatting>
  <conditionalFormatting sqref="W100">
    <cfRule type="expression" dxfId="3876" priority="486" stopIfTrue="1">
      <formula>AND(INDEX($M100:$T100,1,$W100)=0, $W100&gt;0)</formula>
    </cfRule>
  </conditionalFormatting>
  <conditionalFormatting sqref="X100">
    <cfRule type="expression" dxfId="3875" priority="487" stopIfTrue="1">
      <formula>AND(INDEX($M100:$T100,1,$X100)=0, $X100&gt;0)</formula>
    </cfRule>
  </conditionalFormatting>
  <conditionalFormatting sqref="AE100:AG100">
    <cfRule type="expression" dxfId="3874" priority="481">
      <formula>AND(NOT(ISBLANK($M100)),ISBLANK($AE100),ISBLANK($AF100),ISBLANK($AG100))</formula>
    </cfRule>
  </conditionalFormatting>
  <conditionalFormatting sqref="AH100:AJ100">
    <cfRule type="expression" dxfId="3873" priority="480">
      <formula>AND(NOT(ISBLANK($N100)),ISBLANK($AH100),ISBLANK($AI100),ISBLANK($AJ100))</formula>
    </cfRule>
  </conditionalFormatting>
  <conditionalFormatting sqref="AK100:AM100">
    <cfRule type="expression" dxfId="3872" priority="479">
      <formula>AND(NOT(ISBLANK($O100)),ISBLANK($AK100),ISBLANK($AL100),ISBLANK($AM100))</formula>
    </cfRule>
  </conditionalFormatting>
  <conditionalFormatting sqref="AN100:AP100">
    <cfRule type="expression" dxfId="3871" priority="478">
      <formula>AND(NOT(ISBLANK($P100)),ISBLANK($AN100),ISBLANK($AO100),ISBLANK($AP100))</formula>
    </cfRule>
  </conditionalFormatting>
  <conditionalFormatting sqref="AQ100:AS100">
    <cfRule type="expression" dxfId="3870" priority="477">
      <formula>AND(NOT(ISBLANK($Q100)),ISBLANK($AQ100),ISBLANK($AR100),ISBLANK($AS100))</formula>
    </cfRule>
  </conditionalFormatting>
  <conditionalFormatting sqref="AT100:AV100">
    <cfRule type="expression" dxfId="3869" priority="476">
      <formula>AND(NOT(ISBLANK($R100)),ISBLANK($AT100),ISBLANK($AU100),ISBLANK($AV100))</formula>
    </cfRule>
  </conditionalFormatting>
  <conditionalFormatting sqref="AW100:AY100">
    <cfRule type="expression" dxfId="3868" priority="475">
      <formula>AND(NOT(ISBLANK($S100)),ISBLANK($AW100),ISBLANK($AX100),ISBLANK($AY100))</formula>
    </cfRule>
  </conditionalFormatting>
  <conditionalFormatting sqref="AZ100:BB100">
    <cfRule type="expression" dxfId="3867" priority="474">
      <formula>AND(NOT(ISBLANK($T100)),ISBLANK($AZ100),ISBLANK($BA100),ISBLANK($BB100))</formula>
    </cfRule>
  </conditionalFormatting>
  <conditionalFormatting sqref="X100">
    <cfRule type="expression" dxfId="3866" priority="473">
      <formula>AND(NOT(ISBLANK($X100)),ISBLANK($U100),ISBLANK($V100),ISBLANK($W100))</formula>
    </cfRule>
  </conditionalFormatting>
  <conditionalFormatting sqref="AD99 AD86">
    <cfRule type="expression" dxfId="3865" priority="467">
      <formula>"&lt;=0.5*$E$17"</formula>
    </cfRule>
    <cfRule type="expression" dxfId="3864" priority="468">
      <formula>"&gt;=0,5*$E$17"</formula>
    </cfRule>
  </conditionalFormatting>
  <conditionalFormatting sqref="AE99:BN99 AE86:BN86">
    <cfRule type="expression" dxfId="3863" priority="469" stopIfTrue="1">
      <formula>MOD(AE86,2)&lt;&gt;0</formula>
    </cfRule>
  </conditionalFormatting>
  <conditionalFormatting sqref="V99">
    <cfRule type="expression" dxfId="3862" priority="470" stopIfTrue="1">
      <formula>AND(INDEX($M99:$T99,1,$V99)=0, $V99&gt;0)</formula>
    </cfRule>
  </conditionalFormatting>
  <conditionalFormatting sqref="W99">
    <cfRule type="expression" dxfId="3861" priority="471" stopIfTrue="1">
      <formula>AND(INDEX($M99:$T99,1,$W99)=0, $W99&gt;0)</formula>
    </cfRule>
  </conditionalFormatting>
  <conditionalFormatting sqref="X99">
    <cfRule type="expression" dxfId="3860" priority="472" stopIfTrue="1">
      <formula>AND(INDEX($M99:$T99,1,$X99)=0, $X99&gt;0)</formula>
    </cfRule>
  </conditionalFormatting>
  <conditionalFormatting sqref="AE99:AG99">
    <cfRule type="expression" dxfId="3859" priority="466">
      <formula>AND(NOT(ISBLANK($M99)),ISBLANK($AE99),ISBLANK($AF99),ISBLANK($AG99))</formula>
    </cfRule>
  </conditionalFormatting>
  <conditionalFormatting sqref="AH99:AJ99">
    <cfRule type="expression" dxfId="3858" priority="465">
      <formula>AND(NOT(ISBLANK($N99)),ISBLANK($AH99),ISBLANK($AI99),ISBLANK($AJ99))</formula>
    </cfRule>
  </conditionalFormatting>
  <conditionalFormatting sqref="AK99:AM99">
    <cfRule type="expression" dxfId="3857" priority="464">
      <formula>AND(NOT(ISBLANK($O99)),ISBLANK($AK99),ISBLANK($AL99),ISBLANK($AM99))</formula>
    </cfRule>
  </conditionalFormatting>
  <conditionalFormatting sqref="AN99:AP99">
    <cfRule type="expression" dxfId="3856" priority="463">
      <formula>AND(NOT(ISBLANK($P99)),ISBLANK($AN99),ISBLANK($AO99),ISBLANK($AP99))</formula>
    </cfRule>
  </conditionalFormatting>
  <conditionalFormatting sqref="AQ99:AS99">
    <cfRule type="expression" dxfId="3855" priority="462">
      <formula>AND(NOT(ISBLANK($Q99)),ISBLANK($AQ99),ISBLANK($AR99),ISBLANK($AS99))</formula>
    </cfRule>
  </conditionalFormatting>
  <conditionalFormatting sqref="AT99:AV99">
    <cfRule type="expression" dxfId="3854" priority="461">
      <formula>AND(NOT(ISBLANK($R99)),ISBLANK($AT99),ISBLANK($AU99),ISBLANK($AV99))</formula>
    </cfRule>
  </conditionalFormatting>
  <conditionalFormatting sqref="AW99:AY99">
    <cfRule type="expression" dxfId="3853" priority="460">
      <formula>AND(NOT(ISBLANK($S99)),ISBLANK($AW99),ISBLANK($AX99),ISBLANK($AY99))</formula>
    </cfRule>
  </conditionalFormatting>
  <conditionalFormatting sqref="AZ99:BB99">
    <cfRule type="expression" dxfId="3852" priority="459">
      <formula>AND(NOT(ISBLANK($T99)),ISBLANK($AZ99),ISBLANK($BA99),ISBLANK($BB99))</formula>
    </cfRule>
  </conditionalFormatting>
  <conditionalFormatting sqref="X99">
    <cfRule type="expression" dxfId="3851" priority="458">
      <formula>AND(NOT(ISBLANK($X99)),ISBLANK($U99),ISBLANK($V99),ISBLANK($W99))</formula>
    </cfRule>
  </conditionalFormatting>
  <conditionalFormatting sqref="AD92">
    <cfRule type="expression" dxfId="3850" priority="452">
      <formula>"&lt;=0.5*$E$17"</formula>
    </cfRule>
    <cfRule type="expression" dxfId="3849" priority="453">
      <formula>"&gt;=0,5*$E$17"</formula>
    </cfRule>
  </conditionalFormatting>
  <conditionalFormatting sqref="AE92:BN92">
    <cfRule type="expression" dxfId="3848" priority="454" stopIfTrue="1">
      <formula>MOD(AE92,2)&lt;&gt;0</formula>
    </cfRule>
  </conditionalFormatting>
  <conditionalFormatting sqref="V92">
    <cfRule type="expression" dxfId="3847" priority="455" stopIfTrue="1">
      <formula>AND(INDEX($M92:$T92,1,$V92)=0, $V92&gt;0)</formula>
    </cfRule>
  </conditionalFormatting>
  <conditionalFormatting sqref="W92">
    <cfRule type="expression" dxfId="3846" priority="456" stopIfTrue="1">
      <formula>AND(INDEX($M92:$T92,1,$W92)=0, $W92&gt;0)</formula>
    </cfRule>
  </conditionalFormatting>
  <conditionalFormatting sqref="X92">
    <cfRule type="expression" dxfId="3845" priority="457" stopIfTrue="1">
      <formula>AND(INDEX($M92:$T92,1,$X92)=0, $X92&gt;0)</formula>
    </cfRule>
  </conditionalFormatting>
  <conditionalFormatting sqref="AE92:AG92">
    <cfRule type="expression" dxfId="3844" priority="451">
      <formula>AND(NOT(ISBLANK($M92)),ISBLANK($AE92),ISBLANK($AF92),ISBLANK($AG92))</formula>
    </cfRule>
  </conditionalFormatting>
  <conditionalFormatting sqref="AH92:AJ92">
    <cfRule type="expression" dxfId="3843" priority="450">
      <formula>AND(NOT(ISBLANK($N92)),ISBLANK($AH92),ISBLANK($AI92),ISBLANK($AJ92))</formula>
    </cfRule>
  </conditionalFormatting>
  <conditionalFormatting sqref="AK92:AM92">
    <cfRule type="expression" dxfId="3842" priority="449">
      <formula>AND(NOT(ISBLANK($O92)),ISBLANK($AK92),ISBLANK($AL92),ISBLANK($AM92))</formula>
    </cfRule>
  </conditionalFormatting>
  <conditionalFormatting sqref="AN92:AP92">
    <cfRule type="expression" dxfId="3841" priority="448">
      <formula>AND(NOT(ISBLANK($P92)),ISBLANK($AN92),ISBLANK($AO92),ISBLANK($AP92))</formula>
    </cfRule>
  </conditionalFormatting>
  <conditionalFormatting sqref="AQ92:AS92">
    <cfRule type="expression" dxfId="3840" priority="447">
      <formula>AND(NOT(ISBLANK($Q92)),ISBLANK($AQ92),ISBLANK($AR92),ISBLANK($AS92))</formula>
    </cfRule>
  </conditionalFormatting>
  <conditionalFormatting sqref="AT92:AV92">
    <cfRule type="expression" dxfId="3839" priority="446">
      <formula>AND(NOT(ISBLANK($R92)),ISBLANK($AT92),ISBLANK($AU92),ISBLANK($AV92))</formula>
    </cfRule>
  </conditionalFormatting>
  <conditionalFormatting sqref="AW92:AY92">
    <cfRule type="expression" dxfId="3838" priority="445">
      <formula>AND(NOT(ISBLANK($S92)),ISBLANK($AW92),ISBLANK($AX92),ISBLANK($AY92))</formula>
    </cfRule>
  </conditionalFormatting>
  <conditionalFormatting sqref="AZ92:BB92">
    <cfRule type="expression" dxfId="3837" priority="444">
      <formula>AND(NOT(ISBLANK($T92)),ISBLANK($AZ92),ISBLANK($BA92),ISBLANK($BB92))</formula>
    </cfRule>
  </conditionalFormatting>
  <conditionalFormatting sqref="X92">
    <cfRule type="expression" dxfId="3836" priority="443">
      <formula>AND(NOT(ISBLANK($X92)),ISBLANK($U92),ISBLANK($V92),ISBLANK($W92))</formula>
    </cfRule>
  </conditionalFormatting>
  <conditionalFormatting sqref="AD85">
    <cfRule type="expression" dxfId="3835" priority="440">
      <formula>"&lt;=0.5*$E$17"</formula>
    </cfRule>
    <cfRule type="expression" dxfId="3834" priority="441">
      <formula>"&gt;=0,5*$E$17"</formula>
    </cfRule>
  </conditionalFormatting>
  <conditionalFormatting sqref="AE85:BN85">
    <cfRule type="expression" dxfId="3833" priority="442" stopIfTrue="1">
      <formula>MOD(AE85,2)&lt;&gt;0</formula>
    </cfRule>
  </conditionalFormatting>
  <conditionalFormatting sqref="AE85:AG85">
    <cfRule type="expression" dxfId="3832" priority="439">
      <formula>AND(NOT(ISBLANK($M85)),ISBLANK($AE85),ISBLANK($AF85),ISBLANK($AG85))</formula>
    </cfRule>
  </conditionalFormatting>
  <conditionalFormatting sqref="AH85:AJ85">
    <cfRule type="expression" dxfId="3831" priority="438">
      <formula>AND(NOT(ISBLANK($N85)),ISBLANK($AH85),ISBLANK($AI85),ISBLANK($AJ85))</formula>
    </cfRule>
  </conditionalFormatting>
  <conditionalFormatting sqref="AK85:AM85">
    <cfRule type="expression" dxfId="3830" priority="437">
      <formula>AND(NOT(ISBLANK($O85)),ISBLANK($AK85),ISBLANK($AL85),ISBLANK($AM85))</formula>
    </cfRule>
  </conditionalFormatting>
  <conditionalFormatting sqref="AN85:AP85">
    <cfRule type="expression" dxfId="3829" priority="436">
      <formula>AND(NOT(ISBLANK($P85)),ISBLANK($AN85),ISBLANK($AO85),ISBLANK($AP85))</formula>
    </cfRule>
  </conditionalFormatting>
  <conditionalFormatting sqref="AQ85:AS85">
    <cfRule type="expression" dxfId="3828" priority="435">
      <formula>AND(NOT(ISBLANK($Q85)),ISBLANK($AQ85),ISBLANK($AR85),ISBLANK($AS85))</formula>
    </cfRule>
  </conditionalFormatting>
  <conditionalFormatting sqref="AT85:AV85">
    <cfRule type="expression" dxfId="3827" priority="434">
      <formula>AND(NOT(ISBLANK($R85)),ISBLANK($AT85),ISBLANK($AU85),ISBLANK($AV85))</formula>
    </cfRule>
  </conditionalFormatting>
  <conditionalFormatting sqref="AW85:AY85">
    <cfRule type="expression" dxfId="3826" priority="433">
      <formula>AND(NOT(ISBLANK($S85)),ISBLANK($AW85),ISBLANK($AX85),ISBLANK($AY85))</formula>
    </cfRule>
  </conditionalFormatting>
  <conditionalFormatting sqref="AZ85:BB85">
    <cfRule type="expression" dxfId="3825" priority="432">
      <formula>AND(NOT(ISBLANK($T85)),ISBLANK($AZ85),ISBLANK($BA85),ISBLANK($BB85))</formula>
    </cfRule>
  </conditionalFormatting>
  <conditionalFormatting sqref="AD82">
    <cfRule type="expression" dxfId="3824" priority="426">
      <formula>"&lt;=0.5*$E$17"</formula>
    </cfRule>
    <cfRule type="expression" dxfId="3823" priority="427">
      <formula>"&gt;=0,5*$E$17"</formula>
    </cfRule>
  </conditionalFormatting>
  <conditionalFormatting sqref="AE82:BN82">
    <cfRule type="expression" dxfId="3822" priority="428" stopIfTrue="1">
      <formula>MOD(AE82,2)&lt;&gt;0</formula>
    </cfRule>
  </conditionalFormatting>
  <conditionalFormatting sqref="V82">
    <cfRule type="expression" dxfId="3821" priority="429" stopIfTrue="1">
      <formula>AND(INDEX($M82:$T82,1,$V82)=0, $V82&gt;0)</formula>
    </cfRule>
  </conditionalFormatting>
  <conditionalFormatting sqref="W82">
    <cfRule type="expression" dxfId="3820" priority="430" stopIfTrue="1">
      <formula>AND(INDEX($M82:$T82,1,$W82)=0, $W82&gt;0)</formula>
    </cfRule>
  </conditionalFormatting>
  <conditionalFormatting sqref="X82">
    <cfRule type="expression" dxfId="3819" priority="431" stopIfTrue="1">
      <formula>AND(INDEX($M82:$T82,1,$X82)=0, $X82&gt;0)</formula>
    </cfRule>
  </conditionalFormatting>
  <conditionalFormatting sqref="AE82:AG82">
    <cfRule type="expression" dxfId="3818" priority="425">
      <formula>AND(NOT(ISBLANK($M82)),ISBLANK($AE82),ISBLANK($AF82),ISBLANK($AG82))</formula>
    </cfRule>
  </conditionalFormatting>
  <conditionalFormatting sqref="AH82:AJ82">
    <cfRule type="expression" dxfId="3817" priority="424">
      <formula>AND(NOT(ISBLANK($N82)),ISBLANK($AH82),ISBLANK($AI82),ISBLANK($AJ82))</formula>
    </cfRule>
  </conditionalFormatting>
  <conditionalFormatting sqref="AK82:AM82">
    <cfRule type="expression" dxfId="3816" priority="423">
      <formula>AND(NOT(ISBLANK($O82)),ISBLANK($AK82),ISBLANK($AL82),ISBLANK($AM82))</formula>
    </cfRule>
  </conditionalFormatting>
  <conditionalFormatting sqref="AN82:AP82">
    <cfRule type="expression" dxfId="3815" priority="422">
      <formula>AND(NOT(ISBLANK($P82)),ISBLANK($AN82),ISBLANK($AO82),ISBLANK($AP82))</formula>
    </cfRule>
  </conditionalFormatting>
  <conditionalFormatting sqref="AQ82:AS82">
    <cfRule type="expression" dxfId="3814" priority="421">
      <formula>AND(NOT(ISBLANK($Q82)),ISBLANK($AQ82),ISBLANK($AR82),ISBLANK($AS82))</formula>
    </cfRule>
  </conditionalFormatting>
  <conditionalFormatting sqref="AT82:AV82">
    <cfRule type="expression" dxfId="3813" priority="420">
      <formula>AND(NOT(ISBLANK($R82)),ISBLANK($AT82),ISBLANK($AU82),ISBLANK($AV82))</formula>
    </cfRule>
  </conditionalFormatting>
  <conditionalFormatting sqref="AW82:AY82">
    <cfRule type="expression" dxfId="3812" priority="419">
      <formula>AND(NOT(ISBLANK($S82)),ISBLANK($AW82),ISBLANK($AX82),ISBLANK($AY82))</formula>
    </cfRule>
  </conditionalFormatting>
  <conditionalFormatting sqref="AZ82:BB82">
    <cfRule type="expression" dxfId="3811" priority="418">
      <formula>AND(NOT(ISBLANK($T82)),ISBLANK($AZ82),ISBLANK($BA82),ISBLANK($BB82))</formula>
    </cfRule>
  </conditionalFormatting>
  <conditionalFormatting sqref="X82">
    <cfRule type="expression" dxfId="3810" priority="417">
      <formula>AND(NOT(ISBLANK($X82)),ISBLANK($U82),ISBLANK($V82),ISBLANK($W82))</formula>
    </cfRule>
  </conditionalFormatting>
  <conditionalFormatting sqref="K4:K9">
    <cfRule type="cellIs" dxfId="3809" priority="416" operator="equal">
      <formula>3</formula>
    </cfRule>
  </conditionalFormatting>
  <conditionalFormatting sqref="AD97:AD98">
    <cfRule type="expression" dxfId="3808" priority="410">
      <formula>"&lt;=0.5*$E$17"</formula>
    </cfRule>
    <cfRule type="expression" dxfId="3807" priority="411">
      <formula>"&gt;=0,5*$E$17"</formula>
    </cfRule>
  </conditionalFormatting>
  <conditionalFormatting sqref="AE97:BN98">
    <cfRule type="expression" dxfId="3806" priority="412" stopIfTrue="1">
      <formula>MOD(AE97,2)&lt;&gt;0</formula>
    </cfRule>
  </conditionalFormatting>
  <conditionalFormatting sqref="V97:V98">
    <cfRule type="expression" dxfId="3805" priority="413" stopIfTrue="1">
      <formula>AND(INDEX($M97:$T97,1,$V97)=0, $V97&gt;0)</formula>
    </cfRule>
  </conditionalFormatting>
  <conditionalFormatting sqref="W97:W98">
    <cfRule type="expression" dxfId="3804" priority="414" stopIfTrue="1">
      <formula>AND(INDEX($M97:$T97,1,$W97)=0, $W97&gt;0)</formula>
    </cfRule>
  </conditionalFormatting>
  <conditionalFormatting sqref="X97:X98">
    <cfRule type="expression" dxfId="3803" priority="415" stopIfTrue="1">
      <formula>AND(INDEX($M97:$T97,1,$X97)=0, $X97&gt;0)</formula>
    </cfRule>
  </conditionalFormatting>
  <conditionalFormatting sqref="AE97:AG98">
    <cfRule type="expression" dxfId="3802" priority="409">
      <formula>AND(NOT(ISBLANK($M97)),ISBLANK($AE97),ISBLANK($AF97),ISBLANK($AG97))</formula>
    </cfRule>
  </conditionalFormatting>
  <conditionalFormatting sqref="AH97:AJ98">
    <cfRule type="expression" dxfId="3801" priority="408">
      <formula>AND(NOT(ISBLANK($N97)),ISBLANK($AH97),ISBLANK($AI97),ISBLANK($AJ97))</formula>
    </cfRule>
  </conditionalFormatting>
  <conditionalFormatting sqref="AK97:AM98">
    <cfRule type="expression" dxfId="3800" priority="407">
      <formula>AND(NOT(ISBLANK($O97)),ISBLANK($AK97),ISBLANK($AL97),ISBLANK($AM97))</formula>
    </cfRule>
  </conditionalFormatting>
  <conditionalFormatting sqref="AN97:AP98">
    <cfRule type="expression" dxfId="3799" priority="406">
      <formula>AND(NOT(ISBLANK($P97)),ISBLANK($AN97),ISBLANK($AO97),ISBLANK($AP97))</formula>
    </cfRule>
  </conditionalFormatting>
  <conditionalFormatting sqref="AQ97:AS98">
    <cfRule type="expression" dxfId="3798" priority="405">
      <formula>AND(NOT(ISBLANK($Q97)),ISBLANK($AQ97),ISBLANK($AR97),ISBLANK($AS97))</formula>
    </cfRule>
  </conditionalFormatting>
  <conditionalFormatting sqref="AT97:AV98">
    <cfRule type="expression" dxfId="3797" priority="404">
      <formula>AND(NOT(ISBLANK($R97)),ISBLANK($AT97),ISBLANK($AU97),ISBLANK($AV97))</formula>
    </cfRule>
  </conditionalFormatting>
  <conditionalFormatting sqref="AW97:AY98">
    <cfRule type="expression" dxfId="3796" priority="403">
      <formula>AND(NOT(ISBLANK($S97)),ISBLANK($AW97),ISBLANK($AX97),ISBLANK($AY97))</formula>
    </cfRule>
  </conditionalFormatting>
  <conditionalFormatting sqref="AZ97:BB98">
    <cfRule type="expression" dxfId="3795" priority="402">
      <formula>AND(NOT(ISBLANK($T97)),ISBLANK($AZ97),ISBLANK($BA97),ISBLANK($BB97))</formula>
    </cfRule>
  </conditionalFormatting>
  <conditionalFormatting sqref="X97:X98">
    <cfRule type="expression" dxfId="3794" priority="401">
      <formula>AND(NOT(ISBLANK($X97)),ISBLANK($U97),ISBLANK($V97),ISBLANK($W97))</formula>
    </cfRule>
  </conditionalFormatting>
  <conditionalFormatting sqref="AD96">
    <cfRule type="expression" dxfId="3793" priority="395">
      <formula>"&lt;=0.5*$E$17"</formula>
    </cfRule>
    <cfRule type="expression" dxfId="3792" priority="396">
      <formula>"&gt;=0,5*$E$17"</formula>
    </cfRule>
  </conditionalFormatting>
  <conditionalFormatting sqref="AE96:BN96">
    <cfRule type="expression" dxfId="3791" priority="397" stopIfTrue="1">
      <formula>MOD(AE96,2)&lt;&gt;0</formula>
    </cfRule>
  </conditionalFormatting>
  <conditionalFormatting sqref="V96">
    <cfRule type="expression" dxfId="3790" priority="398" stopIfTrue="1">
      <formula>AND(INDEX($M96:$T96,1,$V96)=0, $V96&gt;0)</formula>
    </cfRule>
  </conditionalFormatting>
  <conditionalFormatting sqref="W96">
    <cfRule type="expression" dxfId="3789" priority="399" stopIfTrue="1">
      <formula>AND(INDEX($M96:$T96,1,$W96)=0, $W96&gt;0)</formula>
    </cfRule>
  </conditionalFormatting>
  <conditionalFormatting sqref="X96">
    <cfRule type="expression" dxfId="3788" priority="400" stopIfTrue="1">
      <formula>AND(INDEX($M96:$T96,1,$X96)=0, $X96&gt;0)</formula>
    </cfRule>
  </conditionalFormatting>
  <conditionalFormatting sqref="AE96:AG96">
    <cfRule type="expression" dxfId="3787" priority="394">
      <formula>AND(NOT(ISBLANK($M96)),ISBLANK($AE96),ISBLANK($AF96),ISBLANK($AG96))</formula>
    </cfRule>
  </conditionalFormatting>
  <conditionalFormatting sqref="AH96:AJ96">
    <cfRule type="expression" dxfId="3786" priority="393">
      <formula>AND(NOT(ISBLANK($N96)),ISBLANK($AH96),ISBLANK($AI96),ISBLANK($AJ96))</formula>
    </cfRule>
  </conditionalFormatting>
  <conditionalFormatting sqref="AK96:AM96">
    <cfRule type="expression" dxfId="3785" priority="392">
      <formula>AND(NOT(ISBLANK($O96)),ISBLANK($AK96),ISBLANK($AL96),ISBLANK($AM96))</formula>
    </cfRule>
  </conditionalFormatting>
  <conditionalFormatting sqref="AN96:AP96">
    <cfRule type="expression" dxfId="3784" priority="391">
      <formula>AND(NOT(ISBLANK($P96)),ISBLANK($AN96),ISBLANK($AO96),ISBLANK($AP96))</formula>
    </cfRule>
  </conditionalFormatting>
  <conditionalFormatting sqref="AQ96:AS96">
    <cfRule type="expression" dxfId="3783" priority="390">
      <formula>AND(NOT(ISBLANK($Q96)),ISBLANK($AQ96),ISBLANK($AR96),ISBLANK($AS96))</formula>
    </cfRule>
  </conditionalFormatting>
  <conditionalFormatting sqref="AT96:AV96">
    <cfRule type="expression" dxfId="3782" priority="389">
      <formula>AND(NOT(ISBLANK($R96)),ISBLANK($AT96),ISBLANK($AU96),ISBLANK($AV96))</formula>
    </cfRule>
  </conditionalFormatting>
  <conditionalFormatting sqref="AW96:AY96">
    <cfRule type="expression" dxfId="3781" priority="388">
      <formula>AND(NOT(ISBLANK($S96)),ISBLANK($AW96),ISBLANK($AX96),ISBLANK($AY96))</formula>
    </cfRule>
  </conditionalFormatting>
  <conditionalFormatting sqref="AZ96:BB96">
    <cfRule type="expression" dxfId="3780" priority="387">
      <formula>AND(NOT(ISBLANK($T96)),ISBLANK($AZ96),ISBLANK($BA96),ISBLANK($BB96))</formula>
    </cfRule>
  </conditionalFormatting>
  <conditionalFormatting sqref="X96">
    <cfRule type="expression" dxfId="3779" priority="386">
      <formula>AND(NOT(ISBLANK($X96)),ISBLANK($U96),ISBLANK($V96),ISBLANK($W96))</formula>
    </cfRule>
  </conditionalFormatting>
  <conditionalFormatting sqref="AD95">
    <cfRule type="expression" dxfId="3778" priority="380">
      <formula>"&lt;=0.5*$E$17"</formula>
    </cfRule>
    <cfRule type="expression" dxfId="3777" priority="381">
      <formula>"&gt;=0,5*$E$17"</formula>
    </cfRule>
  </conditionalFormatting>
  <conditionalFormatting sqref="AE95:BN95">
    <cfRule type="expression" dxfId="3776" priority="382" stopIfTrue="1">
      <formula>MOD(AE95,2)&lt;&gt;0</formula>
    </cfRule>
  </conditionalFormatting>
  <conditionalFormatting sqref="V95">
    <cfRule type="expression" dxfId="3775" priority="383" stopIfTrue="1">
      <formula>AND(INDEX($M95:$T95,1,$V95)=0, $V95&gt;0)</formula>
    </cfRule>
  </conditionalFormatting>
  <conditionalFormatting sqref="W95">
    <cfRule type="expression" dxfId="3774" priority="384" stopIfTrue="1">
      <formula>AND(INDEX($M95:$T95,1,$W95)=0, $W95&gt;0)</formula>
    </cfRule>
  </conditionalFormatting>
  <conditionalFormatting sqref="X95">
    <cfRule type="expression" dxfId="3773" priority="385" stopIfTrue="1">
      <formula>AND(INDEX($M95:$T95,1,$X95)=0, $X95&gt;0)</formula>
    </cfRule>
  </conditionalFormatting>
  <conditionalFormatting sqref="AE95:AG95">
    <cfRule type="expression" dxfId="3772" priority="379">
      <formula>AND(NOT(ISBLANK($M95)),ISBLANK($AE95),ISBLANK($AF95),ISBLANK($AG95))</formula>
    </cfRule>
  </conditionalFormatting>
  <conditionalFormatting sqref="AH95:AJ95">
    <cfRule type="expression" dxfId="3771" priority="378">
      <formula>AND(NOT(ISBLANK($N95)),ISBLANK($AH95),ISBLANK($AI95),ISBLANK($AJ95))</formula>
    </cfRule>
  </conditionalFormatting>
  <conditionalFormatting sqref="AK95:AM95">
    <cfRule type="expression" dxfId="3770" priority="377">
      <formula>AND(NOT(ISBLANK($O95)),ISBLANK($AK95),ISBLANK($AL95),ISBLANK($AM95))</formula>
    </cfRule>
  </conditionalFormatting>
  <conditionalFormatting sqref="AN95:AP95">
    <cfRule type="expression" dxfId="3769" priority="376">
      <formula>AND(NOT(ISBLANK($P95)),ISBLANK($AN95),ISBLANK($AO95),ISBLANK($AP95))</formula>
    </cfRule>
  </conditionalFormatting>
  <conditionalFormatting sqref="AQ95:AS95">
    <cfRule type="expression" dxfId="3768" priority="375">
      <formula>AND(NOT(ISBLANK($Q95)),ISBLANK($AQ95),ISBLANK($AR95),ISBLANK($AS95))</formula>
    </cfRule>
  </conditionalFormatting>
  <conditionalFormatting sqref="AT95:AV95">
    <cfRule type="expression" dxfId="3767" priority="374">
      <formula>AND(NOT(ISBLANK($R95)),ISBLANK($AT95),ISBLANK($AU95),ISBLANK($AV95))</formula>
    </cfRule>
  </conditionalFormatting>
  <conditionalFormatting sqref="AW95:AY95">
    <cfRule type="expression" dxfId="3766" priority="373">
      <formula>AND(NOT(ISBLANK($S95)),ISBLANK($AW95),ISBLANK($AX95),ISBLANK($AY95))</formula>
    </cfRule>
  </conditionalFormatting>
  <conditionalFormatting sqref="AZ95:BB95">
    <cfRule type="expression" dxfId="3765" priority="372">
      <formula>AND(NOT(ISBLANK($T95)),ISBLANK($AZ95),ISBLANK($BA95),ISBLANK($BB95))</formula>
    </cfRule>
  </conditionalFormatting>
  <conditionalFormatting sqref="X95">
    <cfRule type="expression" dxfId="3764" priority="371">
      <formula>AND(NOT(ISBLANK($X95)),ISBLANK($U95),ISBLANK($V95),ISBLANK($W95))</formula>
    </cfRule>
  </conditionalFormatting>
  <conditionalFormatting sqref="AD93:AD94">
    <cfRule type="expression" dxfId="3763" priority="365">
      <formula>"&lt;=0.5*$E$17"</formula>
    </cfRule>
    <cfRule type="expression" dxfId="3762" priority="366">
      <formula>"&gt;=0,5*$E$17"</formula>
    </cfRule>
  </conditionalFormatting>
  <conditionalFormatting sqref="AE93:BN94">
    <cfRule type="expression" dxfId="3761" priority="367" stopIfTrue="1">
      <formula>MOD(AE93,2)&lt;&gt;0</formula>
    </cfRule>
  </conditionalFormatting>
  <conditionalFormatting sqref="V93:V94">
    <cfRule type="expression" dxfId="3760" priority="368" stopIfTrue="1">
      <formula>AND(INDEX($M93:$T93,1,$V93)=0, $V93&gt;0)</formula>
    </cfRule>
  </conditionalFormatting>
  <conditionalFormatting sqref="W93:W94">
    <cfRule type="expression" dxfId="3759" priority="369" stopIfTrue="1">
      <formula>AND(INDEX($M93:$T93,1,$W93)=0, $W93&gt;0)</formula>
    </cfRule>
  </conditionalFormatting>
  <conditionalFormatting sqref="X93:X94">
    <cfRule type="expression" dxfId="3758" priority="370" stopIfTrue="1">
      <formula>AND(INDEX($M93:$T93,1,$X93)=0, $X93&gt;0)</formula>
    </cfRule>
  </conditionalFormatting>
  <conditionalFormatting sqref="AE93:AG94">
    <cfRule type="expression" dxfId="3757" priority="364">
      <formula>AND(NOT(ISBLANK($M93)),ISBLANK($AE93),ISBLANK($AF93),ISBLANK($AG93))</formula>
    </cfRule>
  </conditionalFormatting>
  <conditionalFormatting sqref="AH93:AJ94">
    <cfRule type="expression" dxfId="3756" priority="363">
      <formula>AND(NOT(ISBLANK($N93)),ISBLANK($AH93),ISBLANK($AI93),ISBLANK($AJ93))</formula>
    </cfRule>
  </conditionalFormatting>
  <conditionalFormatting sqref="AK93:AM94">
    <cfRule type="expression" dxfId="3755" priority="362">
      <formula>AND(NOT(ISBLANK($O93)),ISBLANK($AK93),ISBLANK($AL93),ISBLANK($AM93))</formula>
    </cfRule>
  </conditionalFormatting>
  <conditionalFormatting sqref="AN93:AP94">
    <cfRule type="expression" dxfId="3754" priority="361">
      <formula>AND(NOT(ISBLANK($P93)),ISBLANK($AN93),ISBLANK($AO93),ISBLANK($AP93))</formula>
    </cfRule>
  </conditionalFormatting>
  <conditionalFormatting sqref="AQ93:AS94">
    <cfRule type="expression" dxfId="3753" priority="360">
      <formula>AND(NOT(ISBLANK($Q93)),ISBLANK($AQ93),ISBLANK($AR93),ISBLANK($AS93))</formula>
    </cfRule>
  </conditionalFormatting>
  <conditionalFormatting sqref="AT93:AV94">
    <cfRule type="expression" dxfId="3752" priority="359">
      <formula>AND(NOT(ISBLANK($R93)),ISBLANK($AT93),ISBLANK($AU93),ISBLANK($AV93))</formula>
    </cfRule>
  </conditionalFormatting>
  <conditionalFormatting sqref="AW93:AY94">
    <cfRule type="expression" dxfId="3751" priority="358">
      <formula>AND(NOT(ISBLANK($S93)),ISBLANK($AW93),ISBLANK($AX93),ISBLANK($AY93))</formula>
    </cfRule>
  </conditionalFormatting>
  <conditionalFormatting sqref="AZ93:BB94">
    <cfRule type="expression" dxfId="3750" priority="357">
      <formula>AND(NOT(ISBLANK($T93)),ISBLANK($AZ93),ISBLANK($BA93),ISBLANK($BB93))</formula>
    </cfRule>
  </conditionalFormatting>
  <conditionalFormatting sqref="X93:X94">
    <cfRule type="expression" dxfId="3749" priority="356">
      <formula>AND(NOT(ISBLANK($X93)),ISBLANK($U93),ISBLANK($V93),ISBLANK($W93))</formula>
    </cfRule>
  </conditionalFormatting>
  <conditionalFormatting sqref="AD91">
    <cfRule type="expression" dxfId="3748" priority="350">
      <formula>"&lt;=0.5*$E$17"</formula>
    </cfRule>
    <cfRule type="expression" dxfId="3747" priority="351">
      <formula>"&gt;=0,5*$E$17"</formula>
    </cfRule>
  </conditionalFormatting>
  <conditionalFormatting sqref="AE91:BN91">
    <cfRule type="expression" dxfId="3746" priority="352" stopIfTrue="1">
      <formula>MOD(AE91,2)&lt;&gt;0</formula>
    </cfRule>
  </conditionalFormatting>
  <conditionalFormatting sqref="V91">
    <cfRule type="expression" dxfId="3745" priority="353" stopIfTrue="1">
      <formula>AND(INDEX($M91:$T91,1,$V91)=0, $V91&gt;0)</formula>
    </cfRule>
  </conditionalFormatting>
  <conditionalFormatting sqref="W91">
    <cfRule type="expression" dxfId="3744" priority="354" stopIfTrue="1">
      <formula>AND(INDEX($M91:$T91,1,$W91)=0, $W91&gt;0)</formula>
    </cfRule>
  </conditionalFormatting>
  <conditionalFormatting sqref="X91">
    <cfRule type="expression" dxfId="3743" priority="355" stopIfTrue="1">
      <formula>AND(INDEX($M91:$T91,1,$X91)=0, $X91&gt;0)</formula>
    </cfRule>
  </conditionalFormatting>
  <conditionalFormatting sqref="AE91:AG91">
    <cfRule type="expression" dxfId="3742" priority="349">
      <formula>AND(NOT(ISBLANK($M91)),ISBLANK($AE91),ISBLANK($AF91),ISBLANK($AG91))</formula>
    </cfRule>
  </conditionalFormatting>
  <conditionalFormatting sqref="AH91:AJ91">
    <cfRule type="expression" dxfId="3741" priority="348">
      <formula>AND(NOT(ISBLANK($N91)),ISBLANK($AH91),ISBLANK($AI91),ISBLANK($AJ91))</formula>
    </cfRule>
  </conditionalFormatting>
  <conditionalFormatting sqref="AK91:AM91">
    <cfRule type="expression" dxfId="3740" priority="347">
      <formula>AND(NOT(ISBLANK($O91)),ISBLANK($AK91),ISBLANK($AL91),ISBLANK($AM91))</formula>
    </cfRule>
  </conditionalFormatting>
  <conditionalFormatting sqref="AN91:AP91">
    <cfRule type="expression" dxfId="3739" priority="346">
      <formula>AND(NOT(ISBLANK($P91)),ISBLANK($AN91),ISBLANK($AO91),ISBLANK($AP91))</formula>
    </cfRule>
  </conditionalFormatting>
  <conditionalFormatting sqref="AQ91:AS91">
    <cfRule type="expression" dxfId="3738" priority="345">
      <formula>AND(NOT(ISBLANK($Q91)),ISBLANK($AQ91),ISBLANK($AR91),ISBLANK($AS91))</formula>
    </cfRule>
  </conditionalFormatting>
  <conditionalFormatting sqref="AT91:AV91">
    <cfRule type="expression" dxfId="3737" priority="344">
      <formula>AND(NOT(ISBLANK($R91)),ISBLANK($AT91),ISBLANK($AU91),ISBLANK($AV91))</formula>
    </cfRule>
  </conditionalFormatting>
  <conditionalFormatting sqref="AW91:AY91">
    <cfRule type="expression" dxfId="3736" priority="343">
      <formula>AND(NOT(ISBLANK($S91)),ISBLANK($AW91),ISBLANK($AX91),ISBLANK($AY91))</formula>
    </cfRule>
  </conditionalFormatting>
  <conditionalFormatting sqref="AZ91:BB91">
    <cfRule type="expression" dxfId="3735" priority="342">
      <formula>AND(NOT(ISBLANK($T91)),ISBLANK($AZ91),ISBLANK($BA91),ISBLANK($BB91))</formula>
    </cfRule>
  </conditionalFormatting>
  <conditionalFormatting sqref="X91">
    <cfRule type="expression" dxfId="3734" priority="341">
      <formula>AND(NOT(ISBLANK($X91)),ISBLANK($U91),ISBLANK($V91),ISBLANK($W91))</formula>
    </cfRule>
  </conditionalFormatting>
  <conditionalFormatting sqref="AD90">
    <cfRule type="expression" dxfId="3733" priority="338">
      <formula>"&lt;=0.5*$E$17"</formula>
    </cfRule>
    <cfRule type="expression" dxfId="3732" priority="339">
      <formula>"&gt;=0,5*$E$17"</formula>
    </cfRule>
  </conditionalFormatting>
  <conditionalFormatting sqref="AE90:BN90">
    <cfRule type="expression" dxfId="3731" priority="340" stopIfTrue="1">
      <formula>MOD(AE90,2)&lt;&gt;0</formula>
    </cfRule>
  </conditionalFormatting>
  <conditionalFormatting sqref="AD89">
    <cfRule type="expression" dxfId="3730" priority="332">
      <formula>"&lt;=0.5*$E$17"</formula>
    </cfRule>
    <cfRule type="expression" dxfId="3729" priority="333">
      <formula>"&gt;=0,5*$E$17"</formula>
    </cfRule>
  </conditionalFormatting>
  <conditionalFormatting sqref="AE89:BN89">
    <cfRule type="expression" dxfId="3728" priority="334" stopIfTrue="1">
      <formula>MOD(AE89,2)&lt;&gt;0</formula>
    </cfRule>
  </conditionalFormatting>
  <conditionalFormatting sqref="V89">
    <cfRule type="expression" dxfId="3727" priority="335" stopIfTrue="1">
      <formula>AND(INDEX($M89:$T89,1,$V89)=0, $V89&gt;0)</formula>
    </cfRule>
  </conditionalFormatting>
  <conditionalFormatting sqref="W89">
    <cfRule type="expression" dxfId="3726" priority="336" stopIfTrue="1">
      <formula>AND(INDEX($M89:$T89,1,$W89)=0, $W89&gt;0)</formula>
    </cfRule>
  </conditionalFormatting>
  <conditionalFormatting sqref="X89">
    <cfRule type="expression" dxfId="3725" priority="337" stopIfTrue="1">
      <formula>AND(INDEX($M89:$T89,1,$X89)=0, $X89&gt;0)</formula>
    </cfRule>
  </conditionalFormatting>
  <conditionalFormatting sqref="AE89:AG89">
    <cfRule type="expression" dxfId="3724" priority="331">
      <formula>AND(NOT(ISBLANK($M89)),ISBLANK($AE89),ISBLANK($AF89),ISBLANK($AG89))</formula>
    </cfRule>
  </conditionalFormatting>
  <conditionalFormatting sqref="AH89:AJ89">
    <cfRule type="expression" dxfId="3723" priority="330">
      <formula>AND(NOT(ISBLANK($N89)),ISBLANK($AH89),ISBLANK($AI89),ISBLANK($AJ89))</formula>
    </cfRule>
  </conditionalFormatting>
  <conditionalFormatting sqref="AK89:AM89">
    <cfRule type="expression" dxfId="3722" priority="329">
      <formula>AND(NOT(ISBLANK($O89)),ISBLANK($AK89),ISBLANK($AL89),ISBLANK($AM89))</formula>
    </cfRule>
  </conditionalFormatting>
  <conditionalFormatting sqref="AN89:AP89">
    <cfRule type="expression" dxfId="3721" priority="328">
      <formula>AND(NOT(ISBLANK($P89)),ISBLANK($AN89),ISBLANK($AO89),ISBLANK($AP89))</formula>
    </cfRule>
  </conditionalFormatting>
  <conditionalFormatting sqref="AQ89:AS89">
    <cfRule type="expression" dxfId="3720" priority="327">
      <formula>AND(NOT(ISBLANK($Q89)),ISBLANK($AQ89),ISBLANK($AR89),ISBLANK($AS89))</formula>
    </cfRule>
  </conditionalFormatting>
  <conditionalFormatting sqref="AT89:AV89">
    <cfRule type="expression" dxfId="3719" priority="326">
      <formula>AND(NOT(ISBLANK($R89)),ISBLANK($AT89),ISBLANK($AU89),ISBLANK($AV89))</formula>
    </cfRule>
  </conditionalFormatting>
  <conditionalFormatting sqref="AW89:AY89">
    <cfRule type="expression" dxfId="3718" priority="325">
      <formula>AND(NOT(ISBLANK($S89)),ISBLANK($AW89),ISBLANK($AX89),ISBLANK($AY89))</formula>
    </cfRule>
  </conditionalFormatting>
  <conditionalFormatting sqref="AZ89:BB89">
    <cfRule type="expression" dxfId="3717" priority="324">
      <formula>AND(NOT(ISBLANK($T89)),ISBLANK($AZ89),ISBLANK($BA89),ISBLANK($BB89))</formula>
    </cfRule>
  </conditionalFormatting>
  <conditionalFormatting sqref="X89">
    <cfRule type="expression" dxfId="3716" priority="323">
      <formula>AND(NOT(ISBLANK($X89)),ISBLANK($U89),ISBLANK($V89),ISBLANK($W89))</formula>
    </cfRule>
  </conditionalFormatting>
  <conditionalFormatting sqref="AD88">
    <cfRule type="expression" dxfId="3715" priority="317">
      <formula>"&lt;=0.5*$E$17"</formula>
    </cfRule>
    <cfRule type="expression" dxfId="3714" priority="318">
      <formula>"&gt;=0,5*$E$17"</formula>
    </cfRule>
  </conditionalFormatting>
  <conditionalFormatting sqref="AE88:BN88">
    <cfRule type="expression" dxfId="3713" priority="319" stopIfTrue="1">
      <formula>MOD(AE88,2)&lt;&gt;0</formula>
    </cfRule>
  </conditionalFormatting>
  <conditionalFormatting sqref="V88">
    <cfRule type="expression" dxfId="3712" priority="320" stopIfTrue="1">
      <formula>AND(INDEX($M88:$T88,1,$V88)=0, $V88&gt;0)</formula>
    </cfRule>
  </conditionalFormatting>
  <conditionalFormatting sqref="W88">
    <cfRule type="expression" dxfId="3711" priority="321" stopIfTrue="1">
      <formula>AND(INDEX($M88:$T88,1,$W88)=0, $W88&gt;0)</formula>
    </cfRule>
  </conditionalFormatting>
  <conditionalFormatting sqref="X88">
    <cfRule type="expression" dxfId="3710" priority="322" stopIfTrue="1">
      <formula>AND(INDEX($M88:$T88,1,$X88)=0, $X88&gt;0)</formula>
    </cfRule>
  </conditionalFormatting>
  <conditionalFormatting sqref="AE88:AG88">
    <cfRule type="expression" dxfId="3709" priority="316">
      <formula>AND(NOT(ISBLANK($M88)),ISBLANK($AE88),ISBLANK($AF88),ISBLANK($AG88))</formula>
    </cfRule>
  </conditionalFormatting>
  <conditionalFormatting sqref="AH88:AJ88">
    <cfRule type="expression" dxfId="3708" priority="315">
      <formula>AND(NOT(ISBLANK($N88)),ISBLANK($AH88),ISBLANK($AI88),ISBLANK($AJ88))</formula>
    </cfRule>
  </conditionalFormatting>
  <conditionalFormatting sqref="AK88:AM88">
    <cfRule type="expression" dxfId="3707" priority="314">
      <formula>AND(NOT(ISBLANK($O88)),ISBLANK($AK88),ISBLANK($AL88),ISBLANK($AM88))</formula>
    </cfRule>
  </conditionalFormatting>
  <conditionalFormatting sqref="AN88:AP88">
    <cfRule type="expression" dxfId="3706" priority="313">
      <formula>AND(NOT(ISBLANK($P88)),ISBLANK($AN88),ISBLANK($AO88),ISBLANK($AP88))</formula>
    </cfRule>
  </conditionalFormatting>
  <conditionalFormatting sqref="AQ88:AS88">
    <cfRule type="expression" dxfId="3705" priority="312">
      <formula>AND(NOT(ISBLANK($Q88)),ISBLANK($AQ88),ISBLANK($AR88),ISBLANK($AS88))</formula>
    </cfRule>
  </conditionalFormatting>
  <conditionalFormatting sqref="AT88:AV88">
    <cfRule type="expression" dxfId="3704" priority="311">
      <formula>AND(NOT(ISBLANK($R88)),ISBLANK($AT88),ISBLANK($AU88),ISBLANK($AV88))</formula>
    </cfRule>
  </conditionalFormatting>
  <conditionalFormatting sqref="AW88:AY88">
    <cfRule type="expression" dxfId="3703" priority="310">
      <formula>AND(NOT(ISBLANK($S88)),ISBLANK($AW88),ISBLANK($AX88),ISBLANK($AY88))</formula>
    </cfRule>
  </conditionalFormatting>
  <conditionalFormatting sqref="AZ88:BB88">
    <cfRule type="expression" dxfId="3702" priority="309">
      <formula>AND(NOT(ISBLANK($T88)),ISBLANK($AZ88),ISBLANK($BA88),ISBLANK($BB88))</formula>
    </cfRule>
  </conditionalFormatting>
  <conditionalFormatting sqref="X88">
    <cfRule type="expression" dxfId="3701" priority="308">
      <formula>AND(NOT(ISBLANK($X88)),ISBLANK($U88),ISBLANK($V88),ISBLANK($W88))</formula>
    </cfRule>
  </conditionalFormatting>
  <conditionalFormatting sqref="AD87">
    <cfRule type="expression" dxfId="3700" priority="302">
      <formula>"&lt;=0.5*$E$17"</formula>
    </cfRule>
    <cfRule type="expression" dxfId="3699" priority="303">
      <formula>"&gt;=0,5*$E$17"</formula>
    </cfRule>
  </conditionalFormatting>
  <conditionalFormatting sqref="AE87:BN87">
    <cfRule type="expression" dxfId="3698" priority="304" stopIfTrue="1">
      <formula>MOD(AE87,2)&lt;&gt;0</formula>
    </cfRule>
  </conditionalFormatting>
  <conditionalFormatting sqref="V87">
    <cfRule type="expression" dxfId="3697" priority="305" stopIfTrue="1">
      <formula>AND(INDEX($M87:$T87,1,$V87)=0, $V87&gt;0)</formula>
    </cfRule>
  </conditionalFormatting>
  <conditionalFormatting sqref="W87">
    <cfRule type="expression" dxfId="3696" priority="306" stopIfTrue="1">
      <formula>AND(INDEX($M87:$T87,1,$W87)=0, $W87&gt;0)</formula>
    </cfRule>
  </conditionalFormatting>
  <conditionalFormatting sqref="X87">
    <cfRule type="expression" dxfId="3695" priority="307" stopIfTrue="1">
      <formula>AND(INDEX($M87:$T87,1,$X87)=0, $X87&gt;0)</formula>
    </cfRule>
  </conditionalFormatting>
  <conditionalFormatting sqref="AE87:AG87">
    <cfRule type="expression" dxfId="3694" priority="301">
      <formula>AND(NOT(ISBLANK($M87)),ISBLANK($AE87),ISBLANK($AF87),ISBLANK($AG87))</formula>
    </cfRule>
  </conditionalFormatting>
  <conditionalFormatting sqref="AH87:AJ87">
    <cfRule type="expression" dxfId="3693" priority="300">
      <formula>AND(NOT(ISBLANK($N87)),ISBLANK($AH87),ISBLANK($AI87),ISBLANK($AJ87))</formula>
    </cfRule>
  </conditionalFormatting>
  <conditionalFormatting sqref="AK87:AM87">
    <cfRule type="expression" dxfId="3692" priority="299">
      <formula>AND(NOT(ISBLANK($O87)),ISBLANK($AK87),ISBLANK($AL87),ISBLANK($AM87))</formula>
    </cfRule>
  </conditionalFormatting>
  <conditionalFormatting sqref="AN87:AP87">
    <cfRule type="expression" dxfId="3691" priority="298">
      <formula>AND(NOT(ISBLANK($P87)),ISBLANK($AN87),ISBLANK($AO87),ISBLANK($AP87))</formula>
    </cfRule>
  </conditionalFormatting>
  <conditionalFormatting sqref="AQ87:AS87">
    <cfRule type="expression" dxfId="3690" priority="297">
      <formula>AND(NOT(ISBLANK($Q87)),ISBLANK($AQ87),ISBLANK($AR87),ISBLANK($AS87))</formula>
    </cfRule>
  </conditionalFormatting>
  <conditionalFormatting sqref="AT87:AV87">
    <cfRule type="expression" dxfId="3689" priority="296">
      <formula>AND(NOT(ISBLANK($R87)),ISBLANK($AT87),ISBLANK($AU87),ISBLANK($AV87))</formula>
    </cfRule>
  </conditionalFormatting>
  <conditionalFormatting sqref="AW87:AY87">
    <cfRule type="expression" dxfId="3688" priority="295">
      <formula>AND(NOT(ISBLANK($S87)),ISBLANK($AW87),ISBLANK($AX87),ISBLANK($AY87))</formula>
    </cfRule>
  </conditionalFormatting>
  <conditionalFormatting sqref="AZ87:BB87">
    <cfRule type="expression" dxfId="3687" priority="294">
      <formula>AND(NOT(ISBLANK($T87)),ISBLANK($AZ87),ISBLANK($BA87),ISBLANK($BB87))</formula>
    </cfRule>
  </conditionalFormatting>
  <conditionalFormatting sqref="X87">
    <cfRule type="expression" dxfId="3686" priority="293">
      <formula>AND(NOT(ISBLANK($X87)),ISBLANK($U87),ISBLANK($V87),ISBLANK($W87))</formula>
    </cfRule>
  </conditionalFormatting>
  <conditionalFormatting sqref="AD84">
    <cfRule type="expression" dxfId="3685" priority="290">
      <formula>"&lt;=0.5*$E$17"</formula>
    </cfRule>
    <cfRule type="expression" dxfId="3684" priority="291">
      <formula>"&gt;=0,5*$E$17"</formula>
    </cfRule>
  </conditionalFormatting>
  <conditionalFormatting sqref="AE84:BN84">
    <cfRule type="expression" dxfId="3683" priority="292" stopIfTrue="1">
      <formula>MOD(AE84,2)&lt;&gt;0</formula>
    </cfRule>
  </conditionalFormatting>
  <conditionalFormatting sqref="AE84:AG84">
    <cfRule type="expression" dxfId="3682" priority="289">
      <formula>AND(NOT(ISBLANK($M84)),ISBLANK($AE84),ISBLANK($AF84),ISBLANK($AG84))</formula>
    </cfRule>
  </conditionalFormatting>
  <conditionalFormatting sqref="AH84:AJ84">
    <cfRule type="expression" dxfId="3681" priority="288">
      <formula>AND(NOT(ISBLANK($N84)),ISBLANK($AH84),ISBLANK($AI84),ISBLANK($AJ84))</formula>
    </cfRule>
  </conditionalFormatting>
  <conditionalFormatting sqref="AK84:AM84">
    <cfRule type="expression" dxfId="3680" priority="287">
      <formula>AND(NOT(ISBLANK($O84)),ISBLANK($AK84),ISBLANK($AL84),ISBLANK($AM84))</formula>
    </cfRule>
  </conditionalFormatting>
  <conditionalFormatting sqref="AN84:AP84">
    <cfRule type="expression" dxfId="3679" priority="286">
      <formula>AND(NOT(ISBLANK($P84)),ISBLANK($AN84),ISBLANK($AO84),ISBLANK($AP84))</formula>
    </cfRule>
  </conditionalFormatting>
  <conditionalFormatting sqref="AQ84:AS84">
    <cfRule type="expression" dxfId="3678" priority="285">
      <formula>AND(NOT(ISBLANK($Q84)),ISBLANK($AQ84),ISBLANK($AR84),ISBLANK($AS84))</formula>
    </cfRule>
  </conditionalFormatting>
  <conditionalFormatting sqref="AT84:AV84">
    <cfRule type="expression" dxfId="3677" priority="284">
      <formula>AND(NOT(ISBLANK($R84)),ISBLANK($AT84),ISBLANK($AU84),ISBLANK($AV84))</formula>
    </cfRule>
  </conditionalFormatting>
  <conditionalFormatting sqref="AW84:AY84">
    <cfRule type="expression" dxfId="3676" priority="283">
      <formula>AND(NOT(ISBLANK($S84)),ISBLANK($AW84),ISBLANK($AX84),ISBLANK($AY84))</formula>
    </cfRule>
  </conditionalFormatting>
  <conditionalFormatting sqref="AZ84:BB84">
    <cfRule type="expression" dxfId="3675" priority="282">
      <formula>AND(NOT(ISBLANK($T84)),ISBLANK($AZ84),ISBLANK($BA84),ISBLANK($BB84))</formula>
    </cfRule>
  </conditionalFormatting>
  <conditionalFormatting sqref="AD83">
    <cfRule type="expression" dxfId="3674" priority="279">
      <formula>"&lt;=0.5*$E$17"</formula>
    </cfRule>
    <cfRule type="expression" dxfId="3673" priority="280">
      <formula>"&gt;=0,5*$E$17"</formula>
    </cfRule>
  </conditionalFormatting>
  <conditionalFormatting sqref="AE83:BN83">
    <cfRule type="expression" dxfId="3672" priority="281" stopIfTrue="1">
      <formula>MOD(AE83,2)&lt;&gt;0</formula>
    </cfRule>
  </conditionalFormatting>
  <conditionalFormatting sqref="AE83:AG83">
    <cfRule type="expression" dxfId="3671" priority="278">
      <formula>AND(NOT(ISBLANK($M83)),ISBLANK($AE83),ISBLANK($AF83),ISBLANK($AG83))</formula>
    </cfRule>
  </conditionalFormatting>
  <conditionalFormatting sqref="AH83:AJ83">
    <cfRule type="expression" dxfId="3670" priority="277">
      <formula>AND(NOT(ISBLANK($N83)),ISBLANK($AH83),ISBLANK($AI83),ISBLANK($AJ83))</formula>
    </cfRule>
  </conditionalFormatting>
  <conditionalFormatting sqref="AK83:AM83">
    <cfRule type="expression" dxfId="3669" priority="276">
      <formula>AND(NOT(ISBLANK($O83)),ISBLANK($AK83),ISBLANK($AL83),ISBLANK($AM83))</formula>
    </cfRule>
  </conditionalFormatting>
  <conditionalFormatting sqref="AN83:AP83">
    <cfRule type="expression" dxfId="3668" priority="275">
      <formula>AND(NOT(ISBLANK($P83)),ISBLANK($AN83),ISBLANK($AO83),ISBLANK($AP83))</formula>
    </cfRule>
  </conditionalFormatting>
  <conditionalFormatting sqref="AQ83:AS83">
    <cfRule type="expression" dxfId="3667" priority="274">
      <formula>AND(NOT(ISBLANK($Q83)),ISBLANK($AQ83),ISBLANK($AR83),ISBLANK($AS83))</formula>
    </cfRule>
  </conditionalFormatting>
  <conditionalFormatting sqref="AT83:AV83">
    <cfRule type="expression" dxfId="3666" priority="273">
      <formula>AND(NOT(ISBLANK($R83)),ISBLANK($AT83),ISBLANK($AU83),ISBLANK($AV83))</formula>
    </cfRule>
  </conditionalFormatting>
  <conditionalFormatting sqref="AW83:AY83">
    <cfRule type="expression" dxfId="3665" priority="272">
      <formula>AND(NOT(ISBLANK($S83)),ISBLANK($AW83),ISBLANK($AX83),ISBLANK($AY83))</formula>
    </cfRule>
  </conditionalFormatting>
  <conditionalFormatting sqref="AZ83:BB83">
    <cfRule type="expression" dxfId="3664" priority="271">
      <formula>AND(NOT(ISBLANK($T83)),ISBLANK($AZ83),ISBLANK($BA83),ISBLANK($BB83))</formula>
    </cfRule>
  </conditionalFormatting>
  <conditionalFormatting sqref="AD66:AD68">
    <cfRule type="expression" dxfId="3663" priority="265">
      <formula>"&lt;=0.5*$E$17"</formula>
    </cfRule>
    <cfRule type="expression" dxfId="3662" priority="266">
      <formula>"&gt;=0,5*$E$17"</formula>
    </cfRule>
  </conditionalFormatting>
  <conditionalFormatting sqref="AE66:BN68">
    <cfRule type="expression" dxfId="3661" priority="267" stopIfTrue="1">
      <formula>MOD(AE66,2)&lt;&gt;0</formula>
    </cfRule>
  </conditionalFormatting>
  <conditionalFormatting sqref="V66:V68">
    <cfRule type="expression" dxfId="3660" priority="268" stopIfTrue="1">
      <formula>AND(INDEX($M66:$T66,1,$V66)=0, $V66&gt;0)</formula>
    </cfRule>
  </conditionalFormatting>
  <conditionalFormatting sqref="W66:W68">
    <cfRule type="expression" dxfId="3659" priority="269" stopIfTrue="1">
      <formula>AND(INDEX($M66:$T66,1,$W66)=0, $W66&gt;0)</formula>
    </cfRule>
  </conditionalFormatting>
  <conditionalFormatting sqref="X66:X68">
    <cfRule type="expression" dxfId="3658" priority="270" stopIfTrue="1">
      <formula>AND(INDEX($M66:$T66,1,$X66)=0, $X66&gt;0)</formula>
    </cfRule>
  </conditionalFormatting>
  <conditionalFormatting sqref="AE66:AG68">
    <cfRule type="expression" dxfId="3657" priority="264">
      <formula>AND(NOT(ISBLANK($M66)),ISBLANK($AE66),ISBLANK($AF66),ISBLANK($AG66))</formula>
    </cfRule>
  </conditionalFormatting>
  <conditionalFormatting sqref="AH66:AJ68">
    <cfRule type="expression" dxfId="3656" priority="263">
      <formula>AND(NOT(ISBLANK($N66)),ISBLANK($AH66),ISBLANK($AI66),ISBLANK($AJ66))</formula>
    </cfRule>
  </conditionalFormatting>
  <conditionalFormatting sqref="AK66:AM68">
    <cfRule type="expression" dxfId="3655" priority="262">
      <formula>AND(NOT(ISBLANK($O66)),ISBLANK($AK66),ISBLANK($AL66),ISBLANK($AM66))</formula>
    </cfRule>
  </conditionalFormatting>
  <conditionalFormatting sqref="AN66:AP68">
    <cfRule type="expression" dxfId="3654" priority="261">
      <formula>AND(NOT(ISBLANK($P66)),ISBLANK($AN66),ISBLANK($AO66),ISBLANK($AP66))</formula>
    </cfRule>
  </conditionalFormatting>
  <conditionalFormatting sqref="AQ66:AS68">
    <cfRule type="expression" dxfId="3653" priority="260">
      <formula>AND(NOT(ISBLANK($Q66)),ISBLANK($AQ66),ISBLANK($AR66),ISBLANK($AS66))</formula>
    </cfRule>
  </conditionalFormatting>
  <conditionalFormatting sqref="AT66:AV68">
    <cfRule type="expression" dxfId="3652" priority="259">
      <formula>AND(NOT(ISBLANK($R66)),ISBLANK($AT66),ISBLANK($AU66),ISBLANK($AV66))</formula>
    </cfRule>
  </conditionalFormatting>
  <conditionalFormatting sqref="AW66:AY68">
    <cfRule type="expression" dxfId="3651" priority="258">
      <formula>AND(NOT(ISBLANK($S66)),ISBLANK($AW66),ISBLANK($AX66),ISBLANK($AY66))</formula>
    </cfRule>
  </conditionalFormatting>
  <conditionalFormatting sqref="AZ66:BB68">
    <cfRule type="expression" dxfId="3650" priority="257">
      <formula>AND(NOT(ISBLANK($T66)),ISBLANK($AZ66),ISBLANK($BA66),ISBLANK($BB66))</formula>
    </cfRule>
  </conditionalFormatting>
  <conditionalFormatting sqref="X66:X68">
    <cfRule type="expression" dxfId="3649" priority="256">
      <formula>AND(NOT(ISBLANK($X66)),ISBLANK($U66),ISBLANK($V66),ISBLANK($W66))</formula>
    </cfRule>
  </conditionalFormatting>
  <conditionalFormatting sqref="AD69">
    <cfRule type="expression" dxfId="3648" priority="220">
      <formula>"&lt;=0.5*$E$17"</formula>
    </cfRule>
    <cfRule type="expression" dxfId="3647" priority="221">
      <formula>"&gt;=0,5*$E$17"</formula>
    </cfRule>
  </conditionalFormatting>
  <conditionalFormatting sqref="AE69:BN69">
    <cfRule type="expression" dxfId="3646" priority="222" stopIfTrue="1">
      <formula>MOD(AE69,2)&lt;&gt;0</formula>
    </cfRule>
  </conditionalFormatting>
  <conditionalFormatting sqref="V69">
    <cfRule type="expression" dxfId="3645" priority="223" stopIfTrue="1">
      <formula>AND(INDEX($M69:$T69,1,$V69)=0, $V69&gt;0)</formula>
    </cfRule>
  </conditionalFormatting>
  <conditionalFormatting sqref="W69">
    <cfRule type="expression" dxfId="3644" priority="224" stopIfTrue="1">
      <formula>AND(INDEX($M69:$T69,1,$W69)=0, $W69&gt;0)</formula>
    </cfRule>
  </conditionalFormatting>
  <conditionalFormatting sqref="X69">
    <cfRule type="expression" dxfId="3643" priority="225" stopIfTrue="1">
      <formula>AND(INDEX($M69:$T69,1,$X69)=0, $X69&gt;0)</formula>
    </cfRule>
  </conditionalFormatting>
  <conditionalFormatting sqref="AE69:AG69">
    <cfRule type="expression" dxfId="3642" priority="219">
      <formula>AND(NOT(ISBLANK($M69)),ISBLANK($AE69),ISBLANK($AF69),ISBLANK($AG69))</formula>
    </cfRule>
  </conditionalFormatting>
  <conditionalFormatting sqref="AH69:AJ69">
    <cfRule type="expression" dxfId="3641" priority="218">
      <formula>AND(NOT(ISBLANK($N69)),ISBLANK($AH69),ISBLANK($AI69),ISBLANK($AJ69))</formula>
    </cfRule>
  </conditionalFormatting>
  <conditionalFormatting sqref="AK69:AM69">
    <cfRule type="expression" dxfId="3640" priority="217">
      <formula>AND(NOT(ISBLANK($O69)),ISBLANK($AK69),ISBLANK($AL69),ISBLANK($AM69))</formula>
    </cfRule>
  </conditionalFormatting>
  <conditionalFormatting sqref="AN69:AP69">
    <cfRule type="expression" dxfId="3639" priority="216">
      <formula>AND(NOT(ISBLANK($P69)),ISBLANK($AN69),ISBLANK($AO69),ISBLANK($AP69))</formula>
    </cfRule>
  </conditionalFormatting>
  <conditionalFormatting sqref="AQ69:AS69">
    <cfRule type="expression" dxfId="3638" priority="215">
      <formula>AND(NOT(ISBLANK($Q69)),ISBLANK($AQ69),ISBLANK($AR69),ISBLANK($AS69))</formula>
    </cfRule>
  </conditionalFormatting>
  <conditionalFormatting sqref="AT69:AV69">
    <cfRule type="expression" dxfId="3637" priority="214">
      <formula>AND(NOT(ISBLANK($R69)),ISBLANK($AT69),ISBLANK($AU69),ISBLANK($AV69))</formula>
    </cfRule>
  </conditionalFormatting>
  <conditionalFormatting sqref="AW69:AY69">
    <cfRule type="expression" dxfId="3636" priority="213">
      <formula>AND(NOT(ISBLANK($S69)),ISBLANK($AW69),ISBLANK($AX69),ISBLANK($AY69))</formula>
    </cfRule>
  </conditionalFormatting>
  <conditionalFormatting sqref="AZ69:BB69">
    <cfRule type="expression" dxfId="3635" priority="212">
      <formula>AND(NOT(ISBLANK($T69)),ISBLANK($AZ69),ISBLANK($BA69),ISBLANK($BB69))</formula>
    </cfRule>
  </conditionalFormatting>
  <conditionalFormatting sqref="X69">
    <cfRule type="expression" dxfId="3634" priority="211">
      <formula>AND(NOT(ISBLANK($X69)),ISBLANK($U69),ISBLANK($V69),ISBLANK($W69))</formula>
    </cfRule>
  </conditionalFormatting>
  <conditionalFormatting sqref="V65">
    <cfRule type="expression" dxfId="3633" priority="178" stopIfTrue="1">
      <formula>AND(INDEX($M65:$T65,1,$V65)=0, $V65&gt;0)</formula>
    </cfRule>
  </conditionalFormatting>
  <conditionalFormatting sqref="AR65 BC65:BN65 AK65:AM65 AG65">
    <cfRule type="expression" dxfId="3632" priority="179" stopIfTrue="1">
      <formula>MOD(AG65,2)&lt;&gt;0</formula>
    </cfRule>
  </conditionalFormatting>
  <conditionalFormatting sqref="W65">
    <cfRule type="expression" dxfId="3631" priority="180" stopIfTrue="1">
      <formula>AND(INDEX($M65:$T65,1,$W65)=0, $W65&gt;0)</formula>
    </cfRule>
  </conditionalFormatting>
  <conditionalFormatting sqref="AS65:BB65 AN65:AQ65 AH65:AJ65 AE65:AF65">
    <cfRule type="expression" dxfId="3630" priority="177" stopIfTrue="1">
      <formula>MOD(AE65,2)&lt;&gt;0</formula>
    </cfRule>
  </conditionalFormatting>
  <conditionalFormatting sqref="AD185">
    <cfRule type="expression" dxfId="3629" priority="175">
      <formula>"&lt;=0.5*$E$17"</formula>
    </cfRule>
    <cfRule type="expression" dxfId="3628" priority="176">
      <formula>"&gt;=0,5*$E$17"</formula>
    </cfRule>
  </conditionalFormatting>
  <conditionalFormatting sqref="AK4:AK10">
    <cfRule type="expression" dxfId="3627" priority="174">
      <formula>AND(NOT(ISBLANK($M4)),ISBLANK($AE4),ISBLANK($AF4),ISBLANK($AG4))</formula>
    </cfRule>
  </conditionalFormatting>
  <conditionalFormatting sqref="AM4:AM10">
    <cfRule type="expression" dxfId="3626" priority="173">
      <formula>AND(NOT(ISBLANK($M4)),ISBLANK($AE4),ISBLANK($AF4),ISBLANK($AG4))</formula>
    </cfRule>
  </conditionalFormatting>
  <conditionalFormatting sqref="AN4:AN10">
    <cfRule type="expression" dxfId="3625" priority="172">
      <formula>AND(NOT(ISBLANK($N4)),ISBLANK($AH4),ISBLANK($AI4),ISBLANK($AJ4))</formula>
    </cfRule>
  </conditionalFormatting>
  <conditionalFormatting sqref="AP4:AP10">
    <cfRule type="expression" dxfId="3624" priority="171">
      <formula>AND(NOT(ISBLANK($N4)),ISBLANK($AH4),ISBLANK($AI4),ISBLANK($AJ4))</formula>
    </cfRule>
  </conditionalFormatting>
  <conditionalFormatting sqref="AD18:AD19">
    <cfRule type="expression" dxfId="3623" priority="165">
      <formula>"&lt;=0.5*$E$17"</formula>
    </cfRule>
    <cfRule type="expression" dxfId="3622" priority="166">
      <formula>"&gt;=0,5*$E$17"</formula>
    </cfRule>
  </conditionalFormatting>
  <conditionalFormatting sqref="AE18:BN19">
    <cfRule type="expression" dxfId="3621" priority="167" stopIfTrue="1">
      <formula>MOD(AE18,2)&lt;&gt;0</formula>
    </cfRule>
  </conditionalFormatting>
  <conditionalFormatting sqref="V18:V19">
    <cfRule type="expression" dxfId="3620" priority="168" stopIfTrue="1">
      <formula>AND(INDEX($M18:$T18,1,$V18)=0, $V18&gt;0)</formula>
    </cfRule>
  </conditionalFormatting>
  <conditionalFormatting sqref="W18:W19">
    <cfRule type="expression" dxfId="3619" priority="169" stopIfTrue="1">
      <formula>AND(INDEX($M18:$T18,1,$W18)=0, $W18&gt;0)</formula>
    </cfRule>
  </conditionalFormatting>
  <conditionalFormatting sqref="X18:X19">
    <cfRule type="expression" dxfId="3618" priority="170" stopIfTrue="1">
      <formula>AND(INDEX($M18:$T18,1,$X18)=0, $X18&gt;0)</formula>
    </cfRule>
  </conditionalFormatting>
  <conditionalFormatting sqref="AE18:AG19">
    <cfRule type="expression" dxfId="3617" priority="164">
      <formula>AND(NOT(ISBLANK($M18)),ISBLANK($AE18),ISBLANK($AF18),ISBLANK($AG18))</formula>
    </cfRule>
  </conditionalFormatting>
  <conditionalFormatting sqref="AH18:AJ19">
    <cfRule type="expression" dxfId="3616" priority="163">
      <formula>AND(NOT(ISBLANK($N18)),ISBLANK($AH18),ISBLANK($AI18),ISBLANK($AJ18))</formula>
    </cfRule>
  </conditionalFormatting>
  <conditionalFormatting sqref="AK18:AM19">
    <cfRule type="expression" dxfId="3615" priority="162">
      <formula>AND(NOT(ISBLANK($O18)),ISBLANK($AK18),ISBLANK($AL18),ISBLANK($AM18))</formula>
    </cfRule>
  </conditionalFormatting>
  <conditionalFormatting sqref="AN18:AP19">
    <cfRule type="expression" dxfId="3614" priority="161">
      <formula>AND(NOT(ISBLANK($P18)),ISBLANK($AN18),ISBLANK($AO18),ISBLANK($AP18))</formula>
    </cfRule>
  </conditionalFormatting>
  <conditionalFormatting sqref="AQ18:AS19">
    <cfRule type="expression" dxfId="3613" priority="160">
      <formula>AND(NOT(ISBLANK($Q18)),ISBLANK($AQ18),ISBLANK($AR18),ISBLANK($AS18))</formula>
    </cfRule>
  </conditionalFormatting>
  <conditionalFormatting sqref="AT18:AV19">
    <cfRule type="expression" dxfId="3612" priority="159">
      <formula>AND(NOT(ISBLANK($R18)),ISBLANK($AT18),ISBLANK($AU18),ISBLANK($AV18))</formula>
    </cfRule>
  </conditionalFormatting>
  <conditionalFormatting sqref="AW18:AY19">
    <cfRule type="expression" dxfId="3611" priority="158">
      <formula>AND(NOT(ISBLANK($S18)),ISBLANK($AW18),ISBLANK($AX18),ISBLANK($AY18))</formula>
    </cfRule>
  </conditionalFormatting>
  <conditionalFormatting sqref="AZ18:BB19">
    <cfRule type="expression" dxfId="3610" priority="157">
      <formula>AND(NOT(ISBLANK($T18)),ISBLANK($AZ18),ISBLANK($BA18),ISBLANK($BB18))</formula>
    </cfRule>
  </conditionalFormatting>
  <conditionalFormatting sqref="X18:X19">
    <cfRule type="expression" dxfId="3609" priority="156">
      <formula>AND(NOT(ISBLANK($X18)),ISBLANK($U18),ISBLANK($V18),ISBLANK($W18))</formula>
    </cfRule>
  </conditionalFormatting>
  <conditionalFormatting sqref="AD15:AD16">
    <cfRule type="expression" dxfId="3608" priority="150">
      <formula>"&lt;=0.5*$E$17"</formula>
    </cfRule>
    <cfRule type="expression" dxfId="3607" priority="151">
      <formula>"&gt;=0,5*$E$17"</formula>
    </cfRule>
  </conditionalFormatting>
  <conditionalFormatting sqref="AE15:BN16 Z15:Z16">
    <cfRule type="expression" dxfId="3606" priority="152" stopIfTrue="1">
      <formula>MOD(Z15,2)&lt;&gt;0</formula>
    </cfRule>
  </conditionalFormatting>
  <conditionalFormatting sqref="V15:V16">
    <cfRule type="expression" dxfId="3605" priority="153" stopIfTrue="1">
      <formula>AND(INDEX($M15:$T15,1,$V15)=0, $V15&gt;0)</formula>
    </cfRule>
  </conditionalFormatting>
  <conditionalFormatting sqref="W15:W16">
    <cfRule type="expression" dxfId="3604" priority="154" stopIfTrue="1">
      <formula>AND(INDEX($M15:$T15,1,$W15)=0, $W15&gt;0)</formula>
    </cfRule>
  </conditionalFormatting>
  <conditionalFormatting sqref="X15:X16">
    <cfRule type="expression" dxfId="3603" priority="155" stopIfTrue="1">
      <formula>AND(INDEX($M15:$T15,1,$X15)=0, $X15&gt;0)</formula>
    </cfRule>
  </conditionalFormatting>
  <conditionalFormatting sqref="AE15:AG16">
    <cfRule type="expression" dxfId="3602" priority="149">
      <formula>AND(NOT(ISBLANK($M15)),ISBLANK($AE15),ISBLANK($AF15),ISBLANK($AG15))</formula>
    </cfRule>
  </conditionalFormatting>
  <conditionalFormatting sqref="AH15:AJ16">
    <cfRule type="expression" dxfId="3601" priority="148">
      <formula>AND(NOT(ISBLANK($N15)),ISBLANK($AH15),ISBLANK($AI15),ISBLANK($AJ15))</formula>
    </cfRule>
  </conditionalFormatting>
  <conditionalFormatting sqref="AK15:AM16">
    <cfRule type="expression" dxfId="3600" priority="147">
      <formula>AND(NOT(ISBLANK($O15)),ISBLANK($AK15),ISBLANK($AL15),ISBLANK($AM15))</formula>
    </cfRule>
  </conditionalFormatting>
  <conditionalFormatting sqref="AN15:AP16">
    <cfRule type="expression" dxfId="3599" priority="146">
      <formula>AND(NOT(ISBLANK($P15)),ISBLANK($AN15),ISBLANK($AO15),ISBLANK($AP15))</formula>
    </cfRule>
  </conditionalFormatting>
  <conditionalFormatting sqref="AQ15:AS16">
    <cfRule type="expression" dxfId="3598" priority="145">
      <formula>AND(NOT(ISBLANK($Q15)),ISBLANK($AQ15),ISBLANK($AR15),ISBLANK($AS15))</formula>
    </cfRule>
  </conditionalFormatting>
  <conditionalFormatting sqref="AT15:AV16">
    <cfRule type="expression" dxfId="3597" priority="144">
      <formula>AND(NOT(ISBLANK($R15)),ISBLANK($AT15),ISBLANK($AU15),ISBLANK($AV15))</formula>
    </cfRule>
  </conditionalFormatting>
  <conditionalFormatting sqref="AW15:AY16">
    <cfRule type="expression" dxfId="3596" priority="143">
      <formula>AND(NOT(ISBLANK($S15)),ISBLANK($AW15),ISBLANK($AX15),ISBLANK($AY15))</formula>
    </cfRule>
  </conditionalFormatting>
  <conditionalFormatting sqref="AZ15:BB16">
    <cfRule type="expression" dxfId="3595" priority="142">
      <formula>AND(NOT(ISBLANK($T15)),ISBLANK($AZ15),ISBLANK($BA15),ISBLANK($BB15))</formula>
    </cfRule>
  </conditionalFormatting>
  <conditionalFormatting sqref="X15:X16">
    <cfRule type="expression" dxfId="3594" priority="141">
      <formula>AND(NOT(ISBLANK($X15)),ISBLANK($U15),ISBLANK($V15),ISBLANK($W15))</formula>
    </cfRule>
  </conditionalFormatting>
  <conditionalFormatting sqref="X27">
    <cfRule type="expression" dxfId="3593" priority="653">
      <formula>AND(NOT(ISBLANK($X27)),ISBLANK($U27),ISBLANK($V27),ISBLANK(#REF!))</formula>
    </cfRule>
  </conditionalFormatting>
  <conditionalFormatting sqref="AO27">
    <cfRule type="expression" dxfId="3592" priority="654">
      <formula>AND(NOT(ISBLANK(#REF!)),ISBLANK(#REF!),ISBLANK($AO27),ISBLANK(#REF!))</formula>
    </cfRule>
  </conditionalFormatting>
  <conditionalFormatting sqref="AN27 AP27">
    <cfRule type="expression" dxfId="3591" priority="655">
      <formula>AND(NOT(ISBLANK($P27)),ISBLANK($AN27),ISBLANK($AO28),ISBLANK($AP27))</formula>
    </cfRule>
  </conditionalFormatting>
  <conditionalFormatting sqref="AR51:AR54 BC51:BN54 AK51:AM54 AG51:AG54">
    <cfRule type="expression" dxfId="3590" priority="140" stopIfTrue="1">
      <formula>MOD(AG51,2)&lt;&gt;0</formula>
    </cfRule>
  </conditionalFormatting>
  <conditionalFormatting sqref="AE51:AF54 AH51:AJ54 AN51:AQ54 AS51:BB54">
    <cfRule type="expression" dxfId="3589" priority="139" stopIfTrue="1">
      <formula>MOD(AE51,2)&lt;&gt;0</formula>
    </cfRule>
  </conditionalFormatting>
  <conditionalFormatting sqref="AK76:AM76">
    <cfRule type="expression" dxfId="3588" priority="131">
      <formula>AND(NOT(ISBLANK($O76)),ISBLANK($AK76),ISBLANK($AL76),ISBLANK($AM76))</formula>
    </cfRule>
  </conditionalFormatting>
  <conditionalFormatting sqref="AK76:AM76">
    <cfRule type="expression" dxfId="3587" priority="130" stopIfTrue="1">
      <formula>MOD(AK76,2)&lt;&gt;0</formula>
    </cfRule>
  </conditionalFormatting>
  <conditionalFormatting sqref="AD21">
    <cfRule type="expression" dxfId="3586" priority="124">
      <formula>"&lt;=0.5*$E$17"</formula>
    </cfRule>
    <cfRule type="expression" dxfId="3585" priority="125">
      <formula>"&gt;=0,5*$E$17"</formula>
    </cfRule>
  </conditionalFormatting>
  <conditionalFormatting sqref="Z21 AE21:BN21">
    <cfRule type="expression" dxfId="3584" priority="126" stopIfTrue="1">
      <formula>MOD(Z21,2)&lt;&gt;0</formula>
    </cfRule>
  </conditionalFormatting>
  <conditionalFormatting sqref="V21">
    <cfRule type="expression" dxfId="3583" priority="127" stopIfTrue="1">
      <formula>AND(INDEX($M21:$T21,1,$V21)=0, $V21&gt;0)</formula>
    </cfRule>
  </conditionalFormatting>
  <conditionalFormatting sqref="W21">
    <cfRule type="expression" dxfId="3582" priority="128" stopIfTrue="1">
      <formula>AND(INDEX($M21:$T21,1,$W21)=0, $W21&gt;0)</formula>
    </cfRule>
  </conditionalFormatting>
  <conditionalFormatting sqref="X21">
    <cfRule type="expression" dxfId="3581" priority="129" stopIfTrue="1">
      <formula>AND(INDEX($M21:$T21,1,$X21)=0, $X21&gt;0)</formula>
    </cfRule>
  </conditionalFormatting>
  <conditionalFormatting sqref="AE21:AG21">
    <cfRule type="expression" dxfId="3580" priority="123">
      <formula>AND(NOT(ISBLANK($M21)),ISBLANK($AE21),ISBLANK($AF21),ISBLANK($AG21))</formula>
    </cfRule>
  </conditionalFormatting>
  <conditionalFormatting sqref="AH21:AJ21">
    <cfRule type="expression" dxfId="3579" priority="122">
      <formula>AND(NOT(ISBLANK($N21)),ISBLANK($AH21),ISBLANK($AI21),ISBLANK($AJ21))</formula>
    </cfRule>
  </conditionalFormatting>
  <conditionalFormatting sqref="AK21:AM21">
    <cfRule type="expression" dxfId="3578" priority="121">
      <formula>AND(NOT(ISBLANK($O21)),ISBLANK($AK21),ISBLANK($AL21),ISBLANK($AM21))</formula>
    </cfRule>
  </conditionalFormatting>
  <conditionalFormatting sqref="AN21:AP21">
    <cfRule type="expression" dxfId="3577" priority="120">
      <formula>AND(NOT(ISBLANK($P21)),ISBLANK($AN21),ISBLANK($AO21),ISBLANK($AP21))</formula>
    </cfRule>
  </conditionalFormatting>
  <conditionalFormatting sqref="AQ21:AS21">
    <cfRule type="expression" dxfId="3576" priority="119">
      <formula>AND(NOT(ISBLANK($Q21)),ISBLANK($AQ21),ISBLANK($AR21),ISBLANK($AS21))</formula>
    </cfRule>
  </conditionalFormatting>
  <conditionalFormatting sqref="AT21:AV21">
    <cfRule type="expression" dxfId="3575" priority="118">
      <formula>AND(NOT(ISBLANK($R21)),ISBLANK($AT21),ISBLANK($AU21),ISBLANK($AV21))</formula>
    </cfRule>
  </conditionalFormatting>
  <conditionalFormatting sqref="AW21:AY21">
    <cfRule type="expression" dxfId="3574" priority="117">
      <formula>AND(NOT(ISBLANK($S21)),ISBLANK($AW21),ISBLANK($AX21),ISBLANK($AY21))</formula>
    </cfRule>
  </conditionalFormatting>
  <conditionalFormatting sqref="AZ21:BB21">
    <cfRule type="expression" dxfId="3573" priority="116">
      <formula>AND(NOT(ISBLANK($T21)),ISBLANK($AZ21),ISBLANK($BA21),ISBLANK($BB21))</formula>
    </cfRule>
  </conditionalFormatting>
  <conditionalFormatting sqref="X21">
    <cfRule type="expression" dxfId="3572" priority="115">
      <formula>AND(NOT(ISBLANK($X21)),ISBLANK($U21),ISBLANK($V21),ISBLANK($W21))</formula>
    </cfRule>
  </conditionalFormatting>
  <conditionalFormatting sqref="AD37">
    <cfRule type="expression" dxfId="3571" priority="109">
      <formula>"&lt;=0.5*$E$17"</formula>
    </cfRule>
    <cfRule type="expression" dxfId="3570" priority="110">
      <formula>"&gt;=0,5*$E$17"</formula>
    </cfRule>
  </conditionalFormatting>
  <conditionalFormatting sqref="AE37:BN37">
    <cfRule type="expression" dxfId="3569" priority="111" stopIfTrue="1">
      <formula>MOD(AE37,2)&lt;&gt;0</formula>
    </cfRule>
  </conditionalFormatting>
  <conditionalFormatting sqref="V37">
    <cfRule type="expression" dxfId="3568" priority="112" stopIfTrue="1">
      <formula>AND(INDEX($M37:$T37,1,$V37)=0, $V37&gt;0)</formula>
    </cfRule>
  </conditionalFormatting>
  <conditionalFormatting sqref="W37">
    <cfRule type="expression" dxfId="3567" priority="113" stopIfTrue="1">
      <formula>AND(INDEX($M37:$T37,1,$W37)=0, $W37&gt;0)</formula>
    </cfRule>
  </conditionalFormatting>
  <conditionalFormatting sqref="X37">
    <cfRule type="expression" dxfId="3566" priority="114" stopIfTrue="1">
      <formula>AND(INDEX($M37:$T37,1,$X37)=0, $X37&gt;0)</formula>
    </cfRule>
  </conditionalFormatting>
  <conditionalFormatting sqref="AE37:AG37">
    <cfRule type="expression" dxfId="3565" priority="108">
      <formula>AND(NOT(ISBLANK($M37)),ISBLANK($AE37),ISBLANK($AF37),ISBLANK($AG37))</formula>
    </cfRule>
  </conditionalFormatting>
  <conditionalFormatting sqref="AH37:AJ37">
    <cfRule type="expression" dxfId="3564" priority="107">
      <formula>AND(NOT(ISBLANK($N37)),ISBLANK($AH37),ISBLANK($AI37),ISBLANK($AJ37))</formula>
    </cfRule>
  </conditionalFormatting>
  <conditionalFormatting sqref="AK37:AM37">
    <cfRule type="expression" dxfId="3563" priority="106">
      <formula>AND(NOT(ISBLANK($O37)),ISBLANK($AK37),ISBLANK($AL37),ISBLANK($AM37))</formula>
    </cfRule>
  </conditionalFormatting>
  <conditionalFormatting sqref="AN37:AP37">
    <cfRule type="expression" dxfId="3562" priority="105">
      <formula>AND(NOT(ISBLANK($P37)),ISBLANK($AN37),ISBLANK($AO37),ISBLANK($AP37))</formula>
    </cfRule>
  </conditionalFormatting>
  <conditionalFormatting sqref="AQ37:AS37">
    <cfRule type="expression" dxfId="3561" priority="104">
      <formula>AND(NOT(ISBLANK($Q37)),ISBLANK($AQ37),ISBLANK($AR37),ISBLANK($AS37))</formula>
    </cfRule>
  </conditionalFormatting>
  <conditionalFormatting sqref="AT37:AV37">
    <cfRule type="expression" dxfId="3560" priority="103">
      <formula>AND(NOT(ISBLANK($R37)),ISBLANK($AT37),ISBLANK($AU37),ISBLANK($AV37))</formula>
    </cfRule>
  </conditionalFormatting>
  <conditionalFormatting sqref="AW37:AY37">
    <cfRule type="expression" dxfId="3559" priority="102">
      <formula>AND(NOT(ISBLANK($S37)),ISBLANK($AW37),ISBLANK($AX37),ISBLANK($AY37))</formula>
    </cfRule>
  </conditionalFormatting>
  <conditionalFormatting sqref="AZ37:BB37">
    <cfRule type="expression" dxfId="3558" priority="101">
      <formula>AND(NOT(ISBLANK($T37)),ISBLANK($AZ37),ISBLANK($BA37),ISBLANK($BB37))</formula>
    </cfRule>
  </conditionalFormatting>
  <conditionalFormatting sqref="X37">
    <cfRule type="expression" dxfId="3557" priority="100">
      <formula>AND(NOT(ISBLANK($X37)),ISBLANK($U37),ISBLANK($V37),ISBLANK($W37))</formula>
    </cfRule>
  </conditionalFormatting>
  <conditionalFormatting sqref="AD40">
    <cfRule type="expression" dxfId="3556" priority="94">
      <formula>"&lt;=0.5*$E$17"</formula>
    </cfRule>
    <cfRule type="expression" dxfId="3555" priority="95">
      <formula>"&gt;=0,5*$E$17"</formula>
    </cfRule>
  </conditionalFormatting>
  <conditionalFormatting sqref="AE40:BN40">
    <cfRule type="expression" dxfId="3554" priority="96" stopIfTrue="1">
      <formula>MOD(AE40,2)&lt;&gt;0</formula>
    </cfRule>
  </conditionalFormatting>
  <conditionalFormatting sqref="V40">
    <cfRule type="expression" dxfId="3553" priority="97" stopIfTrue="1">
      <formula>AND(INDEX($M40:$T40,1,$V40)=0, $V40&gt;0)</formula>
    </cfRule>
  </conditionalFormatting>
  <conditionalFormatting sqref="W40">
    <cfRule type="expression" dxfId="3552" priority="98" stopIfTrue="1">
      <formula>AND(INDEX($M40:$T40,1,$W40)=0, $W40&gt;0)</formula>
    </cfRule>
  </conditionalFormatting>
  <conditionalFormatting sqref="X40">
    <cfRule type="expression" dxfId="3551" priority="99" stopIfTrue="1">
      <formula>AND(INDEX($M40:$T40,1,$X40)=0, $X40&gt;0)</formula>
    </cfRule>
  </conditionalFormatting>
  <conditionalFormatting sqref="AE40:AG40">
    <cfRule type="expression" dxfId="3550" priority="93">
      <formula>AND(NOT(ISBLANK($M40)),ISBLANK($AE40),ISBLANK($AF40),ISBLANK($AG40))</formula>
    </cfRule>
  </conditionalFormatting>
  <conditionalFormatting sqref="AH40:AJ40">
    <cfRule type="expression" dxfId="3549" priority="92">
      <formula>AND(NOT(ISBLANK($N40)),ISBLANK($AH40),ISBLANK($AI40),ISBLANK($AJ40))</formula>
    </cfRule>
  </conditionalFormatting>
  <conditionalFormatting sqref="AK40:AM40">
    <cfRule type="expression" dxfId="3548" priority="91">
      <formula>AND(NOT(ISBLANK($O40)),ISBLANK($AK40),ISBLANK($AL40),ISBLANK($AM40))</formula>
    </cfRule>
  </conditionalFormatting>
  <conditionalFormatting sqref="AN40:AP40">
    <cfRule type="expression" dxfId="3547" priority="90">
      <formula>AND(NOT(ISBLANK($P40)),ISBLANK($AN40),ISBLANK($AO40),ISBLANK($AP40))</formula>
    </cfRule>
  </conditionalFormatting>
  <conditionalFormatting sqref="AQ40:AS40">
    <cfRule type="expression" dxfId="3546" priority="89">
      <formula>AND(NOT(ISBLANK($Q40)),ISBLANK($AQ40),ISBLANK($AR40),ISBLANK($AS40))</formula>
    </cfRule>
  </conditionalFormatting>
  <conditionalFormatting sqref="AT40:AV40">
    <cfRule type="expression" dxfId="3545" priority="88">
      <formula>AND(NOT(ISBLANK($R40)),ISBLANK($AT40),ISBLANK($AU40),ISBLANK($AV40))</formula>
    </cfRule>
  </conditionalFormatting>
  <conditionalFormatting sqref="AW40:AY40">
    <cfRule type="expression" dxfId="3544" priority="87">
      <formula>AND(NOT(ISBLANK($S40)),ISBLANK($AW40),ISBLANK($AX40),ISBLANK($AY40))</formula>
    </cfRule>
  </conditionalFormatting>
  <conditionalFormatting sqref="AZ40:BB40">
    <cfRule type="expression" dxfId="3543" priority="86">
      <formula>AND(NOT(ISBLANK($T40)),ISBLANK($AZ40),ISBLANK($BA40),ISBLANK($BB40))</formula>
    </cfRule>
  </conditionalFormatting>
  <conditionalFormatting sqref="X40">
    <cfRule type="expression" dxfId="3542" priority="85">
      <formula>AND(NOT(ISBLANK($X40)),ISBLANK($U40),ISBLANK($V40),ISBLANK($W40))</formula>
    </cfRule>
  </conditionalFormatting>
  <conditionalFormatting sqref="AD41">
    <cfRule type="expression" dxfId="3541" priority="79">
      <formula>"&lt;=0.5*$E$17"</formula>
    </cfRule>
    <cfRule type="expression" dxfId="3540" priority="80">
      <formula>"&gt;=0,5*$E$17"</formula>
    </cfRule>
  </conditionalFormatting>
  <conditionalFormatting sqref="AE41:BN41">
    <cfRule type="expression" dxfId="3539" priority="81" stopIfTrue="1">
      <formula>MOD(AE41,2)&lt;&gt;0</formula>
    </cfRule>
  </conditionalFormatting>
  <conditionalFormatting sqref="V41">
    <cfRule type="expression" dxfId="3538" priority="82" stopIfTrue="1">
      <formula>AND(INDEX($M41:$T41,1,$V41)=0, $V41&gt;0)</formula>
    </cfRule>
  </conditionalFormatting>
  <conditionalFormatting sqref="W41">
    <cfRule type="expression" dxfId="3537" priority="83" stopIfTrue="1">
      <formula>AND(INDEX($M41:$T41,1,$W41)=0, $W41&gt;0)</formula>
    </cfRule>
  </conditionalFormatting>
  <conditionalFormatting sqref="X41">
    <cfRule type="expression" dxfId="3536" priority="84" stopIfTrue="1">
      <formula>AND(INDEX($M41:$T41,1,$X41)=0, $X41&gt;0)</formula>
    </cfRule>
  </conditionalFormatting>
  <conditionalFormatting sqref="AE41:AG41">
    <cfRule type="expression" dxfId="3535" priority="78">
      <formula>AND(NOT(ISBLANK($M41)),ISBLANK($AE41),ISBLANK($AF41),ISBLANK($AG41))</formula>
    </cfRule>
  </conditionalFormatting>
  <conditionalFormatting sqref="AH41:AJ41">
    <cfRule type="expression" dxfId="3534" priority="77">
      <formula>AND(NOT(ISBLANK($N41)),ISBLANK($AH41),ISBLANK($AI41),ISBLANK($AJ41))</formula>
    </cfRule>
  </conditionalFormatting>
  <conditionalFormatting sqref="AK41:AM41">
    <cfRule type="expression" dxfId="3533" priority="76">
      <formula>AND(NOT(ISBLANK($O41)),ISBLANK($AK41),ISBLANK($AL41),ISBLANK($AM41))</formula>
    </cfRule>
  </conditionalFormatting>
  <conditionalFormatting sqref="AN41:AP41">
    <cfRule type="expression" dxfId="3532" priority="75">
      <formula>AND(NOT(ISBLANK($P41)),ISBLANK($AN41),ISBLANK($AO41),ISBLANK($AP41))</formula>
    </cfRule>
  </conditionalFormatting>
  <conditionalFormatting sqref="AQ41:AS41">
    <cfRule type="expression" dxfId="3531" priority="74">
      <formula>AND(NOT(ISBLANK($Q41)),ISBLANK($AQ41),ISBLANK($AR41),ISBLANK($AS41))</formula>
    </cfRule>
  </conditionalFormatting>
  <conditionalFormatting sqref="AT41:AV41">
    <cfRule type="expression" dxfId="3530" priority="73">
      <formula>AND(NOT(ISBLANK($R41)),ISBLANK($AT41),ISBLANK($AU41),ISBLANK($AV41))</formula>
    </cfRule>
  </conditionalFormatting>
  <conditionalFormatting sqref="AW41:AY41">
    <cfRule type="expression" dxfId="3529" priority="72">
      <formula>AND(NOT(ISBLANK($S41)),ISBLANK($AW41),ISBLANK($AX41),ISBLANK($AY41))</formula>
    </cfRule>
  </conditionalFormatting>
  <conditionalFormatting sqref="AZ41:BB41">
    <cfRule type="expression" dxfId="3528" priority="71">
      <formula>AND(NOT(ISBLANK($T41)),ISBLANK($AZ41),ISBLANK($BA41),ISBLANK($BB41))</formula>
    </cfRule>
  </conditionalFormatting>
  <conditionalFormatting sqref="X41">
    <cfRule type="expression" dxfId="3527" priority="70">
      <formula>AND(NOT(ISBLANK($X41)),ISBLANK($U41),ISBLANK($V41),ISBLANK($W41))</formula>
    </cfRule>
  </conditionalFormatting>
  <conditionalFormatting sqref="AD42">
    <cfRule type="expression" dxfId="3526" priority="64">
      <formula>"&lt;=0.5*$E$17"</formula>
    </cfRule>
    <cfRule type="expression" dxfId="3525" priority="65">
      <formula>"&gt;=0,5*$E$17"</formula>
    </cfRule>
  </conditionalFormatting>
  <conditionalFormatting sqref="AE42:BN42">
    <cfRule type="expression" dxfId="3524" priority="66" stopIfTrue="1">
      <formula>MOD(AE42,2)&lt;&gt;0</formula>
    </cfRule>
  </conditionalFormatting>
  <conditionalFormatting sqref="V42">
    <cfRule type="expression" dxfId="3523" priority="67" stopIfTrue="1">
      <formula>AND(INDEX($M42:$T42,1,$V42)=0, $V42&gt;0)</formula>
    </cfRule>
  </conditionalFormatting>
  <conditionalFormatting sqref="W42">
    <cfRule type="expression" dxfId="3522" priority="68" stopIfTrue="1">
      <formula>AND(INDEX($M42:$T42,1,$W42)=0, $W42&gt;0)</formula>
    </cfRule>
  </conditionalFormatting>
  <conditionalFormatting sqref="X42">
    <cfRule type="expression" dxfId="3521" priority="69" stopIfTrue="1">
      <formula>AND(INDEX($M42:$T42,1,$X42)=0, $X42&gt;0)</formula>
    </cfRule>
  </conditionalFormatting>
  <conditionalFormatting sqref="AE42:AG42">
    <cfRule type="expression" dxfId="3520" priority="63">
      <formula>AND(NOT(ISBLANK($M42)),ISBLANK($AE42),ISBLANK($AF42),ISBLANK($AG42))</formula>
    </cfRule>
  </conditionalFormatting>
  <conditionalFormatting sqref="AH42:AJ42">
    <cfRule type="expression" dxfId="3519" priority="62">
      <formula>AND(NOT(ISBLANK($N42)),ISBLANK($AH42),ISBLANK($AI42),ISBLANK($AJ42))</formula>
    </cfRule>
  </conditionalFormatting>
  <conditionalFormatting sqref="AK42:AM42">
    <cfRule type="expression" dxfId="3518" priority="61">
      <formula>AND(NOT(ISBLANK($O42)),ISBLANK($AK42),ISBLANK($AL42),ISBLANK($AM42))</formula>
    </cfRule>
  </conditionalFormatting>
  <conditionalFormatting sqref="AN42:AP42">
    <cfRule type="expression" dxfId="3517" priority="60">
      <formula>AND(NOT(ISBLANK($P42)),ISBLANK($AN42),ISBLANK($AO42),ISBLANK($AP42))</formula>
    </cfRule>
  </conditionalFormatting>
  <conditionalFormatting sqref="AQ42:AS42">
    <cfRule type="expression" dxfId="3516" priority="59">
      <formula>AND(NOT(ISBLANK($Q42)),ISBLANK($AQ42),ISBLANK($AR42),ISBLANK($AS42))</formula>
    </cfRule>
  </conditionalFormatting>
  <conditionalFormatting sqref="AT42:AV42">
    <cfRule type="expression" dxfId="3515" priority="58">
      <formula>AND(NOT(ISBLANK($R42)),ISBLANK($AT42),ISBLANK($AU42),ISBLANK($AV42))</formula>
    </cfRule>
  </conditionalFormatting>
  <conditionalFormatting sqref="AW42:AY42">
    <cfRule type="expression" dxfId="3514" priority="57">
      <formula>AND(NOT(ISBLANK($S42)),ISBLANK($AW42),ISBLANK($AX42),ISBLANK($AY42))</formula>
    </cfRule>
  </conditionalFormatting>
  <conditionalFormatting sqref="AZ42:BB42">
    <cfRule type="expression" dxfId="3513" priority="56">
      <formula>AND(NOT(ISBLANK($T42)),ISBLANK($AZ42),ISBLANK($BA42),ISBLANK($BB42))</formula>
    </cfRule>
  </conditionalFormatting>
  <conditionalFormatting sqref="X42">
    <cfRule type="expression" dxfId="3512" priority="55">
      <formula>AND(NOT(ISBLANK($X42)),ISBLANK($U42),ISBLANK($V42),ISBLANK($W42))</formula>
    </cfRule>
  </conditionalFormatting>
  <conditionalFormatting sqref="AD38">
    <cfRule type="expression" dxfId="3511" priority="49">
      <formula>"&lt;=0.5*$E$17"</formula>
    </cfRule>
    <cfRule type="expression" dxfId="3510" priority="50">
      <formula>"&gt;=0,5*$E$17"</formula>
    </cfRule>
  </conditionalFormatting>
  <conditionalFormatting sqref="AE38:BN38">
    <cfRule type="expression" dxfId="3509" priority="51" stopIfTrue="1">
      <formula>MOD(AE38,2)&lt;&gt;0</formula>
    </cfRule>
  </conditionalFormatting>
  <conditionalFormatting sqref="V38">
    <cfRule type="expression" dxfId="3508" priority="52" stopIfTrue="1">
      <formula>AND(INDEX($M38:$T38,1,$V38)=0, $V38&gt;0)</formula>
    </cfRule>
  </conditionalFormatting>
  <conditionalFormatting sqref="W38">
    <cfRule type="expression" dxfId="3507" priority="53" stopIfTrue="1">
      <formula>AND(INDEX($M38:$T38,1,$W38)=0, $W38&gt;0)</formula>
    </cfRule>
  </conditionalFormatting>
  <conditionalFormatting sqref="X38">
    <cfRule type="expression" dxfId="3506" priority="54" stopIfTrue="1">
      <formula>AND(INDEX($M38:$T38,1,$X38)=0, $X38&gt;0)</formula>
    </cfRule>
  </conditionalFormatting>
  <conditionalFormatting sqref="AE38:AG38">
    <cfRule type="expression" dxfId="3505" priority="48">
      <formula>AND(NOT(ISBLANK($M38)),ISBLANK($AE38),ISBLANK($AF38),ISBLANK($AG38))</formula>
    </cfRule>
  </conditionalFormatting>
  <conditionalFormatting sqref="AH38:AJ38">
    <cfRule type="expression" dxfId="3504" priority="47">
      <formula>AND(NOT(ISBLANK($N38)),ISBLANK($AH38),ISBLANK($AI38),ISBLANK($AJ38))</formula>
    </cfRule>
  </conditionalFormatting>
  <conditionalFormatting sqref="AK38:AM38">
    <cfRule type="expression" dxfId="3503" priority="46">
      <formula>AND(NOT(ISBLANK($O38)),ISBLANK($AK38),ISBLANK($AL38),ISBLANK($AM38))</formula>
    </cfRule>
  </conditionalFormatting>
  <conditionalFormatting sqref="AN38:AP38">
    <cfRule type="expression" dxfId="3502" priority="45">
      <formula>AND(NOT(ISBLANK($P38)),ISBLANK($AN38),ISBLANK($AO38),ISBLANK($AP38))</formula>
    </cfRule>
  </conditionalFormatting>
  <conditionalFormatting sqref="AQ38:AS38">
    <cfRule type="expression" dxfId="3501" priority="44">
      <formula>AND(NOT(ISBLANK($Q38)),ISBLANK($AQ38),ISBLANK($AR38),ISBLANK($AS38))</formula>
    </cfRule>
  </conditionalFormatting>
  <conditionalFormatting sqref="AT38:AV38">
    <cfRule type="expression" dxfId="3500" priority="43">
      <formula>AND(NOT(ISBLANK($R38)),ISBLANK($AT38),ISBLANK($AU38),ISBLANK($AV38))</formula>
    </cfRule>
  </conditionalFormatting>
  <conditionalFormatting sqref="AW38:AY38">
    <cfRule type="expression" dxfId="3499" priority="42">
      <formula>AND(NOT(ISBLANK($S38)),ISBLANK($AW38),ISBLANK($AX38),ISBLANK($AY38))</formula>
    </cfRule>
  </conditionalFormatting>
  <conditionalFormatting sqref="AZ38:BB38">
    <cfRule type="expression" dxfId="3498" priority="41">
      <formula>AND(NOT(ISBLANK($T38)),ISBLANK($AZ38),ISBLANK($BA38),ISBLANK($BB38))</formula>
    </cfRule>
  </conditionalFormatting>
  <conditionalFormatting sqref="X38">
    <cfRule type="expression" dxfId="3497" priority="40">
      <formula>AND(NOT(ISBLANK($X38)),ISBLANK($U38),ISBLANK($V38),ISBLANK($W38))</formula>
    </cfRule>
  </conditionalFormatting>
  <conditionalFormatting sqref="AD39">
    <cfRule type="expression" dxfId="3496" priority="34">
      <formula>"&lt;=0.5*$E$17"</formula>
    </cfRule>
    <cfRule type="expression" dxfId="3495" priority="35">
      <formula>"&gt;=0,5*$E$17"</formula>
    </cfRule>
  </conditionalFormatting>
  <conditionalFormatting sqref="AE39:BN39">
    <cfRule type="expression" dxfId="3494" priority="36" stopIfTrue="1">
      <formula>MOD(AE39,2)&lt;&gt;0</formula>
    </cfRule>
  </conditionalFormatting>
  <conditionalFormatting sqref="V39">
    <cfRule type="expression" dxfId="3493" priority="37" stopIfTrue="1">
      <formula>AND(INDEX($M39:$T39,1,$V39)=0, $V39&gt;0)</formula>
    </cfRule>
  </conditionalFormatting>
  <conditionalFormatting sqref="W39">
    <cfRule type="expression" dxfId="3492" priority="38" stopIfTrue="1">
      <formula>AND(INDEX($M39:$T39,1,$W39)=0, $W39&gt;0)</formula>
    </cfRule>
  </conditionalFormatting>
  <conditionalFormatting sqref="X39">
    <cfRule type="expression" dxfId="3491" priority="39" stopIfTrue="1">
      <formula>AND(INDEX($M39:$T39,1,$X39)=0, $X39&gt;0)</formula>
    </cfRule>
  </conditionalFormatting>
  <conditionalFormatting sqref="AE39:AG39">
    <cfRule type="expression" dxfId="3490" priority="33">
      <formula>AND(NOT(ISBLANK($M39)),ISBLANK($AE39),ISBLANK($AF39),ISBLANK($AG39))</formula>
    </cfRule>
  </conditionalFormatting>
  <conditionalFormatting sqref="AH39:AJ39">
    <cfRule type="expression" dxfId="3489" priority="32">
      <formula>AND(NOT(ISBLANK($N39)),ISBLANK($AH39),ISBLANK($AI39),ISBLANK($AJ39))</formula>
    </cfRule>
  </conditionalFormatting>
  <conditionalFormatting sqref="AK39:AM39">
    <cfRule type="expression" dxfId="3488" priority="31">
      <formula>AND(NOT(ISBLANK($O39)),ISBLANK($AK39),ISBLANK($AL39),ISBLANK($AM39))</formula>
    </cfRule>
  </conditionalFormatting>
  <conditionalFormatting sqref="AN39:AP39">
    <cfRule type="expression" dxfId="3487" priority="30">
      <formula>AND(NOT(ISBLANK($P39)),ISBLANK($AN39),ISBLANK($AO39),ISBLANK($AP39))</formula>
    </cfRule>
  </conditionalFormatting>
  <conditionalFormatting sqref="AQ39:AS39">
    <cfRule type="expression" dxfId="3486" priority="29">
      <formula>AND(NOT(ISBLANK($Q39)),ISBLANK($AQ39),ISBLANK($AR39),ISBLANK($AS39))</formula>
    </cfRule>
  </conditionalFormatting>
  <conditionalFormatting sqref="AT39:AV39">
    <cfRule type="expression" dxfId="3485" priority="28">
      <formula>AND(NOT(ISBLANK($R39)),ISBLANK($AT39),ISBLANK($AU39),ISBLANK($AV39))</formula>
    </cfRule>
  </conditionalFormatting>
  <conditionalFormatting sqref="AW39:AY39">
    <cfRule type="expression" dxfId="3484" priority="27">
      <formula>AND(NOT(ISBLANK($S39)),ISBLANK($AW39),ISBLANK($AX39),ISBLANK($AY39))</formula>
    </cfRule>
  </conditionalFormatting>
  <conditionalFormatting sqref="AZ39:BB39">
    <cfRule type="expression" dxfId="3483" priority="26">
      <formula>AND(NOT(ISBLANK($T39)),ISBLANK($AZ39),ISBLANK($BA39),ISBLANK($BB39))</formula>
    </cfRule>
  </conditionalFormatting>
  <conditionalFormatting sqref="X39">
    <cfRule type="expression" dxfId="3482" priority="25">
      <formula>AND(NOT(ISBLANK($X39)),ISBLANK($U39),ISBLANK($V39),ISBLANK($W39))</formula>
    </cfRule>
  </conditionalFormatting>
  <conditionalFormatting sqref="AE71:AG75">
    <cfRule type="expression" dxfId="3481" priority="24">
      <formula>AND(NOT(ISBLANK($M71)),ISBLANK($AE71),ISBLANK($AF71),ISBLANK($AG71))</formula>
    </cfRule>
  </conditionalFormatting>
  <conditionalFormatting sqref="AE71:AG75">
    <cfRule type="expression" dxfId="3480" priority="23" stopIfTrue="1">
      <formula>MOD(AE71,2)&lt;&gt;0</formula>
    </cfRule>
  </conditionalFormatting>
  <conditionalFormatting sqref="AH71:AJ75">
    <cfRule type="expression" dxfId="3479" priority="22">
      <formula>AND(NOT(ISBLANK($N71)),ISBLANK($AH71),ISBLANK($AI71),ISBLANK($AJ71))</formula>
    </cfRule>
  </conditionalFormatting>
  <conditionalFormatting sqref="AH71:AJ75">
    <cfRule type="expression" dxfId="3478" priority="21" stopIfTrue="1">
      <formula>MOD(AH71,2)&lt;&gt;0</formula>
    </cfRule>
  </conditionalFormatting>
  <conditionalFormatting sqref="AK71:AM75">
    <cfRule type="expression" dxfId="3477" priority="20">
      <formula>AND(NOT(ISBLANK($M71)),ISBLANK($AE71),ISBLANK($AF71),ISBLANK($AG71))</formula>
    </cfRule>
  </conditionalFormatting>
  <conditionalFormatting sqref="AK71:AM75">
    <cfRule type="expression" dxfId="3476" priority="19" stopIfTrue="1">
      <formula>MOD(AK71,2)&lt;&gt;0</formula>
    </cfRule>
  </conditionalFormatting>
  <conditionalFormatting sqref="AN71:AP75">
    <cfRule type="expression" dxfId="3475" priority="18">
      <formula>AND(NOT(ISBLANK($N71)),ISBLANK($AH71),ISBLANK($AI71),ISBLANK($AJ71))</formula>
    </cfRule>
  </conditionalFormatting>
  <conditionalFormatting sqref="AN71:AP75">
    <cfRule type="expression" dxfId="3474" priority="17" stopIfTrue="1">
      <formula>MOD(AN71,2)&lt;&gt;0</formula>
    </cfRule>
  </conditionalFormatting>
  <conditionalFormatting sqref="AQ71:AS75">
    <cfRule type="expression" dxfId="3473" priority="16">
      <formula>AND(NOT(ISBLANK($M71)),ISBLANK($AE71),ISBLANK($AF71),ISBLANK($AG71))</formula>
    </cfRule>
  </conditionalFormatting>
  <conditionalFormatting sqref="AQ71:AS75">
    <cfRule type="expression" dxfId="3472" priority="15" stopIfTrue="1">
      <formula>MOD(AQ71,2)&lt;&gt;0</formula>
    </cfRule>
  </conditionalFormatting>
  <conditionalFormatting sqref="AT71:AV75">
    <cfRule type="expression" dxfId="3471" priority="14">
      <formula>AND(NOT(ISBLANK($N71)),ISBLANK($AH71),ISBLANK($AI71),ISBLANK($AJ71))</formula>
    </cfRule>
  </conditionalFormatting>
  <conditionalFormatting sqref="AT71:AV75">
    <cfRule type="expression" dxfId="3470" priority="13" stopIfTrue="1">
      <formula>MOD(AT71,2)&lt;&gt;0</formula>
    </cfRule>
  </conditionalFormatting>
  <conditionalFormatting sqref="AW71:AY75">
    <cfRule type="expression" dxfId="3469" priority="12">
      <formula>AND(NOT(ISBLANK($M71)),ISBLANK($AE71),ISBLANK($AF71),ISBLANK($AG71))</formula>
    </cfRule>
  </conditionalFormatting>
  <conditionalFormatting sqref="AW71:AY75">
    <cfRule type="expression" dxfId="3468" priority="11" stopIfTrue="1">
      <formula>MOD(AW71,2)&lt;&gt;0</formula>
    </cfRule>
  </conditionalFormatting>
  <conditionalFormatting sqref="AZ71:BB75">
    <cfRule type="expression" dxfId="3467" priority="10">
      <formula>AND(NOT(ISBLANK($N71)),ISBLANK($AH71),ISBLANK($AI71),ISBLANK($AJ71))</formula>
    </cfRule>
  </conditionalFormatting>
  <conditionalFormatting sqref="AZ71:BB75">
    <cfRule type="expression" dxfId="3466" priority="9" stopIfTrue="1">
      <formula>MOD(AZ71,2)&lt;&gt;0</formula>
    </cfRule>
  </conditionalFormatting>
  <conditionalFormatting sqref="BC71:BE75">
    <cfRule type="expression" dxfId="3465" priority="8">
      <formula>AND(NOT(ISBLANK($M71)),ISBLANK($AE71),ISBLANK($AF71),ISBLANK($AG71))</formula>
    </cfRule>
  </conditionalFormatting>
  <conditionalFormatting sqref="BC71:BE75">
    <cfRule type="expression" dxfId="3464" priority="7" stopIfTrue="1">
      <formula>MOD(BC71,2)&lt;&gt;0</formula>
    </cfRule>
  </conditionalFormatting>
  <conditionalFormatting sqref="BF71:BH75">
    <cfRule type="expression" dxfId="3463" priority="6">
      <formula>AND(NOT(ISBLANK($N71)),ISBLANK($AH71),ISBLANK($AI71),ISBLANK($AJ71))</formula>
    </cfRule>
  </conditionalFormatting>
  <conditionalFormatting sqref="BF71:BH75">
    <cfRule type="expression" dxfId="3462" priority="5" stopIfTrue="1">
      <formula>MOD(BF71,2)&lt;&gt;0</formula>
    </cfRule>
  </conditionalFormatting>
  <conditionalFormatting sqref="BI71:BK75">
    <cfRule type="expression" dxfId="3461" priority="4">
      <formula>AND(NOT(ISBLANK($M71)),ISBLANK($AE71),ISBLANK($AF71),ISBLANK($AG71))</formula>
    </cfRule>
  </conditionalFormatting>
  <conditionalFormatting sqref="BI71:BK75">
    <cfRule type="expression" dxfId="3460" priority="3" stopIfTrue="1">
      <formula>MOD(BI71,2)&lt;&gt;0</formula>
    </cfRule>
  </conditionalFormatting>
  <conditionalFormatting sqref="BL71:BN75">
    <cfRule type="expression" dxfId="3459" priority="2">
      <formula>AND(NOT(ISBLANK($N71)),ISBLANK($AH71),ISBLANK($AI71),ISBLANK($AJ71))</formula>
    </cfRule>
  </conditionalFormatting>
  <conditionalFormatting sqref="BL71:BN75">
    <cfRule type="expression" dxfId="3458" priority="1" stopIfTrue="1">
      <formula>MOD(BL71,2)&lt;&gt;0</formula>
    </cfRule>
  </conditionalFormatting>
  <pageMargins left="0.7" right="0.7" top="0.75" bottom="0.75" header="0.3" footer="0.3"/>
  <pageSetup paperSize="9" scale="2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8"/>
  <sheetViews>
    <sheetView zoomScale="80" zoomScaleNormal="80" workbookViewId="0">
      <pane ySplit="1" topLeftCell="A20" activePane="bottomLeft" state="frozen"/>
      <selection pane="bottomLeft" activeCell="D44" sqref="D44:D54"/>
    </sheetView>
  </sheetViews>
  <sheetFormatPr defaultRowHeight="15" x14ac:dyDescent="0.25"/>
  <cols>
    <col min="1" max="1" width="6.28515625" bestFit="1" customWidth="1"/>
    <col min="3" max="3" width="3.140625" bestFit="1" customWidth="1"/>
    <col min="4" max="6" width="8.85546875" bestFit="1" customWidth="1"/>
    <col min="9" max="9" width="31.140625" customWidth="1"/>
    <col min="10" max="10" width="4.28515625" bestFit="1" customWidth="1"/>
    <col min="11" max="11" width="6.28515625" bestFit="1" customWidth="1"/>
    <col min="12" max="17" width="4.28515625" bestFit="1" customWidth="1"/>
    <col min="19" max="19" width="3.140625" bestFit="1" customWidth="1"/>
    <col min="20" max="20" width="4.28515625" bestFit="1" customWidth="1"/>
    <col min="21" max="21" width="3.140625" bestFit="1" customWidth="1"/>
    <col min="22" max="22" width="8.28515625" bestFit="1" customWidth="1"/>
    <col min="24" max="24" width="7.85546875" bestFit="1" customWidth="1"/>
    <col min="25" max="25" width="5.28515625" bestFit="1" customWidth="1"/>
    <col min="26" max="27" width="4.28515625" bestFit="1" customWidth="1"/>
    <col min="28" max="28" width="5.28515625" bestFit="1" customWidth="1"/>
    <col min="29" max="29" width="8.28515625" bestFit="1" customWidth="1"/>
    <col min="30" max="30" width="5.28515625" bestFit="1" customWidth="1"/>
    <col min="31" max="31" width="3.140625" bestFit="1" customWidth="1"/>
    <col min="32" max="33" width="5.28515625" bestFit="1" customWidth="1"/>
    <col min="34" max="34" width="3.140625" bestFit="1" customWidth="1"/>
    <col min="35" max="36" width="5.28515625" bestFit="1" customWidth="1"/>
    <col min="37" max="37" width="4.28515625" bestFit="1" customWidth="1"/>
    <col min="38" max="39" width="5.28515625" bestFit="1" customWidth="1"/>
    <col min="40" max="40" width="4.28515625" bestFit="1" customWidth="1"/>
    <col min="41" max="41" width="5.28515625" bestFit="1" customWidth="1"/>
    <col min="42" max="42" width="4.28515625" bestFit="1" customWidth="1"/>
    <col min="43" max="43" width="3.140625" bestFit="1" customWidth="1"/>
    <col min="44" max="45" width="4.28515625" bestFit="1" customWidth="1"/>
    <col min="46" max="46" width="3.140625" bestFit="1" customWidth="1"/>
    <col min="47" max="47" width="4.28515625" bestFit="1" customWidth="1"/>
    <col min="48" max="49" width="3.140625" bestFit="1" customWidth="1"/>
    <col min="51" max="52" width="3.140625" bestFit="1" customWidth="1"/>
    <col min="66" max="67" width="9.28515625" bestFit="1" customWidth="1"/>
  </cols>
  <sheetData>
    <row r="1" spans="1:67" ht="47.25" x14ac:dyDescent="0.25">
      <c r="A1" s="95" t="s">
        <v>44</v>
      </c>
      <c r="B1" s="95" t="s">
        <v>45</v>
      </c>
      <c r="C1" s="95" t="s">
        <v>109</v>
      </c>
      <c r="D1" s="95" t="s">
        <v>46</v>
      </c>
      <c r="E1" s="95" t="s">
        <v>50</v>
      </c>
      <c r="F1" s="95" t="s">
        <v>148</v>
      </c>
      <c r="G1" s="95" t="s">
        <v>64</v>
      </c>
      <c r="H1" s="95" t="s">
        <v>149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37"/>
      <c r="T1" s="161"/>
      <c r="U1" s="162"/>
      <c r="V1" s="162"/>
      <c r="W1" s="163"/>
      <c r="X1" s="15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ht="47.25" x14ac:dyDescent="0.25">
      <c r="A2" s="95"/>
      <c r="B2" s="95"/>
      <c r="C2" s="95"/>
      <c r="D2" s="95"/>
      <c r="E2" s="95"/>
      <c r="F2" s="95" t="s">
        <v>143</v>
      </c>
      <c r="G2" s="95"/>
      <c r="H2" s="95"/>
      <c r="I2" s="27" t="s">
        <v>23</v>
      </c>
      <c r="J2" s="35">
        <f>SUM(J3+J14+J10+J17+J18+J20+J32+J29)</f>
        <v>45</v>
      </c>
      <c r="K2" s="26"/>
      <c r="L2" s="26"/>
      <c r="M2" s="26"/>
      <c r="N2" s="26"/>
      <c r="O2" s="26"/>
      <c r="P2" s="26"/>
      <c r="Q2" s="26"/>
      <c r="R2" s="26"/>
      <c r="S2" s="137"/>
      <c r="T2" s="164"/>
      <c r="U2" s="26"/>
      <c r="V2" s="26"/>
      <c r="W2" s="165"/>
      <c r="X2" s="1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ht="15.75" x14ac:dyDescent="0.25">
      <c r="A3" s="18"/>
      <c r="B3" s="18"/>
      <c r="C3" s="18"/>
      <c r="D3" s="18"/>
      <c r="E3" s="18" t="s">
        <v>51</v>
      </c>
      <c r="F3" s="18" t="s">
        <v>125</v>
      </c>
      <c r="G3" s="18"/>
      <c r="H3" s="18"/>
      <c r="I3" s="13" t="s">
        <v>111</v>
      </c>
      <c r="J3" s="16">
        <f>SUM(J4)</f>
        <v>3</v>
      </c>
      <c r="K3" s="101">
        <f>J3*36</f>
        <v>108</v>
      </c>
      <c r="L3" s="18"/>
      <c r="M3" s="18"/>
      <c r="N3" s="18"/>
      <c r="O3" s="18"/>
      <c r="P3" s="18"/>
      <c r="Q3" s="18"/>
      <c r="R3" s="18"/>
      <c r="S3" s="98"/>
      <c r="T3" s="19"/>
      <c r="U3" s="20"/>
      <c r="V3" s="20"/>
      <c r="W3" s="21"/>
      <c r="X3" s="151"/>
      <c r="Y3" s="22"/>
      <c r="Z3" s="22"/>
      <c r="AA3" s="22"/>
      <c r="AB3" s="22"/>
      <c r="AC3" s="10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8"/>
      <c r="BO3" s="23"/>
    </row>
    <row r="4" spans="1:67" ht="15.75" customHeight="1" x14ac:dyDescent="0.25">
      <c r="A4" s="249">
        <v>3675</v>
      </c>
      <c r="B4" s="96" t="s">
        <v>76</v>
      </c>
      <c r="C4" s="251" t="s">
        <v>52</v>
      </c>
      <c r="D4" s="1541" t="s">
        <v>54</v>
      </c>
      <c r="E4" s="1446" t="s">
        <v>51</v>
      </c>
      <c r="F4" s="1446" t="s">
        <v>93</v>
      </c>
      <c r="G4" s="1444" t="s">
        <v>65</v>
      </c>
      <c r="H4" s="250">
        <v>1</v>
      </c>
      <c r="I4" s="238" t="s">
        <v>70</v>
      </c>
      <c r="J4" s="1424">
        <v>3</v>
      </c>
      <c r="K4" s="1495">
        <f>J4*36</f>
        <v>108</v>
      </c>
      <c r="L4" s="1424" t="s">
        <v>47</v>
      </c>
      <c r="M4" s="1424" t="s">
        <v>47</v>
      </c>
      <c r="N4" s="1424" t="s">
        <v>47</v>
      </c>
      <c r="O4" s="1424" t="s">
        <v>47</v>
      </c>
      <c r="P4" s="1424"/>
      <c r="Q4" s="1466"/>
      <c r="R4" s="1466"/>
      <c r="S4" s="1521"/>
      <c r="T4" s="1676" t="s">
        <v>48</v>
      </c>
      <c r="U4" s="1466"/>
      <c r="V4" s="1466"/>
      <c r="W4" s="1512"/>
      <c r="X4" s="1673"/>
      <c r="Y4" s="1674"/>
      <c r="Z4" s="1674"/>
      <c r="AA4" s="1674"/>
      <c r="AB4" s="1674"/>
      <c r="AC4" s="1675"/>
      <c r="AD4" s="1522" t="s">
        <v>49</v>
      </c>
      <c r="AE4" s="1522"/>
      <c r="AF4" s="1522" t="s">
        <v>49</v>
      </c>
      <c r="AG4" s="1523" t="s">
        <v>49</v>
      </c>
      <c r="AH4" s="1523"/>
      <c r="AI4" s="1523" t="s">
        <v>49</v>
      </c>
      <c r="AJ4" s="1522" t="s">
        <v>49</v>
      </c>
      <c r="AK4" s="1522"/>
      <c r="AL4" s="1522" t="s">
        <v>49</v>
      </c>
      <c r="AM4" s="1523" t="s">
        <v>49</v>
      </c>
      <c r="AN4" s="1523"/>
      <c r="AO4" s="1523" t="s">
        <v>49</v>
      </c>
      <c r="AP4" s="1672"/>
      <c r="AQ4" s="1672"/>
      <c r="AR4" s="1672"/>
      <c r="AS4" s="1466"/>
      <c r="AT4" s="1466"/>
      <c r="AU4" s="1466"/>
      <c r="AV4" s="1672"/>
      <c r="AW4" s="1672"/>
      <c r="AX4" s="1672"/>
      <c r="AY4" s="1466"/>
      <c r="AZ4" s="1466"/>
      <c r="BA4" s="1466"/>
      <c r="BB4" s="1466"/>
      <c r="BC4" s="1466"/>
      <c r="BD4" s="1466"/>
      <c r="BE4" s="1466"/>
      <c r="BF4" s="1466"/>
      <c r="BG4" s="1466"/>
      <c r="BH4" s="1466"/>
      <c r="BI4" s="1466"/>
      <c r="BJ4" s="1466"/>
      <c r="BK4" s="1466"/>
      <c r="BL4" s="1466"/>
      <c r="BM4" s="1466"/>
      <c r="BN4" s="1466" t="s">
        <v>0</v>
      </c>
      <c r="BO4" s="1524">
        <v>29.629629629629626</v>
      </c>
    </row>
    <row r="5" spans="1:67" ht="31.5" x14ac:dyDescent="0.25">
      <c r="A5" s="249">
        <v>3676</v>
      </c>
      <c r="B5" s="96" t="s">
        <v>76</v>
      </c>
      <c r="C5" s="251" t="s">
        <v>52</v>
      </c>
      <c r="D5" s="1542"/>
      <c r="E5" s="1679"/>
      <c r="F5" s="1679"/>
      <c r="G5" s="1680"/>
      <c r="H5" s="250">
        <v>2</v>
      </c>
      <c r="I5" s="238" t="s">
        <v>71</v>
      </c>
      <c r="J5" s="1513"/>
      <c r="K5" s="1496"/>
      <c r="L5" s="1513"/>
      <c r="M5" s="1513"/>
      <c r="N5" s="1513"/>
      <c r="O5" s="1513"/>
      <c r="P5" s="1513"/>
      <c r="Q5" s="1466"/>
      <c r="R5" s="1466"/>
      <c r="S5" s="1521"/>
      <c r="T5" s="1677"/>
      <c r="U5" s="1466"/>
      <c r="V5" s="1466"/>
      <c r="W5" s="1512"/>
      <c r="X5" s="1673"/>
      <c r="Y5" s="1674"/>
      <c r="Z5" s="1674"/>
      <c r="AA5" s="1674"/>
      <c r="AB5" s="1674"/>
      <c r="AC5" s="1675"/>
      <c r="AD5" s="1522"/>
      <c r="AE5" s="1522"/>
      <c r="AF5" s="1522"/>
      <c r="AG5" s="1523"/>
      <c r="AH5" s="1523"/>
      <c r="AI5" s="1523"/>
      <c r="AJ5" s="1522"/>
      <c r="AK5" s="1522"/>
      <c r="AL5" s="1522"/>
      <c r="AM5" s="1523"/>
      <c r="AN5" s="1523"/>
      <c r="AO5" s="1523"/>
      <c r="AP5" s="1672"/>
      <c r="AQ5" s="1672"/>
      <c r="AR5" s="1672"/>
      <c r="AS5" s="1466"/>
      <c r="AT5" s="1466"/>
      <c r="AU5" s="1466"/>
      <c r="AV5" s="1672"/>
      <c r="AW5" s="1672"/>
      <c r="AX5" s="1672"/>
      <c r="AY5" s="1466"/>
      <c r="AZ5" s="1466"/>
      <c r="BA5" s="1466"/>
      <c r="BB5" s="1466"/>
      <c r="BC5" s="1466"/>
      <c r="BD5" s="1466"/>
      <c r="BE5" s="1466"/>
      <c r="BF5" s="1466"/>
      <c r="BG5" s="1466"/>
      <c r="BH5" s="1466"/>
      <c r="BI5" s="1466"/>
      <c r="BJ5" s="1466"/>
      <c r="BK5" s="1466"/>
      <c r="BL5" s="1466"/>
      <c r="BM5" s="1466"/>
      <c r="BN5" s="1466"/>
      <c r="BO5" s="1524"/>
    </row>
    <row r="6" spans="1:67" ht="47.25" x14ac:dyDescent="0.25">
      <c r="A6" s="249">
        <v>3677</v>
      </c>
      <c r="B6" s="96" t="s">
        <v>76</v>
      </c>
      <c r="C6" s="251" t="s">
        <v>52</v>
      </c>
      <c r="D6" s="1542"/>
      <c r="E6" s="1679"/>
      <c r="F6" s="1679"/>
      <c r="G6" s="1680"/>
      <c r="H6" s="250">
        <v>3</v>
      </c>
      <c r="I6" s="238" t="s">
        <v>72</v>
      </c>
      <c r="J6" s="1513"/>
      <c r="K6" s="1496"/>
      <c r="L6" s="1513"/>
      <c r="M6" s="1513"/>
      <c r="N6" s="1513"/>
      <c r="O6" s="1513"/>
      <c r="P6" s="1513"/>
      <c r="Q6" s="1466"/>
      <c r="R6" s="1466"/>
      <c r="S6" s="1521"/>
      <c r="T6" s="1677"/>
      <c r="U6" s="1466"/>
      <c r="V6" s="1466"/>
      <c r="W6" s="1512"/>
      <c r="X6" s="1673"/>
      <c r="Y6" s="1674"/>
      <c r="Z6" s="1674"/>
      <c r="AA6" s="1674"/>
      <c r="AB6" s="1674"/>
      <c r="AC6" s="1675"/>
      <c r="AD6" s="1522"/>
      <c r="AE6" s="1522"/>
      <c r="AF6" s="1522"/>
      <c r="AG6" s="1523"/>
      <c r="AH6" s="1523"/>
      <c r="AI6" s="1523"/>
      <c r="AJ6" s="1522"/>
      <c r="AK6" s="1522"/>
      <c r="AL6" s="1522"/>
      <c r="AM6" s="1523"/>
      <c r="AN6" s="1523"/>
      <c r="AO6" s="1523"/>
      <c r="AP6" s="1672"/>
      <c r="AQ6" s="1672"/>
      <c r="AR6" s="1672"/>
      <c r="AS6" s="1466"/>
      <c r="AT6" s="1466"/>
      <c r="AU6" s="1466"/>
      <c r="AV6" s="1672"/>
      <c r="AW6" s="1672"/>
      <c r="AX6" s="1672"/>
      <c r="AY6" s="1466"/>
      <c r="AZ6" s="1466"/>
      <c r="BA6" s="1466"/>
      <c r="BB6" s="1466"/>
      <c r="BC6" s="1466"/>
      <c r="BD6" s="1466"/>
      <c r="BE6" s="1466"/>
      <c r="BF6" s="1466"/>
      <c r="BG6" s="1466"/>
      <c r="BH6" s="1466"/>
      <c r="BI6" s="1466"/>
      <c r="BJ6" s="1466"/>
      <c r="BK6" s="1466"/>
      <c r="BL6" s="1466"/>
      <c r="BM6" s="1466"/>
      <c r="BN6" s="1466"/>
      <c r="BO6" s="1524"/>
    </row>
    <row r="7" spans="1:67" ht="31.5" x14ac:dyDescent="0.25">
      <c r="A7" s="249">
        <v>3678</v>
      </c>
      <c r="B7" s="96" t="s">
        <v>76</v>
      </c>
      <c r="C7" s="251" t="s">
        <v>52</v>
      </c>
      <c r="D7" s="1542"/>
      <c r="E7" s="1679"/>
      <c r="F7" s="1679"/>
      <c r="G7" s="1680"/>
      <c r="H7" s="250">
        <v>4</v>
      </c>
      <c r="I7" s="238" t="s">
        <v>73</v>
      </c>
      <c r="J7" s="1513"/>
      <c r="K7" s="1496"/>
      <c r="L7" s="1513"/>
      <c r="M7" s="1513"/>
      <c r="N7" s="1513"/>
      <c r="O7" s="1513"/>
      <c r="P7" s="1513"/>
      <c r="Q7" s="1466"/>
      <c r="R7" s="1466"/>
      <c r="S7" s="1521"/>
      <c r="T7" s="1677"/>
      <c r="U7" s="1466"/>
      <c r="V7" s="1466"/>
      <c r="W7" s="1512"/>
      <c r="X7" s="1673"/>
      <c r="Y7" s="1674"/>
      <c r="Z7" s="1674"/>
      <c r="AA7" s="1674"/>
      <c r="AB7" s="1674"/>
      <c r="AC7" s="1675"/>
      <c r="AD7" s="1522"/>
      <c r="AE7" s="1522"/>
      <c r="AF7" s="1522"/>
      <c r="AG7" s="1523"/>
      <c r="AH7" s="1523"/>
      <c r="AI7" s="1523"/>
      <c r="AJ7" s="1522"/>
      <c r="AK7" s="1522"/>
      <c r="AL7" s="1522"/>
      <c r="AM7" s="1523"/>
      <c r="AN7" s="1523"/>
      <c r="AO7" s="1523"/>
      <c r="AP7" s="1672"/>
      <c r="AQ7" s="1672"/>
      <c r="AR7" s="1672"/>
      <c r="AS7" s="1466"/>
      <c r="AT7" s="1466"/>
      <c r="AU7" s="1466"/>
      <c r="AV7" s="1672"/>
      <c r="AW7" s="1672"/>
      <c r="AX7" s="1672"/>
      <c r="AY7" s="1466"/>
      <c r="AZ7" s="1466"/>
      <c r="BA7" s="1466"/>
      <c r="BB7" s="1466"/>
      <c r="BC7" s="1466"/>
      <c r="BD7" s="1466"/>
      <c r="BE7" s="1466"/>
      <c r="BF7" s="1466"/>
      <c r="BG7" s="1466"/>
      <c r="BH7" s="1466"/>
      <c r="BI7" s="1466"/>
      <c r="BJ7" s="1466"/>
      <c r="BK7" s="1466"/>
      <c r="BL7" s="1466"/>
      <c r="BM7" s="1466"/>
      <c r="BN7" s="1466"/>
      <c r="BO7" s="1524"/>
    </row>
    <row r="8" spans="1:67" ht="31.5" x14ac:dyDescent="0.25">
      <c r="A8" s="249">
        <v>3679</v>
      </c>
      <c r="B8" s="96" t="s">
        <v>76</v>
      </c>
      <c r="C8" s="251" t="s">
        <v>52</v>
      </c>
      <c r="D8" s="1542"/>
      <c r="E8" s="1679"/>
      <c r="F8" s="1679"/>
      <c r="G8" s="1680"/>
      <c r="H8" s="250">
        <v>5</v>
      </c>
      <c r="I8" s="238" t="s">
        <v>74</v>
      </c>
      <c r="J8" s="1513"/>
      <c r="K8" s="1496"/>
      <c r="L8" s="1513"/>
      <c r="M8" s="1513"/>
      <c r="N8" s="1513"/>
      <c r="O8" s="1513"/>
      <c r="P8" s="1513"/>
      <c r="Q8" s="1466"/>
      <c r="R8" s="1466"/>
      <c r="S8" s="1521"/>
      <c r="T8" s="1677"/>
      <c r="U8" s="1466"/>
      <c r="V8" s="1466"/>
      <c r="W8" s="1512"/>
      <c r="X8" s="1673"/>
      <c r="Y8" s="1674"/>
      <c r="Z8" s="1674"/>
      <c r="AA8" s="1674"/>
      <c r="AB8" s="1674"/>
      <c r="AC8" s="1675"/>
      <c r="AD8" s="1522"/>
      <c r="AE8" s="1522"/>
      <c r="AF8" s="1522"/>
      <c r="AG8" s="1523"/>
      <c r="AH8" s="1523"/>
      <c r="AI8" s="1523"/>
      <c r="AJ8" s="1522"/>
      <c r="AK8" s="1522"/>
      <c r="AL8" s="1522"/>
      <c r="AM8" s="1523"/>
      <c r="AN8" s="1523"/>
      <c r="AO8" s="1523"/>
      <c r="AP8" s="1672"/>
      <c r="AQ8" s="1672"/>
      <c r="AR8" s="1672"/>
      <c r="AS8" s="1466"/>
      <c r="AT8" s="1466"/>
      <c r="AU8" s="1466"/>
      <c r="AV8" s="1672"/>
      <c r="AW8" s="1672"/>
      <c r="AX8" s="1672"/>
      <c r="AY8" s="1466"/>
      <c r="AZ8" s="1466"/>
      <c r="BA8" s="1466"/>
      <c r="BB8" s="1466"/>
      <c r="BC8" s="1466"/>
      <c r="BD8" s="1466"/>
      <c r="BE8" s="1466"/>
      <c r="BF8" s="1466"/>
      <c r="BG8" s="1466"/>
      <c r="BH8" s="1466"/>
      <c r="BI8" s="1466"/>
      <c r="BJ8" s="1466"/>
      <c r="BK8" s="1466"/>
      <c r="BL8" s="1466"/>
      <c r="BM8" s="1466"/>
      <c r="BN8" s="1466"/>
      <c r="BO8" s="1524"/>
    </row>
    <row r="9" spans="1:67" ht="31.5" x14ac:dyDescent="0.25">
      <c r="A9" s="249">
        <v>3680</v>
      </c>
      <c r="B9" s="96" t="s">
        <v>76</v>
      </c>
      <c r="C9" s="251" t="s">
        <v>52</v>
      </c>
      <c r="D9" s="1543"/>
      <c r="E9" s="1447"/>
      <c r="F9" s="1447"/>
      <c r="G9" s="1445"/>
      <c r="H9" s="250">
        <v>6</v>
      </c>
      <c r="I9" s="238" t="s">
        <v>75</v>
      </c>
      <c r="J9" s="1425"/>
      <c r="K9" s="1497"/>
      <c r="L9" s="1425"/>
      <c r="M9" s="1425"/>
      <c r="N9" s="1425"/>
      <c r="O9" s="1425"/>
      <c r="P9" s="1425"/>
      <c r="Q9" s="1466"/>
      <c r="R9" s="1466"/>
      <c r="S9" s="1521"/>
      <c r="T9" s="1677"/>
      <c r="U9" s="1466"/>
      <c r="V9" s="1466"/>
      <c r="W9" s="1512"/>
      <c r="X9" s="1673"/>
      <c r="Y9" s="1674"/>
      <c r="Z9" s="1674"/>
      <c r="AA9" s="1674"/>
      <c r="AB9" s="1674"/>
      <c r="AC9" s="1675"/>
      <c r="AD9" s="1522"/>
      <c r="AE9" s="1522"/>
      <c r="AF9" s="1522"/>
      <c r="AG9" s="1523"/>
      <c r="AH9" s="1523"/>
      <c r="AI9" s="1523"/>
      <c r="AJ9" s="1522"/>
      <c r="AK9" s="1522"/>
      <c r="AL9" s="1522"/>
      <c r="AM9" s="1523"/>
      <c r="AN9" s="1523"/>
      <c r="AO9" s="1523"/>
      <c r="AP9" s="1672"/>
      <c r="AQ9" s="1672"/>
      <c r="AR9" s="1672"/>
      <c r="AS9" s="1466"/>
      <c r="AT9" s="1466"/>
      <c r="AU9" s="1466"/>
      <c r="AV9" s="1672"/>
      <c r="AW9" s="1672"/>
      <c r="AX9" s="1672"/>
      <c r="AY9" s="1466"/>
      <c r="AZ9" s="1466"/>
      <c r="BA9" s="1466"/>
      <c r="BB9" s="1466"/>
      <c r="BC9" s="1466"/>
      <c r="BD9" s="1466"/>
      <c r="BE9" s="1466"/>
      <c r="BF9" s="1466"/>
      <c r="BG9" s="1466"/>
      <c r="BH9" s="1466"/>
      <c r="BI9" s="1466"/>
      <c r="BJ9" s="1466"/>
      <c r="BK9" s="1466"/>
      <c r="BL9" s="1466"/>
      <c r="BM9" s="1466"/>
      <c r="BN9" s="1466"/>
      <c r="BO9" s="1524"/>
    </row>
    <row r="10" spans="1:67" ht="31.5" x14ac:dyDescent="0.25">
      <c r="A10" s="18"/>
      <c r="B10" s="18"/>
      <c r="C10" s="18"/>
      <c r="D10" s="24"/>
      <c r="E10" s="18" t="s">
        <v>51</v>
      </c>
      <c r="F10" s="18" t="s">
        <v>126</v>
      </c>
      <c r="G10" s="18"/>
      <c r="H10" s="18"/>
      <c r="I10" s="13" t="s">
        <v>61</v>
      </c>
      <c r="J10" s="16">
        <f>SUM(J11:J12)</f>
        <v>3</v>
      </c>
      <c r="K10" s="101"/>
      <c r="L10" s="18"/>
      <c r="M10" s="18"/>
      <c r="N10" s="18"/>
      <c r="O10" s="18"/>
      <c r="P10" s="18"/>
      <c r="Q10" s="18"/>
      <c r="R10" s="18"/>
      <c r="S10" s="98"/>
      <c r="T10" s="17"/>
      <c r="U10" s="18"/>
      <c r="V10" s="18"/>
      <c r="W10" s="166"/>
      <c r="X10" s="152"/>
      <c r="Y10" s="18"/>
      <c r="Z10" s="18"/>
      <c r="AA10" s="18"/>
      <c r="AB10" s="18"/>
      <c r="AC10" s="101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23"/>
    </row>
    <row r="11" spans="1:67" ht="63" x14ac:dyDescent="0.25">
      <c r="A11" s="14">
        <v>7</v>
      </c>
      <c r="B11" s="96" t="s">
        <v>76</v>
      </c>
      <c r="C11" s="104" t="s">
        <v>52</v>
      </c>
      <c r="D11" s="103" t="s">
        <v>54</v>
      </c>
      <c r="E11" s="104" t="s">
        <v>51</v>
      </c>
      <c r="F11" s="192" t="s">
        <v>2</v>
      </c>
      <c r="G11" s="103" t="s">
        <v>77</v>
      </c>
      <c r="H11" s="255"/>
      <c r="I11" s="238" t="s">
        <v>1</v>
      </c>
      <c r="J11" s="28">
        <v>2</v>
      </c>
      <c r="K11" s="41">
        <f>J11*36</f>
        <v>72</v>
      </c>
      <c r="L11" s="29" t="s">
        <v>63</v>
      </c>
      <c r="M11" s="29" t="s">
        <v>63</v>
      </c>
      <c r="N11" s="29" t="s">
        <v>63</v>
      </c>
      <c r="O11" s="29" t="s">
        <v>63</v>
      </c>
      <c r="P11" s="29"/>
      <c r="Q11" s="29"/>
      <c r="R11" s="29"/>
      <c r="S11" s="138"/>
      <c r="T11" s="170"/>
      <c r="U11" s="30"/>
      <c r="V11" s="30" t="s">
        <v>48</v>
      </c>
      <c r="W11" s="171"/>
      <c r="X11" s="155">
        <f>Y11+Y11*0.1</f>
        <v>140.80000000000001</v>
      </c>
      <c r="Y11" s="31">
        <f>SUM(Z11:AB11)</f>
        <v>128</v>
      </c>
      <c r="Z11" s="31">
        <f t="shared" ref="Z11:AB12" si="0">AD11+AG11+AJ11+AM11+AP11+AS11+AV11+AY11+BB11+BE11+BH11+BK11</f>
        <v>64</v>
      </c>
      <c r="AA11" s="31">
        <f t="shared" si="0"/>
        <v>0</v>
      </c>
      <c r="AB11" s="31">
        <f t="shared" si="0"/>
        <v>64</v>
      </c>
      <c r="AC11" s="42">
        <f>K11-X11</f>
        <v>-68.800000000000011</v>
      </c>
      <c r="AD11" s="32">
        <v>16</v>
      </c>
      <c r="AE11" s="32"/>
      <c r="AF11" s="32">
        <v>16</v>
      </c>
      <c r="AG11" s="33">
        <v>16</v>
      </c>
      <c r="AH11" s="33"/>
      <c r="AI11" s="33">
        <v>16</v>
      </c>
      <c r="AJ11" s="32">
        <v>16</v>
      </c>
      <c r="AK11" s="32"/>
      <c r="AL11" s="32">
        <v>16</v>
      </c>
      <c r="AM11" s="33">
        <v>16</v>
      </c>
      <c r="AN11" s="33"/>
      <c r="AO11" s="33">
        <v>16</v>
      </c>
      <c r="AP11" s="32"/>
      <c r="AQ11" s="32"/>
      <c r="AR11" s="32"/>
      <c r="AS11" s="33"/>
      <c r="AT11" s="33"/>
      <c r="AU11" s="33"/>
      <c r="AV11" s="32"/>
      <c r="AW11" s="32"/>
      <c r="AX11" s="32"/>
      <c r="AY11" s="33"/>
      <c r="AZ11" s="33"/>
      <c r="BA11" s="33"/>
      <c r="BB11" s="31"/>
      <c r="BC11" s="31"/>
      <c r="BD11" s="31"/>
      <c r="BE11" s="33"/>
      <c r="BF11" s="33"/>
      <c r="BG11" s="33"/>
      <c r="BH11" s="31"/>
      <c r="BI11" s="31"/>
      <c r="BJ11" s="31"/>
      <c r="BK11" s="33"/>
      <c r="BL11" s="33"/>
      <c r="BM11" s="33"/>
      <c r="BN11" s="29" t="s">
        <v>2</v>
      </c>
      <c r="BO11" s="34">
        <f>Y11/K11*100</f>
        <v>177.77777777777777</v>
      </c>
    </row>
    <row r="12" spans="1:67" ht="15.75" x14ac:dyDescent="0.25">
      <c r="A12" s="14">
        <v>8</v>
      </c>
      <c r="B12" s="104" t="s">
        <v>52</v>
      </c>
      <c r="C12" s="104" t="s">
        <v>52</v>
      </c>
      <c r="D12" s="104" t="s">
        <v>52</v>
      </c>
      <c r="E12" s="104" t="s">
        <v>51</v>
      </c>
      <c r="F12" s="192" t="s">
        <v>94</v>
      </c>
      <c r="G12" s="104" t="s">
        <v>52</v>
      </c>
      <c r="H12" s="251"/>
      <c r="I12" s="238" t="s">
        <v>62</v>
      </c>
      <c r="J12" s="28">
        <v>1</v>
      </c>
      <c r="K12" s="41">
        <f>J12*36</f>
        <v>36</v>
      </c>
      <c r="L12" s="29">
        <v>1</v>
      </c>
      <c r="M12" s="29"/>
      <c r="N12" s="29"/>
      <c r="O12" s="29"/>
      <c r="P12" s="29"/>
      <c r="Q12" s="29"/>
      <c r="R12" s="29"/>
      <c r="S12" s="138"/>
      <c r="T12" s="170"/>
      <c r="U12" s="30"/>
      <c r="V12" s="30">
        <v>1</v>
      </c>
      <c r="W12" s="171"/>
      <c r="X12" s="155">
        <f>Y12+Y12*0.1</f>
        <v>39.6</v>
      </c>
      <c r="Y12" s="31">
        <f>SUM(Z12:AB12)</f>
        <v>36</v>
      </c>
      <c r="Z12" s="31">
        <f t="shared" si="0"/>
        <v>0</v>
      </c>
      <c r="AA12" s="31">
        <f t="shared" si="0"/>
        <v>0</v>
      </c>
      <c r="AB12" s="31">
        <f t="shared" si="0"/>
        <v>36</v>
      </c>
      <c r="AC12" s="42">
        <f>K12-X12</f>
        <v>-3.6000000000000014</v>
      </c>
      <c r="AD12" s="32"/>
      <c r="AE12" s="32"/>
      <c r="AF12" s="32">
        <v>36</v>
      </c>
      <c r="AG12" s="33"/>
      <c r="AH12" s="33"/>
      <c r="AI12" s="33"/>
      <c r="AJ12" s="32"/>
      <c r="AK12" s="32"/>
      <c r="AL12" s="32"/>
      <c r="AM12" s="33"/>
      <c r="AN12" s="33"/>
      <c r="AO12" s="33"/>
      <c r="AP12" s="32"/>
      <c r="AQ12" s="32"/>
      <c r="AR12" s="32"/>
      <c r="AS12" s="33"/>
      <c r="AT12" s="33"/>
      <c r="AU12" s="33"/>
      <c r="AV12" s="32"/>
      <c r="AW12" s="32"/>
      <c r="AX12" s="32"/>
      <c r="AY12" s="33"/>
      <c r="AZ12" s="33"/>
      <c r="BA12" s="33"/>
      <c r="BB12" s="31"/>
      <c r="BC12" s="31"/>
      <c r="BD12" s="31"/>
      <c r="BE12" s="33"/>
      <c r="BF12" s="33"/>
      <c r="BG12" s="33"/>
      <c r="BH12" s="31"/>
      <c r="BI12" s="31"/>
      <c r="BJ12" s="31"/>
      <c r="BK12" s="33"/>
      <c r="BL12" s="33"/>
      <c r="BM12" s="33"/>
      <c r="BN12" s="29"/>
      <c r="BO12" s="34"/>
    </row>
    <row r="13" spans="1:67" ht="31.5" x14ac:dyDescent="0.25">
      <c r="A13" s="18"/>
      <c r="B13" s="18"/>
      <c r="C13" s="18"/>
      <c r="D13" s="18"/>
      <c r="E13" s="18" t="s">
        <v>51</v>
      </c>
      <c r="F13" s="18" t="s">
        <v>127</v>
      </c>
      <c r="G13" s="24" t="s">
        <v>77</v>
      </c>
      <c r="H13" s="24"/>
      <c r="I13" s="13" t="s">
        <v>3</v>
      </c>
      <c r="J13" s="16">
        <f>SUM(J14)</f>
        <v>3</v>
      </c>
      <c r="K13" s="101"/>
      <c r="L13" s="18"/>
      <c r="M13" s="18"/>
      <c r="N13" s="18"/>
      <c r="O13" s="18"/>
      <c r="P13" s="18"/>
      <c r="Q13" s="18"/>
      <c r="R13" s="18"/>
      <c r="S13" s="98"/>
      <c r="T13" s="19"/>
      <c r="U13" s="20"/>
      <c r="V13" s="20"/>
      <c r="W13" s="21"/>
      <c r="X13" s="151"/>
      <c r="Y13" s="22"/>
      <c r="Z13" s="22"/>
      <c r="AA13" s="22"/>
      <c r="AB13" s="22"/>
      <c r="AC13" s="10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8"/>
      <c r="BO13" s="23"/>
    </row>
    <row r="14" spans="1:67" ht="31.5" x14ac:dyDescent="0.25">
      <c r="A14" s="14">
        <v>9</v>
      </c>
      <c r="B14" s="96" t="s">
        <v>76</v>
      </c>
      <c r="C14" s="14"/>
      <c r="D14" s="14"/>
      <c r="E14" s="104" t="s">
        <v>51</v>
      </c>
      <c r="F14" s="192" t="s">
        <v>96</v>
      </c>
      <c r="G14" s="103"/>
      <c r="H14" s="255"/>
      <c r="I14" s="239" t="s">
        <v>66</v>
      </c>
      <c r="J14" s="28">
        <v>3</v>
      </c>
      <c r="K14" s="41">
        <f>J14*36</f>
        <v>108</v>
      </c>
      <c r="L14" s="136"/>
      <c r="M14" s="136"/>
      <c r="N14" s="136"/>
      <c r="O14" s="136"/>
      <c r="P14" s="136"/>
      <c r="Q14" s="136"/>
      <c r="R14" s="29"/>
      <c r="S14" s="138"/>
      <c r="T14" s="170"/>
      <c r="U14" s="30"/>
      <c r="V14" s="30">
        <v>123456</v>
      </c>
      <c r="W14" s="171"/>
      <c r="X14" s="155">
        <f>Y14</f>
        <v>72</v>
      </c>
      <c r="Y14" s="31">
        <f>SUM(Z14:AB14)</f>
        <v>72</v>
      </c>
      <c r="Z14" s="31"/>
      <c r="AA14" s="31"/>
      <c r="AB14" s="31">
        <f>AF14+AI14+AL14+AO14+AR14+AU14+AX14+BA14+BD14+BG14+BJ14+BM14</f>
        <v>72</v>
      </c>
      <c r="AC14" s="42"/>
      <c r="AD14" s="32"/>
      <c r="AE14" s="32"/>
      <c r="AF14" s="32">
        <v>12</v>
      </c>
      <c r="AG14" s="33"/>
      <c r="AH14" s="33"/>
      <c r="AI14" s="33">
        <v>12</v>
      </c>
      <c r="AJ14" s="32"/>
      <c r="AK14" s="32"/>
      <c r="AL14" s="32">
        <v>12</v>
      </c>
      <c r="AM14" s="33"/>
      <c r="AN14" s="33"/>
      <c r="AO14" s="33">
        <v>12</v>
      </c>
      <c r="AP14" s="32"/>
      <c r="AQ14" s="32"/>
      <c r="AR14" s="32">
        <v>12</v>
      </c>
      <c r="AS14" s="33"/>
      <c r="AT14" s="33"/>
      <c r="AU14" s="33">
        <v>12</v>
      </c>
      <c r="AV14" s="32"/>
      <c r="AW14" s="32"/>
      <c r="AX14" s="32"/>
      <c r="AY14" s="33"/>
      <c r="AZ14" s="33"/>
      <c r="BA14" s="33"/>
      <c r="BB14" s="31"/>
      <c r="BC14" s="31"/>
      <c r="BD14" s="31"/>
      <c r="BE14" s="33"/>
      <c r="BF14" s="33"/>
      <c r="BG14" s="33"/>
      <c r="BH14" s="31"/>
      <c r="BI14" s="31"/>
      <c r="BJ14" s="31"/>
      <c r="BK14" s="33"/>
      <c r="BL14" s="33"/>
      <c r="BM14" s="33"/>
      <c r="BN14" s="29" t="s">
        <v>4</v>
      </c>
      <c r="BO14" s="34">
        <f>Y14/K14*100</f>
        <v>66.666666666666657</v>
      </c>
    </row>
    <row r="15" spans="1:67" ht="31.5" x14ac:dyDescent="0.25">
      <c r="A15" s="14">
        <v>10</v>
      </c>
      <c r="B15" s="96" t="s">
        <v>76</v>
      </c>
      <c r="C15" s="14"/>
      <c r="D15" s="14"/>
      <c r="E15" s="104" t="s">
        <v>51</v>
      </c>
      <c r="F15" s="194" t="s">
        <v>97</v>
      </c>
      <c r="G15" s="103"/>
      <c r="H15" s="255"/>
      <c r="I15" s="239" t="s">
        <v>67</v>
      </c>
      <c r="J15" s="28"/>
      <c r="K15" s="41"/>
      <c r="L15" s="136"/>
      <c r="M15" s="136"/>
      <c r="N15" s="136"/>
      <c r="O15" s="136"/>
      <c r="P15" s="136"/>
      <c r="Q15" s="136"/>
      <c r="R15" s="29"/>
      <c r="S15" s="138"/>
      <c r="T15" s="170"/>
      <c r="U15" s="30"/>
      <c r="V15" s="30">
        <v>123456</v>
      </c>
      <c r="W15" s="171"/>
      <c r="X15" s="155">
        <f>Y15+Y15*0.1</f>
        <v>360.8</v>
      </c>
      <c r="Y15" s="31">
        <f>SUM(Z15:AB15)</f>
        <v>328</v>
      </c>
      <c r="Z15" s="31">
        <f>AD15+AG15+AJ15+AM15+AP15+AS15+AV15+AY15+BB15+BE15+BH15+BK15</f>
        <v>0</v>
      </c>
      <c r="AA15" s="31"/>
      <c r="AB15" s="31">
        <f>AF15+AI15+AL15+AO15+AR15+AU15+AX15+BA15+BD15+BG15+BJ15+BM15</f>
        <v>328</v>
      </c>
      <c r="AC15" s="42">
        <f>K15-X15</f>
        <v>-360.8</v>
      </c>
      <c r="AD15" s="32"/>
      <c r="AE15" s="32"/>
      <c r="AF15" s="32">
        <v>54</v>
      </c>
      <c r="AG15" s="33"/>
      <c r="AH15" s="33"/>
      <c r="AI15" s="33">
        <v>55</v>
      </c>
      <c r="AJ15" s="32"/>
      <c r="AK15" s="32"/>
      <c r="AL15" s="32">
        <v>54</v>
      </c>
      <c r="AM15" s="33"/>
      <c r="AN15" s="33"/>
      <c r="AO15" s="33">
        <v>55</v>
      </c>
      <c r="AP15" s="32"/>
      <c r="AQ15" s="32"/>
      <c r="AR15" s="32">
        <v>54</v>
      </c>
      <c r="AS15" s="33"/>
      <c r="AT15" s="33"/>
      <c r="AU15" s="33">
        <v>56</v>
      </c>
      <c r="AV15" s="32"/>
      <c r="AW15" s="32"/>
      <c r="AX15" s="32"/>
      <c r="AY15" s="33"/>
      <c r="AZ15" s="33"/>
      <c r="BA15" s="33"/>
      <c r="BB15" s="31"/>
      <c r="BC15" s="31"/>
      <c r="BD15" s="31"/>
      <c r="BE15" s="33"/>
      <c r="BF15" s="33"/>
      <c r="BG15" s="33"/>
      <c r="BH15" s="31"/>
      <c r="BI15" s="31"/>
      <c r="BJ15" s="31"/>
      <c r="BK15" s="33"/>
      <c r="BL15" s="33"/>
      <c r="BM15" s="33"/>
      <c r="BN15" s="29" t="s">
        <v>9</v>
      </c>
      <c r="BO15" s="34" t="e">
        <f>Y15/K15*100</f>
        <v>#DIV/0!</v>
      </c>
    </row>
    <row r="16" spans="1:67" ht="15.75" x14ac:dyDescent="0.25">
      <c r="A16" s="18"/>
      <c r="B16" s="18"/>
      <c r="C16" s="18"/>
      <c r="D16" s="18"/>
      <c r="E16" s="18" t="s">
        <v>51</v>
      </c>
      <c r="F16" s="97" t="s">
        <v>128</v>
      </c>
      <c r="G16" s="97"/>
      <c r="H16" s="97"/>
      <c r="I16" s="13" t="s">
        <v>68</v>
      </c>
      <c r="J16" s="16">
        <v>3</v>
      </c>
      <c r="K16" s="101"/>
      <c r="L16" s="18"/>
      <c r="M16" s="18"/>
      <c r="N16" s="18"/>
      <c r="O16" s="18"/>
      <c r="P16" s="18"/>
      <c r="Q16" s="18"/>
      <c r="R16" s="18"/>
      <c r="S16" s="98"/>
      <c r="T16" s="19"/>
      <c r="U16" s="20"/>
      <c r="V16" s="20"/>
      <c r="W16" s="21"/>
      <c r="X16" s="151"/>
      <c r="Y16" s="22"/>
      <c r="Z16" s="22"/>
      <c r="AA16" s="22"/>
      <c r="AB16" s="22"/>
      <c r="AC16" s="10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8"/>
      <c r="BO16" s="23"/>
    </row>
    <row r="17" spans="1:67" ht="94.5" x14ac:dyDescent="0.25">
      <c r="A17" s="14">
        <v>11</v>
      </c>
      <c r="B17" s="96" t="s">
        <v>76</v>
      </c>
      <c r="C17" s="14"/>
      <c r="D17" s="103" t="s">
        <v>54</v>
      </c>
      <c r="E17" s="14" t="s">
        <v>51</v>
      </c>
      <c r="F17" s="192" t="s">
        <v>98</v>
      </c>
      <c r="G17" s="14"/>
      <c r="H17" s="249"/>
      <c r="I17" s="238" t="s">
        <v>5</v>
      </c>
      <c r="J17" s="28">
        <v>3</v>
      </c>
      <c r="K17" s="41">
        <f>J17*36</f>
        <v>108</v>
      </c>
      <c r="L17" s="29" t="s">
        <v>47</v>
      </c>
      <c r="M17" s="29" t="s">
        <v>47</v>
      </c>
      <c r="N17" s="29" t="s">
        <v>47</v>
      </c>
      <c r="O17" s="29" t="s">
        <v>47</v>
      </c>
      <c r="P17" s="29" t="s">
        <v>47</v>
      </c>
      <c r="Q17" s="29" t="s">
        <v>47</v>
      </c>
      <c r="R17" s="99"/>
      <c r="S17" s="138"/>
      <c r="T17" s="170" t="s">
        <v>69</v>
      </c>
      <c r="U17" s="99"/>
      <c r="V17" s="99"/>
      <c r="W17" s="167"/>
      <c r="X17" s="155">
        <f>Y17+Y17*0.1</f>
        <v>211.2</v>
      </c>
      <c r="Y17" s="31">
        <f>SUM(Z17:AB17)</f>
        <v>192</v>
      </c>
      <c r="Z17" s="31">
        <f>AD17+AG17+AJ17+AM17+AP17+AS17+AV17+AY17+BB17+BE17+BH17+BK17</f>
        <v>96</v>
      </c>
      <c r="AA17" s="31"/>
      <c r="AB17" s="31">
        <f>AF17+AI17+AL17+AO17+AR17+AU17+AX17+BA17+BD17+BG17+BJ17+BM17</f>
        <v>96</v>
      </c>
      <c r="AC17" s="42">
        <f>K17-X17</f>
        <v>-103.19999999999999</v>
      </c>
      <c r="AD17" s="32">
        <v>16</v>
      </c>
      <c r="AE17" s="109"/>
      <c r="AF17" s="32">
        <v>16</v>
      </c>
      <c r="AG17" s="110">
        <v>16</v>
      </c>
      <c r="AH17" s="99"/>
      <c r="AI17" s="110">
        <v>16</v>
      </c>
      <c r="AJ17" s="32">
        <v>16</v>
      </c>
      <c r="AK17" s="32"/>
      <c r="AL17" s="32">
        <v>16</v>
      </c>
      <c r="AM17" s="99">
        <v>16</v>
      </c>
      <c r="AN17" s="99"/>
      <c r="AO17" s="99">
        <v>16</v>
      </c>
      <c r="AP17" s="32">
        <v>16</v>
      </c>
      <c r="AQ17" s="32"/>
      <c r="AR17" s="32">
        <v>16</v>
      </c>
      <c r="AS17" s="99">
        <v>16</v>
      </c>
      <c r="AT17" s="99"/>
      <c r="AU17" s="99">
        <v>16</v>
      </c>
      <c r="AV17" s="32"/>
      <c r="AW17" s="32"/>
      <c r="AX17" s="32"/>
      <c r="AY17" s="99"/>
      <c r="AZ17" s="99"/>
      <c r="BA17" s="99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10" t="s">
        <v>6</v>
      </c>
      <c r="BO17" s="34">
        <f t="shared" ref="BO17:BO31" si="1">Y17/K17*100</f>
        <v>177.77777777777777</v>
      </c>
    </row>
    <row r="18" spans="1:67" ht="31.5" x14ac:dyDescent="0.25">
      <c r="A18" s="18"/>
      <c r="B18" s="18"/>
      <c r="C18" s="18"/>
      <c r="D18" s="18"/>
      <c r="E18" s="18" t="s">
        <v>51</v>
      </c>
      <c r="F18" s="18" t="s">
        <v>129</v>
      </c>
      <c r="G18" s="95" t="s">
        <v>77</v>
      </c>
      <c r="H18" s="95"/>
      <c r="I18" s="13" t="s">
        <v>14</v>
      </c>
      <c r="J18" s="16">
        <f>SUM(J19)</f>
        <v>18</v>
      </c>
      <c r="K18" s="101">
        <f>J18*36</f>
        <v>648</v>
      </c>
      <c r="L18" s="18"/>
      <c r="M18" s="18"/>
      <c r="N18" s="18"/>
      <c r="O18" s="18"/>
      <c r="P18" s="18"/>
      <c r="Q18" s="18"/>
      <c r="R18" s="18"/>
      <c r="S18" s="98"/>
      <c r="T18" s="19"/>
      <c r="U18" s="20"/>
      <c r="V18" s="20"/>
      <c r="W18" s="21"/>
      <c r="X18" s="151"/>
      <c r="Y18" s="22"/>
      <c r="Z18" s="22"/>
      <c r="AA18" s="22"/>
      <c r="AB18" s="22"/>
      <c r="AC18" s="10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  <c r="BO18" s="23"/>
    </row>
    <row r="19" spans="1:67" ht="15.75" x14ac:dyDescent="0.25">
      <c r="A19" s="14">
        <v>12</v>
      </c>
      <c r="B19" s="14"/>
      <c r="C19" s="14"/>
      <c r="D19" s="14"/>
      <c r="E19" s="104" t="s">
        <v>51</v>
      </c>
      <c r="F19" s="192" t="s">
        <v>95</v>
      </c>
      <c r="G19" s="103"/>
      <c r="H19" s="255"/>
      <c r="I19" s="238" t="s">
        <v>14</v>
      </c>
      <c r="J19" s="28">
        <f>L19+M19+N19+O19+P19+Q19+R19+S19</f>
        <v>18</v>
      </c>
      <c r="K19" s="41">
        <f>J19*36</f>
        <v>648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/>
      <c r="S19" s="139"/>
      <c r="T19" s="170"/>
      <c r="U19" s="30"/>
      <c r="V19" s="30">
        <v>123456</v>
      </c>
      <c r="W19" s="171"/>
      <c r="X19" s="155">
        <f>Y19+Y19*0.1</f>
        <v>422.4</v>
      </c>
      <c r="Y19" s="31">
        <f>SUM(Z19:AB19)</f>
        <v>384</v>
      </c>
      <c r="Z19" s="31"/>
      <c r="AA19" s="31"/>
      <c r="AB19" s="31">
        <f>AF19+AI19+AL19+AO19+AR19+AU19+AX19+BA19+BD19+BG19+BJ19+BM19</f>
        <v>384</v>
      </c>
      <c r="AC19" s="42">
        <f>K19-X19</f>
        <v>225.60000000000002</v>
      </c>
      <c r="AD19" s="32"/>
      <c r="AE19" s="32"/>
      <c r="AF19" s="32">
        <v>64</v>
      </c>
      <c r="AG19" s="33"/>
      <c r="AH19" s="33"/>
      <c r="AI19" s="33">
        <v>64</v>
      </c>
      <c r="AJ19" s="32"/>
      <c r="AK19" s="32"/>
      <c r="AL19" s="32">
        <v>64</v>
      </c>
      <c r="AM19" s="33"/>
      <c r="AN19" s="33"/>
      <c r="AO19" s="33">
        <v>64</v>
      </c>
      <c r="AP19" s="32"/>
      <c r="AQ19" s="32"/>
      <c r="AR19" s="32">
        <v>64</v>
      </c>
      <c r="AS19" s="33"/>
      <c r="AT19" s="33"/>
      <c r="AU19" s="33">
        <v>64</v>
      </c>
      <c r="AV19" s="32"/>
      <c r="AW19" s="32"/>
      <c r="AX19" s="32"/>
      <c r="AY19" s="33"/>
      <c r="AZ19" s="33"/>
      <c r="BA19" s="33"/>
      <c r="BB19" s="31"/>
      <c r="BC19" s="31"/>
      <c r="BD19" s="31"/>
      <c r="BE19" s="33"/>
      <c r="BF19" s="33"/>
      <c r="BG19" s="33"/>
      <c r="BH19" s="31"/>
      <c r="BI19" s="31"/>
      <c r="BJ19" s="31"/>
      <c r="BK19" s="33"/>
      <c r="BL19" s="33"/>
      <c r="BM19" s="33"/>
      <c r="BN19" s="29" t="s">
        <v>15</v>
      </c>
      <c r="BO19" s="34">
        <f>Y19/K19*100</f>
        <v>59.259259259259252</v>
      </c>
    </row>
    <row r="20" spans="1:67" ht="15.75" x14ac:dyDescent="0.25">
      <c r="A20" s="18"/>
      <c r="B20" s="18"/>
      <c r="C20" s="18"/>
      <c r="D20" s="18"/>
      <c r="E20" s="97" t="s">
        <v>52</v>
      </c>
      <c r="F20" s="97" t="s">
        <v>130</v>
      </c>
      <c r="G20" s="180"/>
      <c r="H20" s="180"/>
      <c r="I20" s="92" t="s">
        <v>112</v>
      </c>
      <c r="J20" s="16">
        <v>3</v>
      </c>
      <c r="K20" s="101">
        <f>J20*36</f>
        <v>108</v>
      </c>
      <c r="L20" s="18"/>
      <c r="M20" s="18"/>
      <c r="N20" s="18"/>
      <c r="O20" s="18"/>
      <c r="P20" s="18"/>
      <c r="Q20" s="18"/>
      <c r="R20" s="18"/>
      <c r="S20" s="98"/>
      <c r="T20" s="19"/>
      <c r="U20" s="20"/>
      <c r="V20" s="20"/>
      <c r="W20" s="21"/>
      <c r="X20" s="151"/>
      <c r="Y20" s="22"/>
      <c r="Z20" s="22"/>
      <c r="AA20" s="22"/>
      <c r="AB20" s="22"/>
      <c r="AC20" s="10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8"/>
      <c r="BO20" s="23">
        <f t="shared" si="1"/>
        <v>0</v>
      </c>
    </row>
    <row r="21" spans="1:67" ht="31.5" x14ac:dyDescent="0.25">
      <c r="A21" s="14">
        <v>13</v>
      </c>
      <c r="B21" s="96"/>
      <c r="C21" s="104"/>
      <c r="D21" s="14"/>
      <c r="E21" s="104" t="s">
        <v>51</v>
      </c>
      <c r="F21" s="181" t="s">
        <v>115</v>
      </c>
      <c r="G21" s="181"/>
      <c r="H21" s="250"/>
      <c r="I21" s="93" t="s">
        <v>110</v>
      </c>
      <c r="J21" s="28">
        <v>3</v>
      </c>
      <c r="K21" s="41"/>
      <c r="L21" s="29"/>
      <c r="M21" s="29"/>
      <c r="N21" s="29"/>
      <c r="O21" s="29"/>
      <c r="P21" s="29"/>
      <c r="Q21" s="29"/>
      <c r="R21" s="29"/>
      <c r="S21" s="138"/>
      <c r="T21" s="170">
        <v>1</v>
      </c>
      <c r="U21" s="30"/>
      <c r="V21" s="30"/>
      <c r="W21" s="171"/>
      <c r="X21" s="155">
        <f>Y21+Y21*0.1</f>
        <v>52.8</v>
      </c>
      <c r="Y21" s="31">
        <f>SUM(Z21:AB21)</f>
        <v>48</v>
      </c>
      <c r="Z21" s="31">
        <f t="shared" ref="Z21:AB25" si="2">AD21+AG21+AJ21+AM21+AP21+AS21+AV21+AY21+BB21+BE21+BH21+BK21</f>
        <v>32</v>
      </c>
      <c r="AA21" s="31"/>
      <c r="AB21" s="31">
        <f>AF21+AI21+AL21+AO21+AR21+AU21+AX21+BA21+BD21+BG21+BJ21+BM21</f>
        <v>16</v>
      </c>
      <c r="AC21" s="42">
        <f>K21-X21</f>
        <v>-52.8</v>
      </c>
      <c r="AD21" s="32">
        <v>32</v>
      </c>
      <c r="AE21" s="32"/>
      <c r="AF21" s="32">
        <v>16</v>
      </c>
      <c r="AG21" s="33"/>
      <c r="AH21" s="33"/>
      <c r="AI21" s="33"/>
      <c r="AJ21" s="32"/>
      <c r="AK21" s="32"/>
      <c r="AL21" s="32"/>
      <c r="AM21" s="33"/>
      <c r="AN21" s="33"/>
      <c r="AO21" s="33"/>
      <c r="AP21" s="32"/>
      <c r="AQ21" s="32"/>
      <c r="AR21" s="32"/>
      <c r="AS21" s="33"/>
      <c r="AT21" s="33"/>
      <c r="AU21" s="33"/>
      <c r="AV21" s="32"/>
      <c r="AW21" s="32"/>
      <c r="AX21" s="32"/>
      <c r="AY21" s="33"/>
      <c r="AZ21" s="33"/>
      <c r="BA21" s="33"/>
      <c r="BB21" s="31"/>
      <c r="BC21" s="31"/>
      <c r="BD21" s="31"/>
      <c r="BE21" s="33"/>
      <c r="BF21" s="33"/>
      <c r="BG21" s="33"/>
      <c r="BH21" s="31"/>
      <c r="BI21" s="31"/>
      <c r="BJ21" s="31"/>
      <c r="BK21" s="33"/>
      <c r="BL21" s="33"/>
      <c r="BM21" s="33"/>
      <c r="BN21" s="29" t="s">
        <v>9</v>
      </c>
      <c r="BO21" s="34" t="e">
        <f t="shared" si="1"/>
        <v>#DIV/0!</v>
      </c>
    </row>
    <row r="22" spans="1:67" ht="63" hidden="1" x14ac:dyDescent="0.25">
      <c r="A22" s="14">
        <v>13</v>
      </c>
      <c r="B22" s="96" t="s">
        <v>76</v>
      </c>
      <c r="C22" s="104" t="s">
        <v>51</v>
      </c>
      <c r="D22" s="14"/>
      <c r="E22" s="104" t="s">
        <v>52</v>
      </c>
      <c r="F22" s="104"/>
      <c r="G22" s="181" t="s">
        <v>100</v>
      </c>
      <c r="H22" s="250"/>
      <c r="I22" s="93" t="s">
        <v>84</v>
      </c>
      <c r="J22" s="28">
        <v>3</v>
      </c>
      <c r="K22" s="41"/>
      <c r="L22" s="29">
        <v>3</v>
      </c>
      <c r="M22" s="29"/>
      <c r="N22" s="29"/>
      <c r="O22" s="29"/>
      <c r="P22" s="29"/>
      <c r="Q22" s="29"/>
      <c r="R22" s="29"/>
      <c r="S22" s="138"/>
      <c r="T22" s="170"/>
      <c r="U22" s="30"/>
      <c r="V22" s="30">
        <v>1</v>
      </c>
      <c r="W22" s="171"/>
      <c r="X22" s="155">
        <f>Y22+Y22*0.1</f>
        <v>52.8</v>
      </c>
      <c r="Y22" s="31">
        <f>SUM(Z22:AB22)</f>
        <v>48</v>
      </c>
      <c r="Z22" s="31">
        <f t="shared" si="2"/>
        <v>32</v>
      </c>
      <c r="AA22" s="31"/>
      <c r="AB22" s="31">
        <f t="shared" si="2"/>
        <v>16</v>
      </c>
      <c r="AC22" s="42">
        <f>K22-X22</f>
        <v>-52.8</v>
      </c>
      <c r="AD22" s="32">
        <v>32</v>
      </c>
      <c r="AE22" s="32"/>
      <c r="AF22" s="32">
        <v>16</v>
      </c>
      <c r="AG22" s="33"/>
      <c r="AH22" s="33"/>
      <c r="AI22" s="33"/>
      <c r="AJ22" s="32"/>
      <c r="AK22" s="32"/>
      <c r="AL22" s="32"/>
      <c r="AM22" s="33"/>
      <c r="AN22" s="33"/>
      <c r="AO22" s="33"/>
      <c r="AP22" s="32"/>
      <c r="AQ22" s="32"/>
      <c r="AR22" s="32"/>
      <c r="AS22" s="33"/>
      <c r="AT22" s="33"/>
      <c r="AU22" s="33"/>
      <c r="AV22" s="32"/>
      <c r="AW22" s="32"/>
      <c r="AX22" s="32"/>
      <c r="AY22" s="33"/>
      <c r="AZ22" s="33"/>
      <c r="BA22" s="33"/>
      <c r="BB22" s="31"/>
      <c r="BC22" s="31"/>
      <c r="BD22" s="31"/>
      <c r="BE22" s="33"/>
      <c r="BF22" s="33"/>
      <c r="BG22" s="33"/>
      <c r="BH22" s="31"/>
      <c r="BI22" s="31"/>
      <c r="BJ22" s="31"/>
      <c r="BK22" s="33"/>
      <c r="BL22" s="33"/>
      <c r="BM22" s="33"/>
      <c r="BN22" s="29" t="s">
        <v>9</v>
      </c>
      <c r="BO22" s="34" t="e">
        <f t="shared" si="1"/>
        <v>#DIV/0!</v>
      </c>
    </row>
    <row r="23" spans="1:67" ht="31.5" hidden="1" x14ac:dyDescent="0.25">
      <c r="A23" s="1442">
        <v>14</v>
      </c>
      <c r="B23" s="1440" t="s">
        <v>76</v>
      </c>
      <c r="C23" s="1446" t="s">
        <v>51</v>
      </c>
      <c r="D23" s="1442"/>
      <c r="E23" s="1446" t="s">
        <v>52</v>
      </c>
      <c r="F23" s="1446"/>
      <c r="G23" s="1444" t="s">
        <v>99</v>
      </c>
      <c r="H23" s="247"/>
      <c r="I23" s="93" t="s">
        <v>78</v>
      </c>
      <c r="J23" s="1667">
        <v>3</v>
      </c>
      <c r="K23" s="1495"/>
      <c r="L23" s="1424"/>
      <c r="M23" s="1424">
        <v>3</v>
      </c>
      <c r="N23" s="1424"/>
      <c r="O23" s="1424"/>
      <c r="P23" s="1424"/>
      <c r="Q23" s="1424"/>
      <c r="R23" s="1424"/>
      <c r="S23" s="1454"/>
      <c r="T23" s="1456"/>
      <c r="U23" s="1458"/>
      <c r="V23" s="1458">
        <v>2</v>
      </c>
      <c r="W23" s="1460"/>
      <c r="X23" s="1462">
        <f>Y23+Y23*0.1</f>
        <v>52.8</v>
      </c>
      <c r="Y23" s="1432">
        <f>SUM(Z23:AB23)</f>
        <v>48</v>
      </c>
      <c r="Z23" s="1432">
        <f t="shared" si="2"/>
        <v>32</v>
      </c>
      <c r="AA23" s="1432"/>
      <c r="AB23" s="1432">
        <f t="shared" si="2"/>
        <v>16</v>
      </c>
      <c r="AC23" s="1434">
        <f>K23-X23</f>
        <v>-52.8</v>
      </c>
      <c r="AD23" s="1436"/>
      <c r="AE23" s="1436"/>
      <c r="AF23" s="1436"/>
      <c r="AG23" s="1438">
        <v>32</v>
      </c>
      <c r="AH23" s="1438"/>
      <c r="AI23" s="1438">
        <v>16</v>
      </c>
      <c r="AJ23" s="1436"/>
      <c r="AK23" s="1436"/>
      <c r="AL23" s="1436"/>
      <c r="AM23" s="1438"/>
      <c r="AN23" s="1438"/>
      <c r="AO23" s="1438"/>
      <c r="AP23" s="1436"/>
      <c r="AQ23" s="1436"/>
      <c r="AR23" s="1436"/>
      <c r="AS23" s="1438"/>
      <c r="AT23" s="1438"/>
      <c r="AU23" s="1438"/>
      <c r="AV23" s="1436"/>
      <c r="AW23" s="1436"/>
      <c r="AX23" s="1436"/>
      <c r="AY23" s="1438"/>
      <c r="AZ23" s="1438"/>
      <c r="BA23" s="1438"/>
      <c r="BB23" s="1432"/>
      <c r="BC23" s="1432"/>
      <c r="BD23" s="1432"/>
      <c r="BE23" s="1438"/>
      <c r="BF23" s="1438"/>
      <c r="BG23" s="1438"/>
      <c r="BH23" s="1432"/>
      <c r="BI23" s="1432"/>
      <c r="BJ23" s="1432"/>
      <c r="BK23" s="1438"/>
      <c r="BL23" s="1438"/>
      <c r="BM23" s="1438"/>
      <c r="BN23" s="1424" t="s">
        <v>9</v>
      </c>
      <c r="BO23" s="1426" t="e">
        <f t="shared" si="1"/>
        <v>#DIV/0!</v>
      </c>
    </row>
    <row r="24" spans="1:67" ht="47.25" hidden="1" x14ac:dyDescent="0.25">
      <c r="A24" s="1443"/>
      <c r="B24" s="1441"/>
      <c r="C24" s="1447"/>
      <c r="D24" s="1443"/>
      <c r="E24" s="1447"/>
      <c r="F24" s="1447"/>
      <c r="G24" s="1445"/>
      <c r="H24" s="248"/>
      <c r="I24" s="93" t="s">
        <v>79</v>
      </c>
      <c r="J24" s="1669"/>
      <c r="K24" s="1497"/>
      <c r="L24" s="1425"/>
      <c r="M24" s="1425"/>
      <c r="N24" s="1425"/>
      <c r="O24" s="1425"/>
      <c r="P24" s="1425"/>
      <c r="Q24" s="1425"/>
      <c r="R24" s="1425"/>
      <c r="S24" s="1455"/>
      <c r="T24" s="1457"/>
      <c r="U24" s="1459"/>
      <c r="V24" s="1459"/>
      <c r="W24" s="1461"/>
      <c r="X24" s="1463"/>
      <c r="Y24" s="1433"/>
      <c r="Z24" s="1433"/>
      <c r="AA24" s="1433"/>
      <c r="AB24" s="1433"/>
      <c r="AC24" s="1435"/>
      <c r="AD24" s="1437"/>
      <c r="AE24" s="1437"/>
      <c r="AF24" s="1437"/>
      <c r="AG24" s="1439"/>
      <c r="AH24" s="1439"/>
      <c r="AI24" s="1439"/>
      <c r="AJ24" s="1437"/>
      <c r="AK24" s="1437"/>
      <c r="AL24" s="1437"/>
      <c r="AM24" s="1439"/>
      <c r="AN24" s="1439"/>
      <c r="AO24" s="1439"/>
      <c r="AP24" s="1437"/>
      <c r="AQ24" s="1437"/>
      <c r="AR24" s="1437"/>
      <c r="AS24" s="1439"/>
      <c r="AT24" s="1439"/>
      <c r="AU24" s="1439"/>
      <c r="AV24" s="1437"/>
      <c r="AW24" s="1437"/>
      <c r="AX24" s="1437"/>
      <c r="AY24" s="1439"/>
      <c r="AZ24" s="1439"/>
      <c r="BA24" s="1439"/>
      <c r="BB24" s="1433"/>
      <c r="BC24" s="1433"/>
      <c r="BD24" s="1433"/>
      <c r="BE24" s="1439"/>
      <c r="BF24" s="1439"/>
      <c r="BG24" s="1439"/>
      <c r="BH24" s="1433"/>
      <c r="BI24" s="1433"/>
      <c r="BJ24" s="1433"/>
      <c r="BK24" s="1439"/>
      <c r="BL24" s="1439"/>
      <c r="BM24" s="1439"/>
      <c r="BN24" s="1425"/>
      <c r="BO24" s="1427"/>
    </row>
    <row r="25" spans="1:67" ht="31.5" hidden="1" x14ac:dyDescent="0.25">
      <c r="A25" s="1442">
        <v>15</v>
      </c>
      <c r="B25" s="1440" t="s">
        <v>76</v>
      </c>
      <c r="C25" s="1446" t="s">
        <v>51</v>
      </c>
      <c r="D25" s="1442"/>
      <c r="E25" s="1446" t="s">
        <v>52</v>
      </c>
      <c r="F25" s="1446"/>
      <c r="G25" s="1444" t="s">
        <v>99</v>
      </c>
      <c r="H25" s="247"/>
      <c r="I25" s="93" t="s">
        <v>80</v>
      </c>
      <c r="J25" s="1667">
        <v>3</v>
      </c>
      <c r="K25" s="1495"/>
      <c r="L25" s="1424"/>
      <c r="M25" s="1424"/>
      <c r="N25" s="1424">
        <v>3</v>
      </c>
      <c r="O25" s="1424"/>
      <c r="P25" s="1424"/>
      <c r="Q25" s="1424"/>
      <c r="R25" s="1424"/>
      <c r="S25" s="1454"/>
      <c r="T25" s="1456"/>
      <c r="U25" s="1458"/>
      <c r="V25" s="1458">
        <v>3</v>
      </c>
      <c r="W25" s="1460"/>
      <c r="X25" s="1462">
        <f>Y25+Y25*0.1</f>
        <v>35.200000000000003</v>
      </c>
      <c r="Y25" s="1432">
        <f>SUM(Z25:AB25)</f>
        <v>32</v>
      </c>
      <c r="Z25" s="1432">
        <f t="shared" si="2"/>
        <v>16</v>
      </c>
      <c r="AA25" s="1432"/>
      <c r="AB25" s="1432">
        <f t="shared" si="2"/>
        <v>16</v>
      </c>
      <c r="AC25" s="1434">
        <f>K25-X25</f>
        <v>-35.200000000000003</v>
      </c>
      <c r="AD25" s="1436"/>
      <c r="AE25" s="1436"/>
      <c r="AF25" s="1436"/>
      <c r="AG25" s="1438"/>
      <c r="AH25" s="1438"/>
      <c r="AI25" s="1438"/>
      <c r="AJ25" s="1436">
        <v>16</v>
      </c>
      <c r="AK25" s="1436"/>
      <c r="AL25" s="1436">
        <v>16</v>
      </c>
      <c r="AM25" s="1438"/>
      <c r="AN25" s="1438"/>
      <c r="AO25" s="1438"/>
      <c r="AP25" s="1436"/>
      <c r="AQ25" s="1436"/>
      <c r="AR25" s="1436"/>
      <c r="AS25" s="1438"/>
      <c r="AT25" s="1438"/>
      <c r="AU25" s="1438"/>
      <c r="AV25" s="1436"/>
      <c r="AW25" s="1436"/>
      <c r="AX25" s="1436"/>
      <c r="AY25" s="1438"/>
      <c r="AZ25" s="1438"/>
      <c r="BA25" s="1438"/>
      <c r="BB25" s="1432"/>
      <c r="BC25" s="1432"/>
      <c r="BD25" s="1432"/>
      <c r="BE25" s="1438"/>
      <c r="BF25" s="1438"/>
      <c r="BG25" s="1438"/>
      <c r="BH25" s="1432"/>
      <c r="BI25" s="1432"/>
      <c r="BJ25" s="1432"/>
      <c r="BK25" s="1438"/>
      <c r="BL25" s="1438"/>
      <c r="BM25" s="1438"/>
      <c r="BN25" s="1424" t="s">
        <v>9</v>
      </c>
      <c r="BO25" s="1426" t="e">
        <f t="shared" si="1"/>
        <v>#DIV/0!</v>
      </c>
    </row>
    <row r="26" spans="1:67" ht="31.5" hidden="1" x14ac:dyDescent="0.25">
      <c r="A26" s="1443"/>
      <c r="B26" s="1441"/>
      <c r="C26" s="1447"/>
      <c r="D26" s="1443"/>
      <c r="E26" s="1447"/>
      <c r="F26" s="1447"/>
      <c r="G26" s="1445"/>
      <c r="H26" s="248"/>
      <c r="I26" s="93" t="s">
        <v>81</v>
      </c>
      <c r="J26" s="1669"/>
      <c r="K26" s="1497"/>
      <c r="L26" s="1425"/>
      <c r="M26" s="1425"/>
      <c r="N26" s="1425"/>
      <c r="O26" s="1425"/>
      <c r="P26" s="1425"/>
      <c r="Q26" s="1425"/>
      <c r="R26" s="1425"/>
      <c r="S26" s="1455"/>
      <c r="T26" s="1457"/>
      <c r="U26" s="1459"/>
      <c r="V26" s="1459"/>
      <c r="W26" s="1461"/>
      <c r="X26" s="1463"/>
      <c r="Y26" s="1433"/>
      <c r="Z26" s="1433"/>
      <c r="AA26" s="1433"/>
      <c r="AB26" s="1433"/>
      <c r="AC26" s="1435"/>
      <c r="AD26" s="1437"/>
      <c r="AE26" s="1437"/>
      <c r="AF26" s="1437"/>
      <c r="AG26" s="1439"/>
      <c r="AH26" s="1439"/>
      <c r="AI26" s="1439"/>
      <c r="AJ26" s="1437"/>
      <c r="AK26" s="1437"/>
      <c r="AL26" s="1437"/>
      <c r="AM26" s="1439"/>
      <c r="AN26" s="1439"/>
      <c r="AO26" s="1439"/>
      <c r="AP26" s="1437"/>
      <c r="AQ26" s="1437"/>
      <c r="AR26" s="1437"/>
      <c r="AS26" s="1439"/>
      <c r="AT26" s="1439"/>
      <c r="AU26" s="1439"/>
      <c r="AV26" s="1437"/>
      <c r="AW26" s="1437"/>
      <c r="AX26" s="1437"/>
      <c r="AY26" s="1439"/>
      <c r="AZ26" s="1439"/>
      <c r="BA26" s="1439"/>
      <c r="BB26" s="1433"/>
      <c r="BC26" s="1433"/>
      <c r="BD26" s="1433"/>
      <c r="BE26" s="1439"/>
      <c r="BF26" s="1439"/>
      <c r="BG26" s="1439"/>
      <c r="BH26" s="1433"/>
      <c r="BI26" s="1433"/>
      <c r="BJ26" s="1433"/>
      <c r="BK26" s="1439"/>
      <c r="BL26" s="1439"/>
      <c r="BM26" s="1439"/>
      <c r="BN26" s="1425"/>
      <c r="BO26" s="1427"/>
    </row>
    <row r="27" spans="1:67" ht="31.5" hidden="1" x14ac:dyDescent="0.25">
      <c r="A27" s="1442">
        <v>16</v>
      </c>
      <c r="B27" s="1440" t="s">
        <v>76</v>
      </c>
      <c r="C27" s="1446" t="s">
        <v>51</v>
      </c>
      <c r="D27" s="1442"/>
      <c r="E27" s="1446" t="s">
        <v>52</v>
      </c>
      <c r="F27" s="1446"/>
      <c r="G27" s="1444" t="s">
        <v>99</v>
      </c>
      <c r="H27" s="247"/>
      <c r="I27" s="93" t="s">
        <v>83</v>
      </c>
      <c r="J27" s="1667">
        <v>3</v>
      </c>
      <c r="K27" s="1495"/>
      <c r="L27" s="1424"/>
      <c r="M27" s="1424"/>
      <c r="N27" s="1424"/>
      <c r="O27" s="1424">
        <v>3</v>
      </c>
      <c r="P27" s="1424"/>
      <c r="Q27" s="1424"/>
      <c r="R27" s="1424"/>
      <c r="S27" s="1454"/>
      <c r="T27" s="1456"/>
      <c r="U27" s="1458"/>
      <c r="V27" s="1458">
        <v>4</v>
      </c>
      <c r="W27" s="1460"/>
      <c r="X27" s="1462">
        <f>Y27+Y27*0.1</f>
        <v>0</v>
      </c>
      <c r="Y27" s="1432">
        <f>SUM(Z28:AB28)</f>
        <v>0</v>
      </c>
      <c r="Z27" s="1432">
        <f>AD28+AG28+AJ28+AM27+AP28+AS28+AV28+AY28+BB28+BE28+BH28+BK28</f>
        <v>32</v>
      </c>
      <c r="AA27" s="1432"/>
      <c r="AB27" s="1432">
        <f>AF28+AI28+AL28+AO27+AR28+AU28+AX28+BA28+BD28+BG28+BJ28+BM28</f>
        <v>32</v>
      </c>
      <c r="AC27" s="1434">
        <f>K27-X27</f>
        <v>0</v>
      </c>
      <c r="AD27" s="1436"/>
      <c r="AE27" s="1436"/>
      <c r="AF27" s="1436"/>
      <c r="AG27" s="1438"/>
      <c r="AH27" s="1438"/>
      <c r="AI27" s="1438"/>
      <c r="AJ27" s="1436"/>
      <c r="AK27" s="1436"/>
      <c r="AL27" s="1436"/>
      <c r="AM27" s="1438">
        <v>32</v>
      </c>
      <c r="AN27" s="1438"/>
      <c r="AO27" s="1438">
        <v>32</v>
      </c>
      <c r="AP27" s="1436"/>
      <c r="AQ27" s="1436"/>
      <c r="AR27" s="1436"/>
      <c r="AS27" s="1438"/>
      <c r="AT27" s="1438"/>
      <c r="AU27" s="1438"/>
      <c r="AV27" s="1436"/>
      <c r="AW27" s="1436"/>
      <c r="AX27" s="1436"/>
      <c r="AY27" s="1438"/>
      <c r="AZ27" s="1438"/>
      <c r="BA27" s="1438"/>
      <c r="BB27" s="1432"/>
      <c r="BC27" s="1432"/>
      <c r="BD27" s="1432"/>
      <c r="BE27" s="1438"/>
      <c r="BF27" s="1438"/>
      <c r="BG27" s="1438"/>
      <c r="BH27" s="1432"/>
      <c r="BI27" s="1432"/>
      <c r="BJ27" s="1432"/>
      <c r="BK27" s="1438"/>
      <c r="BL27" s="1438"/>
      <c r="BM27" s="1438"/>
      <c r="BN27" s="1424" t="s">
        <v>9</v>
      </c>
      <c r="BO27" s="1426" t="e">
        <f>Y27/K27*100</f>
        <v>#DIV/0!</v>
      </c>
    </row>
    <row r="28" spans="1:67" ht="47.25" hidden="1" x14ac:dyDescent="0.25">
      <c r="A28" s="1443"/>
      <c r="B28" s="1441"/>
      <c r="C28" s="1447"/>
      <c r="D28" s="1443"/>
      <c r="E28" s="1447"/>
      <c r="F28" s="1447"/>
      <c r="G28" s="1445"/>
      <c r="H28" s="248"/>
      <c r="I28" s="93" t="s">
        <v>82</v>
      </c>
      <c r="J28" s="1669"/>
      <c r="K28" s="1497"/>
      <c r="L28" s="1425"/>
      <c r="M28" s="1425"/>
      <c r="N28" s="1425"/>
      <c r="O28" s="1425"/>
      <c r="P28" s="1425"/>
      <c r="Q28" s="1425"/>
      <c r="R28" s="1425"/>
      <c r="S28" s="1455"/>
      <c r="T28" s="1457"/>
      <c r="U28" s="1459"/>
      <c r="V28" s="1459"/>
      <c r="W28" s="1461"/>
      <c r="X28" s="1463"/>
      <c r="Y28" s="1433"/>
      <c r="Z28" s="1433"/>
      <c r="AA28" s="1433"/>
      <c r="AB28" s="1433"/>
      <c r="AC28" s="1435"/>
      <c r="AD28" s="1437"/>
      <c r="AE28" s="1437"/>
      <c r="AF28" s="1437"/>
      <c r="AG28" s="1439"/>
      <c r="AH28" s="1439"/>
      <c r="AI28" s="1439"/>
      <c r="AJ28" s="1437"/>
      <c r="AK28" s="1437"/>
      <c r="AL28" s="1437"/>
      <c r="AM28" s="1439"/>
      <c r="AN28" s="1439"/>
      <c r="AO28" s="1439"/>
      <c r="AP28" s="1437"/>
      <c r="AQ28" s="1437"/>
      <c r="AR28" s="1437"/>
      <c r="AS28" s="1439"/>
      <c r="AT28" s="1439"/>
      <c r="AU28" s="1439"/>
      <c r="AV28" s="1437"/>
      <c r="AW28" s="1437"/>
      <c r="AX28" s="1437"/>
      <c r="AY28" s="1439"/>
      <c r="AZ28" s="1439"/>
      <c r="BA28" s="1439"/>
      <c r="BB28" s="1433"/>
      <c r="BC28" s="1433"/>
      <c r="BD28" s="1433"/>
      <c r="BE28" s="1439"/>
      <c r="BF28" s="1439"/>
      <c r="BG28" s="1439"/>
      <c r="BH28" s="1433"/>
      <c r="BI28" s="1433"/>
      <c r="BJ28" s="1433"/>
      <c r="BK28" s="1439"/>
      <c r="BL28" s="1439"/>
      <c r="BM28" s="1439"/>
      <c r="BN28" s="1425"/>
      <c r="BO28" s="1427"/>
    </row>
    <row r="29" spans="1:67" ht="31.5" x14ac:dyDescent="0.25">
      <c r="A29" s="18"/>
      <c r="B29" s="18"/>
      <c r="C29" s="18"/>
      <c r="D29" s="18"/>
      <c r="E29" s="97" t="s">
        <v>51</v>
      </c>
      <c r="F29" s="18" t="s">
        <v>131</v>
      </c>
      <c r="G29" s="18"/>
      <c r="H29" s="18"/>
      <c r="I29" s="13" t="s">
        <v>113</v>
      </c>
      <c r="J29" s="16">
        <f>SUM(J30:J31)</f>
        <v>6</v>
      </c>
      <c r="K29" s="101">
        <f>J29*36</f>
        <v>216</v>
      </c>
      <c r="L29" s="18"/>
      <c r="M29" s="18"/>
      <c r="N29" s="18"/>
      <c r="O29" s="18"/>
      <c r="P29" s="18"/>
      <c r="Q29" s="18"/>
      <c r="R29" s="18"/>
      <c r="S29" s="98"/>
      <c r="T29" s="19"/>
      <c r="U29" s="20"/>
      <c r="V29" s="20"/>
      <c r="W29" s="21"/>
      <c r="X29" s="151"/>
      <c r="Y29" s="22"/>
      <c r="Z29" s="22"/>
      <c r="AA29" s="22"/>
      <c r="AB29" s="22"/>
      <c r="AC29" s="10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8"/>
      <c r="BO29" s="23">
        <f t="shared" si="1"/>
        <v>0</v>
      </c>
    </row>
    <row r="30" spans="1:67" ht="47.25" x14ac:dyDescent="0.25">
      <c r="A30" s="14">
        <v>17</v>
      </c>
      <c r="B30" s="14"/>
      <c r="C30" s="14"/>
      <c r="D30" s="14"/>
      <c r="E30" s="104" t="s">
        <v>51</v>
      </c>
      <c r="F30" s="192" t="s">
        <v>101</v>
      </c>
      <c r="G30" s="14"/>
      <c r="H30" s="249"/>
      <c r="I30" s="4" t="s">
        <v>11</v>
      </c>
      <c r="J30" s="28">
        <f>L30+M30+N30+O30+P30+Q30+R30+S30</f>
        <v>3</v>
      </c>
      <c r="K30" s="41">
        <f>J30*36</f>
        <v>108</v>
      </c>
      <c r="L30" s="29"/>
      <c r="M30" s="29"/>
      <c r="N30" s="29">
        <v>3</v>
      </c>
      <c r="O30" s="29"/>
      <c r="P30" s="29"/>
      <c r="Q30" s="29"/>
      <c r="R30" s="29"/>
      <c r="S30" s="138"/>
      <c r="T30" s="170">
        <v>3</v>
      </c>
      <c r="U30" s="30"/>
      <c r="V30" s="30"/>
      <c r="W30" s="171"/>
      <c r="X30" s="155">
        <f>Y30+Y30*0.1</f>
        <v>35.200000000000003</v>
      </c>
      <c r="Y30" s="31">
        <f>SUM(Z30:AB30)</f>
        <v>32</v>
      </c>
      <c r="Z30" s="31">
        <f t="shared" ref="Z30:AB31" si="3">AD30+AG30+AJ30+AM30+AP30+AS30+AV30+AY30+BB30+BE30+BH30+BK30</f>
        <v>16</v>
      </c>
      <c r="AA30" s="31">
        <f t="shared" si="3"/>
        <v>16</v>
      </c>
      <c r="AB30" s="31">
        <f t="shared" si="3"/>
        <v>0</v>
      </c>
      <c r="AC30" s="42">
        <f>K30-X30</f>
        <v>72.8</v>
      </c>
      <c r="AD30" s="32"/>
      <c r="AE30" s="32"/>
      <c r="AF30" s="32"/>
      <c r="AG30" s="33"/>
      <c r="AH30" s="33"/>
      <c r="AI30" s="33"/>
      <c r="AJ30" s="32">
        <v>16</v>
      </c>
      <c r="AK30" s="32">
        <v>16</v>
      </c>
      <c r="AL30" s="32"/>
      <c r="AM30" s="33"/>
      <c r="AN30" s="33"/>
      <c r="AO30" s="33"/>
      <c r="AP30" s="32"/>
      <c r="AQ30" s="32"/>
      <c r="AR30" s="32"/>
      <c r="AS30" s="33"/>
      <c r="AT30" s="33"/>
      <c r="AU30" s="33"/>
      <c r="AV30" s="32"/>
      <c r="AW30" s="32"/>
      <c r="AX30" s="32"/>
      <c r="AY30" s="33"/>
      <c r="AZ30" s="33"/>
      <c r="BA30" s="33"/>
      <c r="BB30" s="31"/>
      <c r="BC30" s="31"/>
      <c r="BD30" s="31"/>
      <c r="BE30" s="33"/>
      <c r="BF30" s="33"/>
      <c r="BG30" s="33"/>
      <c r="BH30" s="31"/>
      <c r="BI30" s="31"/>
      <c r="BJ30" s="31"/>
      <c r="BK30" s="33"/>
      <c r="BL30" s="33"/>
      <c r="BM30" s="33"/>
      <c r="BN30" s="29" t="s">
        <v>12</v>
      </c>
      <c r="BO30" s="34">
        <f t="shared" si="1"/>
        <v>29.629629629629626</v>
      </c>
    </row>
    <row r="31" spans="1:67" ht="47.25" x14ac:dyDescent="0.25">
      <c r="A31" s="14">
        <v>18</v>
      </c>
      <c r="B31" s="14"/>
      <c r="C31" s="14"/>
      <c r="D31" s="14"/>
      <c r="E31" s="104" t="s">
        <v>52</v>
      </c>
      <c r="F31" s="192" t="s">
        <v>102</v>
      </c>
      <c r="G31" s="14"/>
      <c r="H31" s="249"/>
      <c r="I31" s="93" t="s">
        <v>13</v>
      </c>
      <c r="J31" s="28">
        <v>3</v>
      </c>
      <c r="K31" s="41">
        <f>J31*36</f>
        <v>108</v>
      </c>
      <c r="L31" s="29"/>
      <c r="M31" s="29"/>
      <c r="N31" s="29"/>
      <c r="O31" s="29">
        <v>3</v>
      </c>
      <c r="P31" s="29"/>
      <c r="Q31" s="29"/>
      <c r="R31" s="29"/>
      <c r="S31" s="138"/>
      <c r="T31" s="170">
        <v>4</v>
      </c>
      <c r="U31" s="30"/>
      <c r="V31" s="30"/>
      <c r="W31" s="171"/>
      <c r="X31" s="155">
        <f>Y31+Y31*0.1</f>
        <v>35.200000000000003</v>
      </c>
      <c r="Y31" s="31">
        <f>SUM(Z31:AB31)</f>
        <v>32</v>
      </c>
      <c r="Z31" s="31">
        <f t="shared" si="3"/>
        <v>16</v>
      </c>
      <c r="AA31" s="31">
        <f t="shared" si="3"/>
        <v>16</v>
      </c>
      <c r="AB31" s="31">
        <f t="shared" si="3"/>
        <v>0</v>
      </c>
      <c r="AC31" s="42">
        <f>K31-X31</f>
        <v>72.8</v>
      </c>
      <c r="AD31" s="32"/>
      <c r="AE31" s="32"/>
      <c r="AF31" s="32"/>
      <c r="AG31" s="33"/>
      <c r="AH31" s="33"/>
      <c r="AI31" s="33"/>
      <c r="AJ31" s="32"/>
      <c r="AK31" s="32"/>
      <c r="AL31" s="32"/>
      <c r="AM31" s="33">
        <v>16</v>
      </c>
      <c r="AN31" s="33">
        <v>16</v>
      </c>
      <c r="AO31" s="33"/>
      <c r="AP31" s="32"/>
      <c r="AQ31" s="32"/>
      <c r="AR31" s="32"/>
      <c r="AS31" s="33"/>
      <c r="AT31" s="33"/>
      <c r="AU31" s="33"/>
      <c r="AV31" s="32"/>
      <c r="AW31" s="32"/>
      <c r="AX31" s="32"/>
      <c r="AY31" s="33"/>
      <c r="AZ31" s="33"/>
      <c r="BA31" s="33"/>
      <c r="BB31" s="31"/>
      <c r="BC31" s="31"/>
      <c r="BD31" s="31"/>
      <c r="BE31" s="33"/>
      <c r="BF31" s="33"/>
      <c r="BG31" s="33"/>
      <c r="BH31" s="31"/>
      <c r="BI31" s="31"/>
      <c r="BJ31" s="31"/>
      <c r="BK31" s="33"/>
      <c r="BL31" s="33"/>
      <c r="BM31" s="33"/>
      <c r="BN31" s="29" t="s">
        <v>12</v>
      </c>
      <c r="BO31" s="34">
        <f t="shared" si="1"/>
        <v>29.629629629629626</v>
      </c>
    </row>
    <row r="32" spans="1:67" ht="15.75" x14ac:dyDescent="0.25">
      <c r="A32" s="18"/>
      <c r="B32" s="18"/>
      <c r="C32" s="18"/>
      <c r="D32" s="18"/>
      <c r="E32" s="97" t="s">
        <v>51</v>
      </c>
      <c r="F32" s="18" t="s">
        <v>132</v>
      </c>
      <c r="G32" s="18"/>
      <c r="H32" s="18"/>
      <c r="I32" s="92" t="s">
        <v>114</v>
      </c>
      <c r="J32" s="16">
        <v>6</v>
      </c>
      <c r="K32" s="101"/>
      <c r="L32" s="24"/>
      <c r="M32" s="24"/>
      <c r="N32" s="24"/>
      <c r="O32" s="24"/>
      <c r="P32" s="24"/>
      <c r="Q32" s="24"/>
      <c r="R32" s="24"/>
      <c r="S32" s="140"/>
      <c r="T32" s="19"/>
      <c r="U32" s="20"/>
      <c r="V32" s="20"/>
      <c r="W32" s="21"/>
      <c r="X32" s="151"/>
      <c r="Y32" s="22"/>
      <c r="Z32" s="22"/>
      <c r="AA32" s="22"/>
      <c r="AB32" s="22"/>
      <c r="AC32" s="10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8"/>
      <c r="BO32" s="23"/>
    </row>
    <row r="33" spans="1:67" ht="63" x14ac:dyDescent="0.25">
      <c r="A33" s="14">
        <v>19</v>
      </c>
      <c r="B33" s="14"/>
      <c r="C33" s="14"/>
      <c r="D33" s="103" t="s">
        <v>54</v>
      </c>
      <c r="E33" s="104" t="s">
        <v>51</v>
      </c>
      <c r="F33" s="14" t="s">
        <v>103</v>
      </c>
      <c r="G33" s="14"/>
      <c r="H33" s="249"/>
      <c r="I33" s="4" t="s">
        <v>16</v>
      </c>
      <c r="J33" s="28">
        <v>3</v>
      </c>
      <c r="K33" s="41">
        <f>J33*36</f>
        <v>108</v>
      </c>
      <c r="L33" s="12" t="s">
        <v>47</v>
      </c>
      <c r="M33" s="12" t="s">
        <v>47</v>
      </c>
      <c r="N33" s="12"/>
      <c r="O33" s="12"/>
      <c r="P33" s="12"/>
      <c r="Q33" s="12"/>
      <c r="R33" s="12"/>
      <c r="S33" s="139"/>
      <c r="T33" s="170"/>
      <c r="U33" s="30"/>
      <c r="V33" s="30" t="s">
        <v>91</v>
      </c>
      <c r="W33" s="171"/>
      <c r="X33" s="155"/>
      <c r="Y33" s="31"/>
      <c r="Z33" s="31"/>
      <c r="AA33" s="31"/>
      <c r="AB33" s="31"/>
      <c r="AC33" s="42"/>
      <c r="AD33" s="32" t="s">
        <v>49</v>
      </c>
      <c r="AE33" s="32"/>
      <c r="AF33" s="32" t="s">
        <v>92</v>
      </c>
      <c r="AG33" s="33" t="s">
        <v>49</v>
      </c>
      <c r="AH33" s="33"/>
      <c r="AI33" s="33" t="s">
        <v>92</v>
      </c>
      <c r="AJ33" s="32"/>
      <c r="AK33" s="32"/>
      <c r="AL33" s="32"/>
      <c r="AM33" s="33"/>
      <c r="AN33" s="33"/>
      <c r="AO33" s="33"/>
      <c r="AP33" s="32"/>
      <c r="AQ33" s="32"/>
      <c r="AR33" s="32"/>
      <c r="AS33" s="33"/>
      <c r="AT33" s="33"/>
      <c r="AU33" s="33"/>
      <c r="AV33" s="32"/>
      <c r="AW33" s="32"/>
      <c r="AX33" s="32"/>
      <c r="AY33" s="33"/>
      <c r="AZ33" s="33"/>
      <c r="BA33" s="33"/>
      <c r="BB33" s="31"/>
      <c r="BC33" s="31"/>
      <c r="BD33" s="31"/>
      <c r="BE33" s="33"/>
      <c r="BF33" s="33"/>
      <c r="BG33" s="33"/>
      <c r="BH33" s="31"/>
      <c r="BI33" s="31"/>
      <c r="BJ33" s="31"/>
      <c r="BK33" s="33"/>
      <c r="BL33" s="33"/>
      <c r="BM33" s="33"/>
      <c r="BN33" s="29" t="s">
        <v>17</v>
      </c>
      <c r="BO33" s="34">
        <f>Y33/K33*100</f>
        <v>0</v>
      </c>
    </row>
    <row r="34" spans="1:67" ht="31.5" x14ac:dyDescent="0.25">
      <c r="A34" s="14">
        <v>20</v>
      </c>
      <c r="B34" s="14"/>
      <c r="C34" s="14"/>
      <c r="D34" s="14"/>
      <c r="E34" s="104" t="s">
        <v>52</v>
      </c>
      <c r="F34" s="14" t="s">
        <v>104</v>
      </c>
      <c r="G34" s="14"/>
      <c r="H34" s="249"/>
      <c r="I34" s="93" t="s">
        <v>18</v>
      </c>
      <c r="J34" s="28">
        <v>3</v>
      </c>
      <c r="K34" s="41">
        <f>J34*36</f>
        <v>108</v>
      </c>
      <c r="L34" s="12"/>
      <c r="M34" s="12"/>
      <c r="N34" s="12">
        <v>3</v>
      </c>
      <c r="O34" s="12"/>
      <c r="P34" s="12"/>
      <c r="Q34" s="12"/>
      <c r="R34" s="12"/>
      <c r="S34" s="139"/>
      <c r="T34" s="170"/>
      <c r="U34" s="30"/>
      <c r="V34" s="30">
        <v>3</v>
      </c>
      <c r="W34" s="171"/>
      <c r="X34" s="155">
        <f>Y34+Y34*0.1</f>
        <v>52.8</v>
      </c>
      <c r="Y34" s="31">
        <f>SUM(Z34:AB34)</f>
        <v>48</v>
      </c>
      <c r="Z34" s="31">
        <f>AD34+AG34+AJ34+AM34+AP34+AS34+AV34+AY34+BB34+BE34+BH34+BK34</f>
        <v>16</v>
      </c>
      <c r="AA34" s="31"/>
      <c r="AB34" s="31">
        <f>AF34+AI34+AL34+AO34+AR34+AU34+AX34+BA34+BD34+BG34+BJ34+BM34</f>
        <v>32</v>
      </c>
      <c r="AC34" s="42">
        <f>K34-X34</f>
        <v>55.2</v>
      </c>
      <c r="AD34" s="32"/>
      <c r="AE34" s="32"/>
      <c r="AF34" s="32"/>
      <c r="AG34" s="33"/>
      <c r="AH34" s="33"/>
      <c r="AI34" s="33"/>
      <c r="AJ34" s="32">
        <v>16</v>
      </c>
      <c r="AK34" s="32"/>
      <c r="AL34" s="32">
        <v>32</v>
      </c>
      <c r="AM34" s="33"/>
      <c r="AN34" s="33"/>
      <c r="AO34" s="33"/>
      <c r="AP34" s="32"/>
      <c r="AQ34" s="32"/>
      <c r="AR34" s="32"/>
      <c r="AS34" s="33"/>
      <c r="AT34" s="33"/>
      <c r="AU34" s="33"/>
      <c r="AV34" s="32"/>
      <c r="AW34" s="32"/>
      <c r="AX34" s="32"/>
      <c r="AY34" s="33"/>
      <c r="AZ34" s="33"/>
      <c r="BA34" s="33"/>
      <c r="BB34" s="31"/>
      <c r="BC34" s="31"/>
      <c r="BD34" s="31"/>
      <c r="BE34" s="33"/>
      <c r="BF34" s="33"/>
      <c r="BG34" s="33"/>
      <c r="BH34" s="31"/>
      <c r="BI34" s="31"/>
      <c r="BJ34" s="31"/>
      <c r="BK34" s="33"/>
      <c r="BL34" s="33"/>
      <c r="BM34" s="33"/>
      <c r="BN34" s="29" t="s">
        <v>17</v>
      </c>
      <c r="BO34" s="34">
        <f>Y34/K34*100</f>
        <v>44.444444444444443</v>
      </c>
    </row>
    <row r="35" spans="1:67" ht="42" customHeight="1" x14ac:dyDescent="0.25">
      <c r="A35" s="45"/>
      <c r="B35" s="45"/>
      <c r="C35" s="178"/>
      <c r="D35" s="178"/>
      <c r="E35" s="178" t="s">
        <v>51</v>
      </c>
      <c r="F35" s="178" t="s">
        <v>133</v>
      </c>
      <c r="G35" s="178"/>
      <c r="H35" s="178"/>
      <c r="I35" s="43" t="s">
        <v>24</v>
      </c>
      <c r="J35" s="44">
        <f>SUM(J43+J55+J59+J61+J70+J92+J98+J105+J112+J126+J140+J154+J168)</f>
        <v>15</v>
      </c>
      <c r="K35" s="45"/>
      <c r="L35" s="45"/>
      <c r="M35" s="45"/>
      <c r="N35" s="45"/>
      <c r="O35" s="45"/>
      <c r="P35" s="45"/>
      <c r="Q35" s="45"/>
      <c r="R35" s="45"/>
      <c r="S35" s="84"/>
      <c r="T35" s="168"/>
      <c r="U35" s="45"/>
      <c r="V35" s="45"/>
      <c r="W35" s="169"/>
      <c r="X35" s="83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ht="15.75" x14ac:dyDescent="0.25">
      <c r="A36" s="45"/>
      <c r="B36" s="45"/>
      <c r="C36" s="178"/>
      <c r="D36" s="178"/>
      <c r="E36" s="178"/>
      <c r="F36" s="178" t="s">
        <v>141</v>
      </c>
      <c r="G36" s="178"/>
      <c r="H36" s="178"/>
      <c r="I36" s="43" t="s">
        <v>120</v>
      </c>
      <c r="J36" s="44"/>
      <c r="K36" s="45"/>
      <c r="L36" s="45"/>
      <c r="M36" s="45"/>
      <c r="N36" s="45"/>
      <c r="O36" s="45"/>
      <c r="P36" s="45"/>
      <c r="Q36" s="45"/>
      <c r="R36" s="45"/>
      <c r="S36" s="84"/>
      <c r="T36" s="168"/>
      <c r="U36" s="45"/>
      <c r="V36" s="45"/>
      <c r="W36" s="169"/>
      <c r="X36" s="8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ht="15.75" x14ac:dyDescent="0.25">
      <c r="A37" s="202"/>
      <c r="B37" s="202"/>
      <c r="C37" s="192"/>
      <c r="D37" s="192"/>
      <c r="E37" s="192"/>
      <c r="F37" s="192" t="s">
        <v>142</v>
      </c>
      <c r="G37" s="192"/>
      <c r="H37" s="249"/>
      <c r="I37" s="4" t="s">
        <v>37</v>
      </c>
      <c r="J37" s="201">
        <f t="shared" ref="J37:J42" si="4">L37+M37+N37+O37+P37+Q37+R37+S37</f>
        <v>0</v>
      </c>
      <c r="K37" s="203">
        <f t="shared" ref="K37:K42" si="5">J37*36</f>
        <v>0</v>
      </c>
      <c r="L37" s="197"/>
      <c r="M37" s="197"/>
      <c r="N37" s="197"/>
      <c r="O37" s="197"/>
      <c r="P37" s="202"/>
      <c r="Q37" s="202"/>
      <c r="R37" s="202"/>
      <c r="S37" s="206"/>
      <c r="T37" s="205"/>
      <c r="U37" s="204"/>
      <c r="V37" s="204"/>
      <c r="W37" s="209"/>
      <c r="X37" s="208">
        <f t="shared" ref="X37:X42" si="6">Y37+Y37*0.1</f>
        <v>0</v>
      </c>
      <c r="Y37" s="207">
        <f t="shared" ref="Y37:Y42" si="7">SUM(Z37:AB37)</f>
        <v>0</v>
      </c>
      <c r="Z37" s="207">
        <f t="shared" ref="Z37:AB42" si="8">AD37+AG37+AJ37+AM37+AP37+AS37+AV37+AY37+BB37+BE37+BH37+BK37</f>
        <v>0</v>
      </c>
      <c r="AA37" s="207">
        <f t="shared" si="8"/>
        <v>0</v>
      </c>
      <c r="AB37" s="207">
        <f t="shared" si="8"/>
        <v>0</v>
      </c>
      <c r="AC37" s="210">
        <f t="shared" ref="AC37:AC42" si="9">K37-X37</f>
        <v>0</v>
      </c>
      <c r="AD37" s="200"/>
      <c r="AE37" s="200"/>
      <c r="AF37" s="200"/>
      <c r="AG37" s="196"/>
      <c r="AH37" s="196"/>
      <c r="AI37" s="196"/>
      <c r="AJ37" s="200"/>
      <c r="AK37" s="200"/>
      <c r="AL37" s="200"/>
      <c r="AM37" s="196"/>
      <c r="AN37" s="196"/>
      <c r="AO37" s="196"/>
      <c r="AP37" s="200"/>
      <c r="AQ37" s="200"/>
      <c r="AR37" s="200"/>
      <c r="AS37" s="196"/>
      <c r="AT37" s="196"/>
      <c r="AU37" s="196"/>
      <c r="AV37" s="200"/>
      <c r="AW37" s="200"/>
      <c r="AX37" s="200"/>
      <c r="AY37" s="196"/>
      <c r="AZ37" s="196"/>
      <c r="BA37" s="196"/>
      <c r="BB37" s="195"/>
      <c r="BC37" s="195"/>
      <c r="BD37" s="195"/>
      <c r="BE37" s="196"/>
      <c r="BF37" s="196"/>
      <c r="BG37" s="196"/>
      <c r="BH37" s="195"/>
      <c r="BI37" s="195"/>
      <c r="BJ37" s="195"/>
      <c r="BK37" s="196"/>
      <c r="BL37" s="196"/>
      <c r="BM37" s="196"/>
      <c r="BN37" s="199"/>
      <c r="BO37" s="198" t="e">
        <f t="shared" ref="BO37:BO42" si="10">Y37/K37*100</f>
        <v>#DIV/0!</v>
      </c>
    </row>
    <row r="38" spans="1:67" ht="15.75" x14ac:dyDescent="0.25">
      <c r="A38" s="202"/>
      <c r="B38" s="202"/>
      <c r="C38" s="192"/>
      <c r="D38" s="192"/>
      <c r="E38" s="192"/>
      <c r="F38" s="192" t="s">
        <v>142</v>
      </c>
      <c r="G38" s="192"/>
      <c r="H38" s="249"/>
      <c r="I38" s="4" t="s">
        <v>37</v>
      </c>
      <c r="J38" s="201">
        <f t="shared" si="4"/>
        <v>0</v>
      </c>
      <c r="K38" s="203">
        <f t="shared" si="5"/>
        <v>0</v>
      </c>
      <c r="L38" s="197"/>
      <c r="M38" s="197"/>
      <c r="N38" s="197"/>
      <c r="O38" s="197"/>
      <c r="P38" s="202"/>
      <c r="Q38" s="202"/>
      <c r="R38" s="202"/>
      <c r="S38" s="206"/>
      <c r="T38" s="205"/>
      <c r="U38" s="204"/>
      <c r="V38" s="204"/>
      <c r="W38" s="209"/>
      <c r="X38" s="208">
        <f t="shared" si="6"/>
        <v>0</v>
      </c>
      <c r="Y38" s="207">
        <f t="shared" si="7"/>
        <v>0</v>
      </c>
      <c r="Z38" s="207">
        <f t="shared" si="8"/>
        <v>0</v>
      </c>
      <c r="AA38" s="207">
        <f t="shared" si="8"/>
        <v>0</v>
      </c>
      <c r="AB38" s="207">
        <f t="shared" si="8"/>
        <v>0</v>
      </c>
      <c r="AC38" s="210">
        <f t="shared" si="9"/>
        <v>0</v>
      </c>
      <c r="AD38" s="200"/>
      <c r="AE38" s="200"/>
      <c r="AF38" s="200"/>
      <c r="AG38" s="196"/>
      <c r="AH38" s="196"/>
      <c r="AI38" s="196"/>
      <c r="AJ38" s="200"/>
      <c r="AK38" s="200"/>
      <c r="AL38" s="200"/>
      <c r="AM38" s="196"/>
      <c r="AN38" s="196"/>
      <c r="AO38" s="196"/>
      <c r="AP38" s="200"/>
      <c r="AQ38" s="200"/>
      <c r="AR38" s="200"/>
      <c r="AS38" s="196"/>
      <c r="AT38" s="196"/>
      <c r="AU38" s="196"/>
      <c r="AV38" s="200"/>
      <c r="AW38" s="200"/>
      <c r="AX38" s="200"/>
      <c r="AY38" s="196"/>
      <c r="AZ38" s="196"/>
      <c r="BA38" s="196"/>
      <c r="BB38" s="195"/>
      <c r="BC38" s="195"/>
      <c r="BD38" s="195"/>
      <c r="BE38" s="196"/>
      <c r="BF38" s="196"/>
      <c r="BG38" s="196"/>
      <c r="BH38" s="195"/>
      <c r="BI38" s="195"/>
      <c r="BJ38" s="195"/>
      <c r="BK38" s="196"/>
      <c r="BL38" s="196"/>
      <c r="BM38" s="196"/>
      <c r="BN38" s="199"/>
      <c r="BO38" s="198" t="e">
        <f t="shared" si="10"/>
        <v>#DIV/0!</v>
      </c>
    </row>
    <row r="39" spans="1:67" ht="15.75" x14ac:dyDescent="0.25">
      <c r="A39" s="202"/>
      <c r="B39" s="202"/>
      <c r="C39" s="192"/>
      <c r="D39" s="192"/>
      <c r="E39" s="192"/>
      <c r="F39" s="192" t="s">
        <v>142</v>
      </c>
      <c r="G39" s="192"/>
      <c r="H39" s="249"/>
      <c r="I39" s="4" t="s">
        <v>37</v>
      </c>
      <c r="J39" s="201">
        <f t="shared" si="4"/>
        <v>0</v>
      </c>
      <c r="K39" s="203">
        <f t="shared" si="5"/>
        <v>0</v>
      </c>
      <c r="L39" s="197"/>
      <c r="M39" s="197"/>
      <c r="N39" s="197"/>
      <c r="O39" s="197"/>
      <c r="P39" s="202"/>
      <c r="Q39" s="202"/>
      <c r="R39" s="202"/>
      <c r="S39" s="206"/>
      <c r="T39" s="205"/>
      <c r="U39" s="204"/>
      <c r="V39" s="204"/>
      <c r="W39" s="209"/>
      <c r="X39" s="208">
        <f t="shared" si="6"/>
        <v>0</v>
      </c>
      <c r="Y39" s="207">
        <f t="shared" si="7"/>
        <v>0</v>
      </c>
      <c r="Z39" s="207">
        <f t="shared" si="8"/>
        <v>0</v>
      </c>
      <c r="AA39" s="207">
        <f t="shared" si="8"/>
        <v>0</v>
      </c>
      <c r="AB39" s="207">
        <f t="shared" si="8"/>
        <v>0</v>
      </c>
      <c r="AC39" s="210">
        <f t="shared" si="9"/>
        <v>0</v>
      </c>
      <c r="AD39" s="200"/>
      <c r="AE39" s="200"/>
      <c r="AF39" s="200"/>
      <c r="AG39" s="196"/>
      <c r="AH39" s="196"/>
      <c r="AI39" s="196"/>
      <c r="AJ39" s="200"/>
      <c r="AK39" s="200"/>
      <c r="AL39" s="200"/>
      <c r="AM39" s="196"/>
      <c r="AN39" s="196"/>
      <c r="AO39" s="196"/>
      <c r="AP39" s="200"/>
      <c r="AQ39" s="200"/>
      <c r="AR39" s="200"/>
      <c r="AS39" s="196"/>
      <c r="AT39" s="196"/>
      <c r="AU39" s="196"/>
      <c r="AV39" s="200"/>
      <c r="AW39" s="200"/>
      <c r="AX39" s="200"/>
      <c r="AY39" s="196"/>
      <c r="AZ39" s="196"/>
      <c r="BA39" s="196"/>
      <c r="BB39" s="195"/>
      <c r="BC39" s="195"/>
      <c r="BD39" s="195"/>
      <c r="BE39" s="196"/>
      <c r="BF39" s="196"/>
      <c r="BG39" s="196"/>
      <c r="BH39" s="195"/>
      <c r="BI39" s="195"/>
      <c r="BJ39" s="195"/>
      <c r="BK39" s="196"/>
      <c r="BL39" s="196"/>
      <c r="BM39" s="196"/>
      <c r="BN39" s="199"/>
      <c r="BO39" s="198" t="e">
        <f t="shared" si="10"/>
        <v>#DIV/0!</v>
      </c>
    </row>
    <row r="40" spans="1:67" ht="15.75" x14ac:dyDescent="0.25">
      <c r="A40" s="202"/>
      <c r="B40" s="202"/>
      <c r="C40" s="192"/>
      <c r="D40" s="192"/>
      <c r="E40" s="192"/>
      <c r="F40" s="192" t="s">
        <v>142</v>
      </c>
      <c r="G40" s="192"/>
      <c r="H40" s="249"/>
      <c r="I40" s="4" t="s">
        <v>37</v>
      </c>
      <c r="J40" s="201">
        <f t="shared" si="4"/>
        <v>0</v>
      </c>
      <c r="K40" s="203">
        <f t="shared" si="5"/>
        <v>0</v>
      </c>
      <c r="L40" s="197"/>
      <c r="M40" s="197"/>
      <c r="N40" s="197"/>
      <c r="O40" s="197"/>
      <c r="P40" s="202"/>
      <c r="Q40" s="202"/>
      <c r="R40" s="202"/>
      <c r="S40" s="206"/>
      <c r="T40" s="205"/>
      <c r="U40" s="204"/>
      <c r="V40" s="204"/>
      <c r="W40" s="209"/>
      <c r="X40" s="208">
        <f t="shared" si="6"/>
        <v>0</v>
      </c>
      <c r="Y40" s="207">
        <f t="shared" si="7"/>
        <v>0</v>
      </c>
      <c r="Z40" s="207">
        <f t="shared" si="8"/>
        <v>0</v>
      </c>
      <c r="AA40" s="207">
        <f t="shared" si="8"/>
        <v>0</v>
      </c>
      <c r="AB40" s="207">
        <f t="shared" si="8"/>
        <v>0</v>
      </c>
      <c r="AC40" s="210">
        <f t="shared" si="9"/>
        <v>0</v>
      </c>
      <c r="AD40" s="200"/>
      <c r="AE40" s="200"/>
      <c r="AF40" s="200"/>
      <c r="AG40" s="196"/>
      <c r="AH40" s="196"/>
      <c r="AI40" s="196"/>
      <c r="AJ40" s="200"/>
      <c r="AK40" s="200"/>
      <c r="AL40" s="200"/>
      <c r="AM40" s="196"/>
      <c r="AN40" s="196"/>
      <c r="AO40" s="196"/>
      <c r="AP40" s="200"/>
      <c r="AQ40" s="200"/>
      <c r="AR40" s="200"/>
      <c r="AS40" s="196"/>
      <c r="AT40" s="196"/>
      <c r="AU40" s="196"/>
      <c r="AV40" s="200"/>
      <c r="AW40" s="200"/>
      <c r="AX40" s="200"/>
      <c r="AY40" s="196"/>
      <c r="AZ40" s="196"/>
      <c r="BA40" s="196"/>
      <c r="BB40" s="195"/>
      <c r="BC40" s="195"/>
      <c r="BD40" s="195"/>
      <c r="BE40" s="196"/>
      <c r="BF40" s="196"/>
      <c r="BG40" s="196"/>
      <c r="BH40" s="195"/>
      <c r="BI40" s="195"/>
      <c r="BJ40" s="195"/>
      <c r="BK40" s="196"/>
      <c r="BL40" s="196"/>
      <c r="BM40" s="196"/>
      <c r="BN40" s="199"/>
      <c r="BO40" s="198" t="e">
        <f t="shared" si="10"/>
        <v>#DIV/0!</v>
      </c>
    </row>
    <row r="41" spans="1:67" ht="15.75" x14ac:dyDescent="0.25">
      <c r="A41" s="202"/>
      <c r="B41" s="202"/>
      <c r="C41" s="192"/>
      <c r="D41" s="192"/>
      <c r="E41" s="192"/>
      <c r="F41" s="192" t="s">
        <v>142</v>
      </c>
      <c r="G41" s="192"/>
      <c r="H41" s="249"/>
      <c r="I41" s="4" t="s">
        <v>37</v>
      </c>
      <c r="J41" s="201">
        <f t="shared" si="4"/>
        <v>0</v>
      </c>
      <c r="K41" s="203">
        <f t="shared" si="5"/>
        <v>0</v>
      </c>
      <c r="L41" s="197"/>
      <c r="M41" s="197"/>
      <c r="N41" s="197"/>
      <c r="O41" s="197"/>
      <c r="P41" s="202"/>
      <c r="Q41" s="202"/>
      <c r="R41" s="202"/>
      <c r="S41" s="206"/>
      <c r="T41" s="205"/>
      <c r="U41" s="204"/>
      <c r="V41" s="204"/>
      <c r="W41" s="209"/>
      <c r="X41" s="208">
        <f t="shared" si="6"/>
        <v>0</v>
      </c>
      <c r="Y41" s="207">
        <f t="shared" si="7"/>
        <v>0</v>
      </c>
      <c r="Z41" s="207">
        <f t="shared" si="8"/>
        <v>0</v>
      </c>
      <c r="AA41" s="207">
        <f t="shared" si="8"/>
        <v>0</v>
      </c>
      <c r="AB41" s="207">
        <f t="shared" si="8"/>
        <v>0</v>
      </c>
      <c r="AC41" s="210">
        <f t="shared" si="9"/>
        <v>0</v>
      </c>
      <c r="AD41" s="200"/>
      <c r="AE41" s="200"/>
      <c r="AF41" s="200"/>
      <c r="AG41" s="196"/>
      <c r="AH41" s="196"/>
      <c r="AI41" s="196"/>
      <c r="AJ41" s="200"/>
      <c r="AK41" s="200"/>
      <c r="AL41" s="200"/>
      <c r="AM41" s="196"/>
      <c r="AN41" s="196"/>
      <c r="AO41" s="196"/>
      <c r="AP41" s="200"/>
      <c r="AQ41" s="200"/>
      <c r="AR41" s="200"/>
      <c r="AS41" s="196"/>
      <c r="AT41" s="196"/>
      <c r="AU41" s="196"/>
      <c r="AV41" s="200"/>
      <c r="AW41" s="200"/>
      <c r="AX41" s="200"/>
      <c r="AY41" s="196"/>
      <c r="AZ41" s="196"/>
      <c r="BA41" s="196"/>
      <c r="BB41" s="195"/>
      <c r="BC41" s="195"/>
      <c r="BD41" s="195"/>
      <c r="BE41" s="196"/>
      <c r="BF41" s="196"/>
      <c r="BG41" s="196"/>
      <c r="BH41" s="195"/>
      <c r="BI41" s="195"/>
      <c r="BJ41" s="195"/>
      <c r="BK41" s="196"/>
      <c r="BL41" s="196"/>
      <c r="BM41" s="196"/>
      <c r="BN41" s="199"/>
      <c r="BO41" s="198" t="e">
        <f t="shared" si="10"/>
        <v>#DIV/0!</v>
      </c>
    </row>
    <row r="42" spans="1:67" ht="15.75" x14ac:dyDescent="0.25">
      <c r="A42" s="202"/>
      <c r="B42" s="202"/>
      <c r="C42" s="192"/>
      <c r="D42" s="192"/>
      <c r="E42" s="192"/>
      <c r="F42" s="192" t="s">
        <v>142</v>
      </c>
      <c r="G42" s="192"/>
      <c r="H42" s="249"/>
      <c r="I42" s="4" t="s">
        <v>37</v>
      </c>
      <c r="J42" s="201">
        <f t="shared" si="4"/>
        <v>0</v>
      </c>
      <c r="K42" s="203">
        <f t="shared" si="5"/>
        <v>0</v>
      </c>
      <c r="L42" s="197"/>
      <c r="M42" s="197"/>
      <c r="N42" s="197"/>
      <c r="O42" s="197"/>
      <c r="P42" s="202"/>
      <c r="Q42" s="202"/>
      <c r="R42" s="202"/>
      <c r="S42" s="206"/>
      <c r="T42" s="205"/>
      <c r="U42" s="204"/>
      <c r="V42" s="204"/>
      <c r="W42" s="209"/>
      <c r="X42" s="208">
        <f t="shared" si="6"/>
        <v>0</v>
      </c>
      <c r="Y42" s="207">
        <f t="shared" si="7"/>
        <v>0</v>
      </c>
      <c r="Z42" s="207">
        <f t="shared" si="8"/>
        <v>0</v>
      </c>
      <c r="AA42" s="207">
        <f t="shared" si="8"/>
        <v>0</v>
      </c>
      <c r="AB42" s="207">
        <f t="shared" si="8"/>
        <v>0</v>
      </c>
      <c r="AC42" s="210">
        <f t="shared" si="9"/>
        <v>0</v>
      </c>
      <c r="AD42" s="200"/>
      <c r="AE42" s="200"/>
      <c r="AF42" s="200"/>
      <c r="AG42" s="196"/>
      <c r="AH42" s="196"/>
      <c r="AI42" s="196"/>
      <c r="AJ42" s="200"/>
      <c r="AK42" s="200"/>
      <c r="AL42" s="200"/>
      <c r="AM42" s="196"/>
      <c r="AN42" s="196"/>
      <c r="AO42" s="196"/>
      <c r="AP42" s="200"/>
      <c r="AQ42" s="200"/>
      <c r="AR42" s="200"/>
      <c r="AS42" s="196"/>
      <c r="AT42" s="196"/>
      <c r="AU42" s="196"/>
      <c r="AV42" s="200"/>
      <c r="AW42" s="200"/>
      <c r="AX42" s="200"/>
      <c r="AY42" s="196"/>
      <c r="AZ42" s="196"/>
      <c r="BA42" s="196"/>
      <c r="BB42" s="195"/>
      <c r="BC42" s="195"/>
      <c r="BD42" s="195"/>
      <c r="BE42" s="196"/>
      <c r="BF42" s="196"/>
      <c r="BG42" s="196"/>
      <c r="BH42" s="195"/>
      <c r="BI42" s="195"/>
      <c r="BJ42" s="195"/>
      <c r="BK42" s="196"/>
      <c r="BL42" s="196"/>
      <c r="BM42" s="196"/>
      <c r="BN42" s="199"/>
      <c r="BO42" s="198" t="e">
        <f t="shared" si="10"/>
        <v>#DIV/0!</v>
      </c>
    </row>
    <row r="43" spans="1:67" ht="47.25" x14ac:dyDescent="0.25">
      <c r="A43" s="179"/>
      <c r="B43" s="179"/>
      <c r="C43" s="48"/>
      <c r="D43" s="48"/>
      <c r="E43" s="211" t="s">
        <v>51</v>
      </c>
      <c r="F43" s="211" t="s">
        <v>134</v>
      </c>
      <c r="G43" s="48"/>
      <c r="H43" s="211"/>
      <c r="I43" s="46" t="s">
        <v>25</v>
      </c>
      <c r="J43" s="47">
        <v>6</v>
      </c>
      <c r="K43" s="47">
        <f>J43*36</f>
        <v>216</v>
      </c>
      <c r="L43" s="48"/>
      <c r="M43" s="48"/>
      <c r="N43" s="48"/>
      <c r="O43" s="48"/>
      <c r="P43" s="48"/>
      <c r="Q43" s="48"/>
      <c r="R43" s="48"/>
      <c r="S43" s="141"/>
      <c r="T43" s="49"/>
      <c r="U43" s="50"/>
      <c r="V43" s="50"/>
      <c r="W43" s="51"/>
      <c r="X43" s="154"/>
      <c r="Y43" s="52"/>
      <c r="Z43" s="52"/>
      <c r="AA43" s="52"/>
      <c r="AB43" s="52"/>
      <c r="AC43" s="11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48"/>
      <c r="BO43" s="53">
        <f>Y43/K43*100</f>
        <v>0</v>
      </c>
    </row>
    <row r="44" spans="1:67" ht="15.75" x14ac:dyDescent="0.25">
      <c r="A44" s="1442">
        <v>21</v>
      </c>
      <c r="B44" s="1440" t="s">
        <v>76</v>
      </c>
      <c r="C44" s="1442"/>
      <c r="D44" s="1442"/>
      <c r="E44" s="1442" t="s">
        <v>51</v>
      </c>
      <c r="F44" s="1442" t="s">
        <v>116</v>
      </c>
      <c r="G44" s="1541" t="s">
        <v>90</v>
      </c>
      <c r="H44" s="252"/>
      <c r="I44" s="4" t="s">
        <v>8</v>
      </c>
      <c r="J44" s="1670">
        <v>3</v>
      </c>
      <c r="K44" s="1671">
        <f>J44*36</f>
        <v>108</v>
      </c>
      <c r="L44" s="1466"/>
      <c r="M44" s="1466"/>
      <c r="N44" s="1466"/>
      <c r="O44" s="1466"/>
      <c r="P44" s="1466">
        <v>3</v>
      </c>
      <c r="Q44" s="1466">
        <v>3</v>
      </c>
      <c r="R44" s="1466"/>
      <c r="S44" s="1521"/>
      <c r="T44" s="1528"/>
      <c r="U44" s="1529"/>
      <c r="V44" s="1529">
        <v>56</v>
      </c>
      <c r="W44" s="1468"/>
      <c r="X44" s="1471">
        <f>Y44+Y44*0.1</f>
        <v>105.6</v>
      </c>
      <c r="Y44" s="1472">
        <f>SUM(Z44:AB54)</f>
        <v>96</v>
      </c>
      <c r="Z44" s="1530">
        <f>AD44+AG44+AJ44+AM44+AP44+AS44+AV44+AY44+BB44+BE44+BH44+BK44</f>
        <v>32</v>
      </c>
      <c r="AA44" s="1530">
        <f>AE44+AH44+AK44+AN44+AQ44+AT44+AW44+AZ44+BC44+BF44+BI44+BL44</f>
        <v>0</v>
      </c>
      <c r="AB44" s="1472">
        <f>AF44+AI44+AL44+AO44+AR44+AU44+AX44+BA44+BD44+BG44+BJ44+BM44</f>
        <v>64</v>
      </c>
      <c r="AC44" s="1474">
        <f>K44-X44</f>
        <v>2.4000000000000057</v>
      </c>
      <c r="AD44" s="1526"/>
      <c r="AE44" s="1526"/>
      <c r="AF44" s="1526"/>
      <c r="AG44" s="1525"/>
      <c r="AH44" s="1525"/>
      <c r="AI44" s="1525"/>
      <c r="AJ44" s="1526"/>
      <c r="AK44" s="1526"/>
      <c r="AL44" s="1526"/>
      <c r="AM44" s="1525"/>
      <c r="AN44" s="1525"/>
      <c r="AO44" s="1525"/>
      <c r="AP44" s="1526">
        <v>16</v>
      </c>
      <c r="AQ44" s="1526"/>
      <c r="AR44" s="1526">
        <v>32</v>
      </c>
      <c r="AS44" s="1525">
        <v>16</v>
      </c>
      <c r="AT44" s="1525"/>
      <c r="AU44" s="1525">
        <v>32</v>
      </c>
      <c r="AV44" s="1526"/>
      <c r="AW44" s="1526"/>
      <c r="AX44" s="1526"/>
      <c r="AY44" s="1525"/>
      <c r="AZ44" s="1525"/>
      <c r="BA44" s="1525"/>
      <c r="BB44" s="1526"/>
      <c r="BC44" s="1526"/>
      <c r="BD44" s="1526"/>
      <c r="BE44" s="1525"/>
      <c r="BF44" s="1525"/>
      <c r="BG44" s="1525"/>
      <c r="BH44" s="1526"/>
      <c r="BI44" s="1526"/>
      <c r="BJ44" s="1526"/>
      <c r="BK44" s="1525"/>
      <c r="BL44" s="1525"/>
      <c r="BM44" s="1525"/>
      <c r="BN44" s="1527" t="s">
        <v>9</v>
      </c>
      <c r="BO44" s="1524">
        <v>44.444444444444443</v>
      </c>
    </row>
    <row r="45" spans="1:67" ht="15.75" x14ac:dyDescent="0.25">
      <c r="A45" s="1537"/>
      <c r="B45" s="1536"/>
      <c r="C45" s="1537"/>
      <c r="D45" s="1537"/>
      <c r="E45" s="1537"/>
      <c r="F45" s="1537"/>
      <c r="G45" s="1542"/>
      <c r="H45" s="253"/>
      <c r="I45" s="4" t="s">
        <v>20</v>
      </c>
      <c r="J45" s="1670"/>
      <c r="K45" s="1671"/>
      <c r="L45" s="1466"/>
      <c r="M45" s="1466"/>
      <c r="N45" s="1466"/>
      <c r="O45" s="1466"/>
      <c r="P45" s="1466"/>
      <c r="Q45" s="1466"/>
      <c r="R45" s="1466"/>
      <c r="S45" s="1521"/>
      <c r="T45" s="1528"/>
      <c r="U45" s="1529"/>
      <c r="V45" s="1529"/>
      <c r="W45" s="1468"/>
      <c r="X45" s="1471"/>
      <c r="Y45" s="1472"/>
      <c r="Z45" s="1530"/>
      <c r="AA45" s="1530"/>
      <c r="AB45" s="1472"/>
      <c r="AC45" s="1474"/>
      <c r="AD45" s="1526"/>
      <c r="AE45" s="1526"/>
      <c r="AF45" s="1526"/>
      <c r="AG45" s="1525"/>
      <c r="AH45" s="1525"/>
      <c r="AI45" s="1525"/>
      <c r="AJ45" s="1526"/>
      <c r="AK45" s="1526"/>
      <c r="AL45" s="1526"/>
      <c r="AM45" s="1525"/>
      <c r="AN45" s="1525"/>
      <c r="AO45" s="1525"/>
      <c r="AP45" s="1526"/>
      <c r="AQ45" s="1526"/>
      <c r="AR45" s="1526"/>
      <c r="AS45" s="1525"/>
      <c r="AT45" s="1525"/>
      <c r="AU45" s="1525"/>
      <c r="AV45" s="1526"/>
      <c r="AW45" s="1526"/>
      <c r="AX45" s="1526"/>
      <c r="AY45" s="1525"/>
      <c r="AZ45" s="1525"/>
      <c r="BA45" s="1525"/>
      <c r="BB45" s="1526"/>
      <c r="BC45" s="1526"/>
      <c r="BD45" s="1526"/>
      <c r="BE45" s="1525"/>
      <c r="BF45" s="1525"/>
      <c r="BG45" s="1525"/>
      <c r="BH45" s="1526"/>
      <c r="BI45" s="1526"/>
      <c r="BJ45" s="1526"/>
      <c r="BK45" s="1525"/>
      <c r="BL45" s="1525"/>
      <c r="BM45" s="1525"/>
      <c r="BN45" s="1527"/>
      <c r="BO45" s="1524"/>
    </row>
    <row r="46" spans="1:67" ht="15.75" x14ac:dyDescent="0.25">
      <c r="A46" s="1537"/>
      <c r="B46" s="1536"/>
      <c r="C46" s="1537"/>
      <c r="D46" s="1537"/>
      <c r="E46" s="1537"/>
      <c r="F46" s="1537"/>
      <c r="G46" s="1542"/>
      <c r="H46" s="253"/>
      <c r="I46" s="4" t="s">
        <v>21</v>
      </c>
      <c r="J46" s="1670"/>
      <c r="K46" s="1671"/>
      <c r="L46" s="1466"/>
      <c r="M46" s="1466"/>
      <c r="N46" s="1466"/>
      <c r="O46" s="1466"/>
      <c r="P46" s="1466"/>
      <c r="Q46" s="1466"/>
      <c r="R46" s="1466"/>
      <c r="S46" s="1521"/>
      <c r="T46" s="1528"/>
      <c r="U46" s="1529"/>
      <c r="V46" s="1529"/>
      <c r="W46" s="1468"/>
      <c r="X46" s="1471"/>
      <c r="Y46" s="1472"/>
      <c r="Z46" s="1530"/>
      <c r="AA46" s="1530"/>
      <c r="AB46" s="1472"/>
      <c r="AC46" s="1474"/>
      <c r="AD46" s="1526"/>
      <c r="AE46" s="1526"/>
      <c r="AF46" s="1526"/>
      <c r="AG46" s="1525"/>
      <c r="AH46" s="1525"/>
      <c r="AI46" s="1525"/>
      <c r="AJ46" s="1526"/>
      <c r="AK46" s="1526"/>
      <c r="AL46" s="1526"/>
      <c r="AM46" s="1525"/>
      <c r="AN46" s="1525"/>
      <c r="AO46" s="1525"/>
      <c r="AP46" s="1526"/>
      <c r="AQ46" s="1526"/>
      <c r="AR46" s="1526"/>
      <c r="AS46" s="1525"/>
      <c r="AT46" s="1525"/>
      <c r="AU46" s="1525"/>
      <c r="AV46" s="1526"/>
      <c r="AW46" s="1526"/>
      <c r="AX46" s="1526"/>
      <c r="AY46" s="1525"/>
      <c r="AZ46" s="1525"/>
      <c r="BA46" s="1525"/>
      <c r="BB46" s="1526"/>
      <c r="BC46" s="1526"/>
      <c r="BD46" s="1526"/>
      <c r="BE46" s="1525"/>
      <c r="BF46" s="1525"/>
      <c r="BG46" s="1525"/>
      <c r="BH46" s="1526"/>
      <c r="BI46" s="1526"/>
      <c r="BJ46" s="1526"/>
      <c r="BK46" s="1525"/>
      <c r="BL46" s="1525"/>
      <c r="BM46" s="1525"/>
      <c r="BN46" s="1527"/>
      <c r="BO46" s="1524"/>
    </row>
    <row r="47" spans="1:67" ht="15.75" x14ac:dyDescent="0.25">
      <c r="A47" s="1537"/>
      <c r="B47" s="1536"/>
      <c r="C47" s="1537"/>
      <c r="D47" s="1537"/>
      <c r="E47" s="1537"/>
      <c r="F47" s="1537"/>
      <c r="G47" s="1542"/>
      <c r="H47" s="253"/>
      <c r="I47" s="4" t="s">
        <v>22</v>
      </c>
      <c r="J47" s="1670"/>
      <c r="K47" s="1671"/>
      <c r="L47" s="1466"/>
      <c r="M47" s="1466"/>
      <c r="N47" s="1466"/>
      <c r="O47" s="1466"/>
      <c r="P47" s="1466"/>
      <c r="Q47" s="1466"/>
      <c r="R47" s="1466"/>
      <c r="S47" s="1521"/>
      <c r="T47" s="1528"/>
      <c r="U47" s="1529"/>
      <c r="V47" s="1529"/>
      <c r="W47" s="1468"/>
      <c r="X47" s="1471"/>
      <c r="Y47" s="1472"/>
      <c r="Z47" s="1530"/>
      <c r="AA47" s="1530"/>
      <c r="AB47" s="1472"/>
      <c r="AC47" s="1474"/>
      <c r="AD47" s="1526"/>
      <c r="AE47" s="1526"/>
      <c r="AF47" s="1526"/>
      <c r="AG47" s="1525"/>
      <c r="AH47" s="1525"/>
      <c r="AI47" s="1525"/>
      <c r="AJ47" s="1526"/>
      <c r="AK47" s="1526"/>
      <c r="AL47" s="1526"/>
      <c r="AM47" s="1525"/>
      <c r="AN47" s="1525"/>
      <c r="AO47" s="1525"/>
      <c r="AP47" s="1526"/>
      <c r="AQ47" s="1526"/>
      <c r="AR47" s="1526"/>
      <c r="AS47" s="1525"/>
      <c r="AT47" s="1525"/>
      <c r="AU47" s="1525"/>
      <c r="AV47" s="1526"/>
      <c r="AW47" s="1526"/>
      <c r="AX47" s="1526"/>
      <c r="AY47" s="1525"/>
      <c r="AZ47" s="1525"/>
      <c r="BA47" s="1525"/>
      <c r="BB47" s="1526"/>
      <c r="BC47" s="1526"/>
      <c r="BD47" s="1526"/>
      <c r="BE47" s="1525"/>
      <c r="BF47" s="1525"/>
      <c r="BG47" s="1525"/>
      <c r="BH47" s="1526"/>
      <c r="BI47" s="1526"/>
      <c r="BJ47" s="1526"/>
      <c r="BK47" s="1525"/>
      <c r="BL47" s="1525"/>
      <c r="BM47" s="1525"/>
      <c r="BN47" s="1527"/>
      <c r="BO47" s="1524"/>
    </row>
    <row r="48" spans="1:67" ht="15.75" x14ac:dyDescent="0.25">
      <c r="A48" s="1537"/>
      <c r="B48" s="1536"/>
      <c r="C48" s="1537"/>
      <c r="D48" s="1537"/>
      <c r="E48" s="1537"/>
      <c r="F48" s="1537"/>
      <c r="G48" s="1542"/>
      <c r="H48" s="253"/>
      <c r="I48" s="4" t="s">
        <v>26</v>
      </c>
      <c r="J48" s="1670"/>
      <c r="K48" s="1671"/>
      <c r="L48" s="1466"/>
      <c r="M48" s="1466"/>
      <c r="N48" s="1466"/>
      <c r="O48" s="1466"/>
      <c r="P48" s="1466"/>
      <c r="Q48" s="1466"/>
      <c r="R48" s="1466"/>
      <c r="S48" s="1521"/>
      <c r="T48" s="1528"/>
      <c r="U48" s="1529"/>
      <c r="V48" s="1529"/>
      <c r="W48" s="1468"/>
      <c r="X48" s="1471"/>
      <c r="Y48" s="1472"/>
      <c r="Z48" s="1530"/>
      <c r="AA48" s="1530"/>
      <c r="AB48" s="1472"/>
      <c r="AC48" s="1474"/>
      <c r="AD48" s="1526"/>
      <c r="AE48" s="1526"/>
      <c r="AF48" s="1526"/>
      <c r="AG48" s="1525"/>
      <c r="AH48" s="1525"/>
      <c r="AI48" s="1525"/>
      <c r="AJ48" s="1526"/>
      <c r="AK48" s="1526"/>
      <c r="AL48" s="1526"/>
      <c r="AM48" s="1525"/>
      <c r="AN48" s="1525"/>
      <c r="AO48" s="1525"/>
      <c r="AP48" s="1526"/>
      <c r="AQ48" s="1526"/>
      <c r="AR48" s="1526"/>
      <c r="AS48" s="1525"/>
      <c r="AT48" s="1525"/>
      <c r="AU48" s="1525"/>
      <c r="AV48" s="1526"/>
      <c r="AW48" s="1526"/>
      <c r="AX48" s="1526"/>
      <c r="AY48" s="1525"/>
      <c r="AZ48" s="1525"/>
      <c r="BA48" s="1525"/>
      <c r="BB48" s="1526"/>
      <c r="BC48" s="1526"/>
      <c r="BD48" s="1526"/>
      <c r="BE48" s="1525"/>
      <c r="BF48" s="1525"/>
      <c r="BG48" s="1525"/>
      <c r="BH48" s="1526"/>
      <c r="BI48" s="1526"/>
      <c r="BJ48" s="1526"/>
      <c r="BK48" s="1525"/>
      <c r="BL48" s="1525"/>
      <c r="BM48" s="1525"/>
      <c r="BN48" s="1527"/>
      <c r="BO48" s="1524"/>
    </row>
    <row r="49" spans="1:67" ht="15.75" x14ac:dyDescent="0.25">
      <c r="A49" s="1537"/>
      <c r="B49" s="1536"/>
      <c r="C49" s="1537"/>
      <c r="D49" s="1537"/>
      <c r="E49" s="1537"/>
      <c r="F49" s="1537"/>
      <c r="G49" s="1542"/>
      <c r="H49" s="253"/>
      <c r="I49" s="4" t="s">
        <v>27</v>
      </c>
      <c r="J49" s="1670"/>
      <c r="K49" s="1671"/>
      <c r="L49" s="1466"/>
      <c r="M49" s="1466"/>
      <c r="N49" s="1466"/>
      <c r="O49" s="1466"/>
      <c r="P49" s="1466"/>
      <c r="Q49" s="1466"/>
      <c r="R49" s="1466"/>
      <c r="S49" s="1521"/>
      <c r="T49" s="1528"/>
      <c r="U49" s="1529"/>
      <c r="V49" s="1529"/>
      <c r="W49" s="1468"/>
      <c r="X49" s="1471"/>
      <c r="Y49" s="1472"/>
      <c r="Z49" s="1530"/>
      <c r="AA49" s="1530"/>
      <c r="AB49" s="1472"/>
      <c r="AC49" s="1474"/>
      <c r="AD49" s="1526"/>
      <c r="AE49" s="1526"/>
      <c r="AF49" s="1526"/>
      <c r="AG49" s="1525"/>
      <c r="AH49" s="1525"/>
      <c r="AI49" s="1525"/>
      <c r="AJ49" s="1526"/>
      <c r="AK49" s="1526"/>
      <c r="AL49" s="1526"/>
      <c r="AM49" s="1525"/>
      <c r="AN49" s="1525"/>
      <c r="AO49" s="1525"/>
      <c r="AP49" s="1526"/>
      <c r="AQ49" s="1526"/>
      <c r="AR49" s="1526"/>
      <c r="AS49" s="1525"/>
      <c r="AT49" s="1525"/>
      <c r="AU49" s="1525"/>
      <c r="AV49" s="1526"/>
      <c r="AW49" s="1526"/>
      <c r="AX49" s="1526"/>
      <c r="AY49" s="1525"/>
      <c r="AZ49" s="1525"/>
      <c r="BA49" s="1525"/>
      <c r="BB49" s="1526"/>
      <c r="BC49" s="1526"/>
      <c r="BD49" s="1526"/>
      <c r="BE49" s="1525"/>
      <c r="BF49" s="1525"/>
      <c r="BG49" s="1525"/>
      <c r="BH49" s="1526"/>
      <c r="BI49" s="1526"/>
      <c r="BJ49" s="1526"/>
      <c r="BK49" s="1525"/>
      <c r="BL49" s="1525"/>
      <c r="BM49" s="1525"/>
      <c r="BN49" s="1527"/>
      <c r="BO49" s="1524"/>
    </row>
    <row r="50" spans="1:67" ht="15.75" x14ac:dyDescent="0.25">
      <c r="A50" s="1537"/>
      <c r="B50" s="1536"/>
      <c r="C50" s="1537"/>
      <c r="D50" s="1537"/>
      <c r="E50" s="1537"/>
      <c r="F50" s="1537"/>
      <c r="G50" s="1542"/>
      <c r="H50" s="253"/>
      <c r="I50" s="4" t="s">
        <v>85</v>
      </c>
      <c r="J50" s="1670"/>
      <c r="K50" s="1671"/>
      <c r="L50" s="1466"/>
      <c r="M50" s="1466"/>
      <c r="N50" s="1466"/>
      <c r="O50" s="1466"/>
      <c r="P50" s="1466"/>
      <c r="Q50" s="1466"/>
      <c r="R50" s="1466"/>
      <c r="S50" s="1521"/>
      <c r="T50" s="1528"/>
      <c r="U50" s="1529"/>
      <c r="V50" s="1529"/>
      <c r="W50" s="1468"/>
      <c r="X50" s="1471"/>
      <c r="Y50" s="1472"/>
      <c r="Z50" s="1530"/>
      <c r="AA50" s="1530"/>
      <c r="AB50" s="1472"/>
      <c r="AC50" s="1474"/>
      <c r="AD50" s="1526"/>
      <c r="AE50" s="1526"/>
      <c r="AF50" s="1526"/>
      <c r="AG50" s="1525"/>
      <c r="AH50" s="1525"/>
      <c r="AI50" s="1525"/>
      <c r="AJ50" s="1526"/>
      <c r="AK50" s="1526"/>
      <c r="AL50" s="1526"/>
      <c r="AM50" s="1525"/>
      <c r="AN50" s="1525"/>
      <c r="AO50" s="1525"/>
      <c r="AP50" s="1526"/>
      <c r="AQ50" s="1526"/>
      <c r="AR50" s="1526"/>
      <c r="AS50" s="1525"/>
      <c r="AT50" s="1525"/>
      <c r="AU50" s="1525"/>
      <c r="AV50" s="1526"/>
      <c r="AW50" s="1526"/>
      <c r="AX50" s="1526"/>
      <c r="AY50" s="1525"/>
      <c r="AZ50" s="1525"/>
      <c r="BA50" s="1525"/>
      <c r="BB50" s="1526"/>
      <c r="BC50" s="1526"/>
      <c r="BD50" s="1526"/>
      <c r="BE50" s="1525"/>
      <c r="BF50" s="1525"/>
      <c r="BG50" s="1525"/>
      <c r="BH50" s="1526"/>
      <c r="BI50" s="1526"/>
      <c r="BJ50" s="1526"/>
      <c r="BK50" s="1525"/>
      <c r="BL50" s="1525"/>
      <c r="BM50" s="1525"/>
      <c r="BN50" s="1527"/>
      <c r="BO50" s="1524"/>
    </row>
    <row r="51" spans="1:67" ht="15.75" x14ac:dyDescent="0.25">
      <c r="A51" s="1537"/>
      <c r="B51" s="1536"/>
      <c r="C51" s="1537"/>
      <c r="D51" s="1537"/>
      <c r="E51" s="1537"/>
      <c r="F51" s="1537"/>
      <c r="G51" s="1542"/>
      <c r="H51" s="253"/>
      <c r="I51" s="4" t="s">
        <v>86</v>
      </c>
      <c r="J51" s="1670"/>
      <c r="K51" s="1671"/>
      <c r="L51" s="1466"/>
      <c r="M51" s="1466"/>
      <c r="N51" s="1466"/>
      <c r="O51" s="1466"/>
      <c r="P51" s="1466"/>
      <c r="Q51" s="1466"/>
      <c r="R51" s="1466"/>
      <c r="S51" s="1521"/>
      <c r="T51" s="1528"/>
      <c r="U51" s="1529"/>
      <c r="V51" s="1529"/>
      <c r="W51" s="1468"/>
      <c r="X51" s="1471"/>
      <c r="Y51" s="1472"/>
      <c r="Z51" s="1530"/>
      <c r="AA51" s="1530"/>
      <c r="AB51" s="1472"/>
      <c r="AC51" s="1474"/>
      <c r="AD51" s="1526"/>
      <c r="AE51" s="1526"/>
      <c r="AF51" s="1526"/>
      <c r="AG51" s="1525"/>
      <c r="AH51" s="1525"/>
      <c r="AI51" s="1525"/>
      <c r="AJ51" s="1526"/>
      <c r="AK51" s="1526"/>
      <c r="AL51" s="1526"/>
      <c r="AM51" s="1525"/>
      <c r="AN51" s="1525"/>
      <c r="AO51" s="1525"/>
      <c r="AP51" s="1526"/>
      <c r="AQ51" s="1526"/>
      <c r="AR51" s="1526"/>
      <c r="AS51" s="1525"/>
      <c r="AT51" s="1525"/>
      <c r="AU51" s="1525"/>
      <c r="AV51" s="1526"/>
      <c r="AW51" s="1526"/>
      <c r="AX51" s="1526"/>
      <c r="AY51" s="1525"/>
      <c r="AZ51" s="1525"/>
      <c r="BA51" s="1525"/>
      <c r="BB51" s="1526"/>
      <c r="BC51" s="1526"/>
      <c r="BD51" s="1526"/>
      <c r="BE51" s="1525"/>
      <c r="BF51" s="1525"/>
      <c r="BG51" s="1525"/>
      <c r="BH51" s="1526"/>
      <c r="BI51" s="1526"/>
      <c r="BJ51" s="1526"/>
      <c r="BK51" s="1525"/>
      <c r="BL51" s="1525"/>
      <c r="BM51" s="1525"/>
      <c r="BN51" s="1527"/>
      <c r="BO51" s="1524"/>
    </row>
    <row r="52" spans="1:67" ht="15.75" x14ac:dyDescent="0.25">
      <c r="A52" s="1537"/>
      <c r="B52" s="1536"/>
      <c r="C52" s="1537"/>
      <c r="D52" s="1537"/>
      <c r="E52" s="1537"/>
      <c r="F52" s="1537"/>
      <c r="G52" s="1542"/>
      <c r="H52" s="253"/>
      <c r="I52" s="4" t="s">
        <v>87</v>
      </c>
      <c r="J52" s="1670"/>
      <c r="K52" s="1671"/>
      <c r="L52" s="1466"/>
      <c r="M52" s="1466"/>
      <c r="N52" s="1466"/>
      <c r="O52" s="1466"/>
      <c r="P52" s="1466"/>
      <c r="Q52" s="1466"/>
      <c r="R52" s="1466"/>
      <c r="S52" s="1521"/>
      <c r="T52" s="1528"/>
      <c r="U52" s="1529"/>
      <c r="V52" s="1529"/>
      <c r="W52" s="1468"/>
      <c r="X52" s="1471"/>
      <c r="Y52" s="1472"/>
      <c r="Z52" s="1530"/>
      <c r="AA52" s="1530"/>
      <c r="AB52" s="1472"/>
      <c r="AC52" s="1474"/>
      <c r="AD52" s="1526"/>
      <c r="AE52" s="1526"/>
      <c r="AF52" s="1526"/>
      <c r="AG52" s="1525"/>
      <c r="AH52" s="1525"/>
      <c r="AI52" s="1525"/>
      <c r="AJ52" s="1526"/>
      <c r="AK52" s="1526"/>
      <c r="AL52" s="1526"/>
      <c r="AM52" s="1525"/>
      <c r="AN52" s="1525"/>
      <c r="AO52" s="1525"/>
      <c r="AP52" s="1526"/>
      <c r="AQ52" s="1526"/>
      <c r="AR52" s="1526"/>
      <c r="AS52" s="1525"/>
      <c r="AT52" s="1525"/>
      <c r="AU52" s="1525"/>
      <c r="AV52" s="1526"/>
      <c r="AW52" s="1526"/>
      <c r="AX52" s="1526"/>
      <c r="AY52" s="1525"/>
      <c r="AZ52" s="1525"/>
      <c r="BA52" s="1525"/>
      <c r="BB52" s="1526"/>
      <c r="BC52" s="1526"/>
      <c r="BD52" s="1526"/>
      <c r="BE52" s="1525"/>
      <c r="BF52" s="1525"/>
      <c r="BG52" s="1525"/>
      <c r="BH52" s="1526"/>
      <c r="BI52" s="1526"/>
      <c r="BJ52" s="1526"/>
      <c r="BK52" s="1525"/>
      <c r="BL52" s="1525"/>
      <c r="BM52" s="1525"/>
      <c r="BN52" s="1527"/>
      <c r="BO52" s="1524"/>
    </row>
    <row r="53" spans="1:67" ht="15.75" x14ac:dyDescent="0.25">
      <c r="A53" s="1537"/>
      <c r="B53" s="1536"/>
      <c r="C53" s="1537"/>
      <c r="D53" s="1537"/>
      <c r="E53" s="1537"/>
      <c r="F53" s="1537"/>
      <c r="G53" s="1542"/>
      <c r="H53" s="253"/>
      <c r="I53" s="4" t="s">
        <v>88</v>
      </c>
      <c r="J53" s="1670"/>
      <c r="K53" s="1671"/>
      <c r="L53" s="1466"/>
      <c r="M53" s="1466"/>
      <c r="N53" s="1466"/>
      <c r="O53" s="1466"/>
      <c r="P53" s="1466"/>
      <c r="Q53" s="1466"/>
      <c r="R53" s="1466"/>
      <c r="S53" s="1521"/>
      <c r="T53" s="1528"/>
      <c r="U53" s="1529"/>
      <c r="V53" s="1529"/>
      <c r="W53" s="1468"/>
      <c r="X53" s="1471"/>
      <c r="Y53" s="1472"/>
      <c r="Z53" s="1530"/>
      <c r="AA53" s="1530"/>
      <c r="AB53" s="1472"/>
      <c r="AC53" s="1474"/>
      <c r="AD53" s="1526"/>
      <c r="AE53" s="1526"/>
      <c r="AF53" s="1526"/>
      <c r="AG53" s="1525"/>
      <c r="AH53" s="1525"/>
      <c r="AI53" s="1525"/>
      <c r="AJ53" s="1526"/>
      <c r="AK53" s="1526"/>
      <c r="AL53" s="1526"/>
      <c r="AM53" s="1525"/>
      <c r="AN53" s="1525"/>
      <c r="AO53" s="1525"/>
      <c r="AP53" s="1526"/>
      <c r="AQ53" s="1526"/>
      <c r="AR53" s="1526"/>
      <c r="AS53" s="1525"/>
      <c r="AT53" s="1525"/>
      <c r="AU53" s="1525"/>
      <c r="AV53" s="1526"/>
      <c r="AW53" s="1526"/>
      <c r="AX53" s="1526"/>
      <c r="AY53" s="1525"/>
      <c r="AZ53" s="1525"/>
      <c r="BA53" s="1525"/>
      <c r="BB53" s="1526"/>
      <c r="BC53" s="1526"/>
      <c r="BD53" s="1526"/>
      <c r="BE53" s="1525"/>
      <c r="BF53" s="1525"/>
      <c r="BG53" s="1525"/>
      <c r="BH53" s="1526"/>
      <c r="BI53" s="1526"/>
      <c r="BJ53" s="1526"/>
      <c r="BK53" s="1525"/>
      <c r="BL53" s="1525"/>
      <c r="BM53" s="1525"/>
      <c r="BN53" s="1527"/>
      <c r="BO53" s="1524"/>
    </row>
    <row r="54" spans="1:67" ht="14.25" customHeight="1" x14ac:dyDescent="0.25">
      <c r="A54" s="1443"/>
      <c r="B54" s="1441"/>
      <c r="C54" s="1443"/>
      <c r="D54" s="1443"/>
      <c r="E54" s="1443"/>
      <c r="F54" s="1443"/>
      <c r="G54" s="1543"/>
      <c r="H54" s="254"/>
      <c r="I54" s="4" t="s">
        <v>89</v>
      </c>
      <c r="J54" s="1670"/>
      <c r="K54" s="1671"/>
      <c r="L54" s="1466"/>
      <c r="M54" s="1466"/>
      <c r="N54" s="1466"/>
      <c r="O54" s="1466"/>
      <c r="P54" s="1466"/>
      <c r="Q54" s="1466"/>
      <c r="R54" s="1466"/>
      <c r="S54" s="1521"/>
      <c r="T54" s="1528"/>
      <c r="U54" s="1529"/>
      <c r="V54" s="1529"/>
      <c r="W54" s="1468"/>
      <c r="X54" s="1471"/>
      <c r="Y54" s="1472"/>
      <c r="Z54" s="1530"/>
      <c r="AA54" s="1530"/>
      <c r="AB54" s="1472"/>
      <c r="AC54" s="1474"/>
      <c r="AD54" s="1526"/>
      <c r="AE54" s="1526"/>
      <c r="AF54" s="1526"/>
      <c r="AG54" s="1525"/>
      <c r="AH54" s="1525"/>
      <c r="AI54" s="1525"/>
      <c r="AJ54" s="1526"/>
      <c r="AK54" s="1526"/>
      <c r="AL54" s="1526"/>
      <c r="AM54" s="1525"/>
      <c r="AN54" s="1525"/>
      <c r="AO54" s="1525"/>
      <c r="AP54" s="1526"/>
      <c r="AQ54" s="1526"/>
      <c r="AR54" s="1526"/>
      <c r="AS54" s="1525"/>
      <c r="AT54" s="1525"/>
      <c r="AU54" s="1525"/>
      <c r="AV54" s="1526"/>
      <c r="AW54" s="1526"/>
      <c r="AX54" s="1526"/>
      <c r="AY54" s="1525"/>
      <c r="AZ54" s="1525"/>
      <c r="BA54" s="1525"/>
      <c r="BB54" s="1526"/>
      <c r="BC54" s="1526"/>
      <c r="BD54" s="1526"/>
      <c r="BE54" s="1525"/>
      <c r="BF54" s="1525"/>
      <c r="BG54" s="1525"/>
      <c r="BH54" s="1526"/>
      <c r="BI54" s="1526"/>
      <c r="BJ54" s="1526"/>
      <c r="BK54" s="1525"/>
      <c r="BL54" s="1525"/>
      <c r="BM54" s="1525"/>
      <c r="BN54" s="1527"/>
      <c r="BO54" s="1524"/>
    </row>
    <row r="55" spans="1:67" ht="15.75" x14ac:dyDescent="0.25">
      <c r="A55" s="179"/>
      <c r="B55" s="179"/>
      <c r="C55" s="48"/>
      <c r="D55" s="48"/>
      <c r="E55" s="211" t="s">
        <v>51</v>
      </c>
      <c r="F55" s="225" t="s">
        <v>130</v>
      </c>
      <c r="G55" s="48"/>
      <c r="H55" s="211"/>
      <c r="I55" s="218" t="s">
        <v>112</v>
      </c>
      <c r="J55" s="47">
        <v>9</v>
      </c>
      <c r="K55" s="112">
        <f>J55*36</f>
        <v>324</v>
      </c>
      <c r="L55" s="48"/>
      <c r="M55" s="48"/>
      <c r="N55" s="48"/>
      <c r="O55" s="48"/>
      <c r="P55" s="48"/>
      <c r="Q55" s="48"/>
      <c r="R55" s="48"/>
      <c r="S55" s="141"/>
      <c r="T55" s="49"/>
      <c r="U55" s="50"/>
      <c r="V55" s="50"/>
      <c r="W55" s="51"/>
      <c r="X55" s="154"/>
      <c r="Y55" s="52"/>
      <c r="Z55" s="52"/>
      <c r="AA55" s="52"/>
      <c r="AB55" s="52"/>
      <c r="AC55" s="111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48"/>
      <c r="BO55" s="53">
        <f>Y55/K55*100</f>
        <v>0</v>
      </c>
    </row>
    <row r="56" spans="1:67" ht="15.75" x14ac:dyDescent="0.25">
      <c r="A56" s="25"/>
      <c r="B56" s="25"/>
      <c r="C56" s="14"/>
      <c r="D56" s="14"/>
      <c r="E56" s="14"/>
      <c r="F56" s="14" t="s">
        <v>117</v>
      </c>
      <c r="G56" s="14"/>
      <c r="H56" s="249"/>
      <c r="I56" s="93" t="s">
        <v>8</v>
      </c>
      <c r="J56" s="28">
        <v>3</v>
      </c>
      <c r="K56" s="41">
        <f>J56*36</f>
        <v>108</v>
      </c>
      <c r="L56" s="29">
        <v>3</v>
      </c>
      <c r="M56" s="29"/>
      <c r="N56" s="29"/>
      <c r="O56" s="29"/>
      <c r="P56" s="29"/>
      <c r="Q56" s="29"/>
      <c r="R56" s="29"/>
      <c r="S56" s="138"/>
      <c r="T56" s="170"/>
      <c r="U56" s="30"/>
      <c r="V56" s="30">
        <v>1</v>
      </c>
      <c r="W56" s="171"/>
      <c r="X56" s="155">
        <f>Y56+Y56*0.1</f>
        <v>52.8</v>
      </c>
      <c r="Y56" s="31">
        <f>SUM(Z56:AB56)</f>
        <v>48</v>
      </c>
      <c r="Z56" s="31">
        <f>AD56+AG56+AJ56+AM56+AP56+AS56+AV56+AY56+BB56+BE56+BH56+BK56</f>
        <v>32</v>
      </c>
      <c r="AA56" s="31"/>
      <c r="AB56" s="31">
        <f>AF56+AI56+AL56+AO56+AR56+AU56+AX56+BA56+BD56+BG56+BJ56+BM56</f>
        <v>16</v>
      </c>
      <c r="AC56" s="42">
        <f>K56-X56</f>
        <v>55.2</v>
      </c>
      <c r="AD56" s="32">
        <v>32</v>
      </c>
      <c r="AE56" s="32"/>
      <c r="AF56" s="32">
        <v>16</v>
      </c>
      <c r="AG56" s="33"/>
      <c r="AH56" s="33"/>
      <c r="AI56" s="33"/>
      <c r="AJ56" s="32"/>
      <c r="AK56" s="32"/>
      <c r="AL56" s="32"/>
      <c r="AM56" s="33"/>
      <c r="AN56" s="33"/>
      <c r="AO56" s="33"/>
      <c r="AP56" s="32"/>
      <c r="AQ56" s="32"/>
      <c r="AR56" s="32"/>
      <c r="AS56" s="33"/>
      <c r="AT56" s="33"/>
      <c r="AU56" s="33"/>
      <c r="AV56" s="32"/>
      <c r="AW56" s="32"/>
      <c r="AX56" s="32"/>
      <c r="AY56" s="33"/>
      <c r="AZ56" s="33"/>
      <c r="BA56" s="33"/>
      <c r="BB56" s="31"/>
      <c r="BC56" s="31"/>
      <c r="BD56" s="31"/>
      <c r="BE56" s="33"/>
      <c r="BF56" s="33"/>
      <c r="BG56" s="33"/>
      <c r="BH56" s="31"/>
      <c r="BI56" s="31"/>
      <c r="BJ56" s="31"/>
      <c r="BK56" s="33"/>
      <c r="BL56" s="33"/>
      <c r="BM56" s="33"/>
      <c r="BN56" s="29" t="s">
        <v>9</v>
      </c>
      <c r="BO56" s="34">
        <f>Y56/K56*100</f>
        <v>44.444444444444443</v>
      </c>
    </row>
    <row r="57" spans="1:67" ht="15.75" x14ac:dyDescent="0.25">
      <c r="A57" s="25"/>
      <c r="B57" s="25"/>
      <c r="C57" s="14"/>
      <c r="D57" s="14"/>
      <c r="E57" s="14"/>
      <c r="F57" s="14" t="s">
        <v>117</v>
      </c>
      <c r="G57" s="14"/>
      <c r="H57" s="249"/>
      <c r="I57" s="93" t="s">
        <v>20</v>
      </c>
      <c r="J57" s="28">
        <v>3</v>
      </c>
      <c r="K57" s="41">
        <f>J57*36</f>
        <v>108</v>
      </c>
      <c r="L57" s="29"/>
      <c r="M57" s="29">
        <v>3</v>
      </c>
      <c r="N57" s="29"/>
      <c r="O57" s="29"/>
      <c r="P57" s="29"/>
      <c r="Q57" s="29"/>
      <c r="R57" s="29"/>
      <c r="S57" s="138"/>
      <c r="T57" s="170"/>
      <c r="U57" s="30"/>
      <c r="V57" s="30">
        <v>2</v>
      </c>
      <c r="W57" s="171"/>
      <c r="X57" s="155">
        <f>Y57+Y57*0.1</f>
        <v>52.8</v>
      </c>
      <c r="Y57" s="31">
        <f>SUM(Z57:AB57)</f>
        <v>48</v>
      </c>
      <c r="Z57" s="31">
        <f>AD57+AG57+AJ57+AM57+AP57+AS57+AV57+AY57+BB57+BE57+BH57+BK57</f>
        <v>16</v>
      </c>
      <c r="AA57" s="31"/>
      <c r="AB57" s="31">
        <f>AF57+AI57+AL57+AO57+AR57+AU57+AX57+BA57+BD57+BG57+BJ57+BM57</f>
        <v>32</v>
      </c>
      <c r="AC57" s="42">
        <f>K57-X57</f>
        <v>55.2</v>
      </c>
      <c r="AD57" s="32"/>
      <c r="AE57" s="32"/>
      <c r="AF57" s="32"/>
      <c r="AG57" s="33">
        <v>16</v>
      </c>
      <c r="AH57" s="33"/>
      <c r="AI57" s="33">
        <v>32</v>
      </c>
      <c r="AJ57" s="32"/>
      <c r="AK57" s="32"/>
      <c r="AL57" s="32"/>
      <c r="AM57" s="33"/>
      <c r="AN57" s="33"/>
      <c r="AO57" s="33"/>
      <c r="AP57" s="32"/>
      <c r="AQ57" s="32"/>
      <c r="AR57" s="32"/>
      <c r="AS57" s="33"/>
      <c r="AT57" s="33"/>
      <c r="AU57" s="33"/>
      <c r="AV57" s="32"/>
      <c r="AW57" s="32"/>
      <c r="AX57" s="32"/>
      <c r="AY57" s="33"/>
      <c r="AZ57" s="33"/>
      <c r="BA57" s="33"/>
      <c r="BB57" s="31"/>
      <c r="BC57" s="31"/>
      <c r="BD57" s="31"/>
      <c r="BE57" s="33"/>
      <c r="BF57" s="33"/>
      <c r="BG57" s="33"/>
      <c r="BH57" s="31"/>
      <c r="BI57" s="31"/>
      <c r="BJ57" s="31"/>
      <c r="BK57" s="33"/>
      <c r="BL57" s="33"/>
      <c r="BM57" s="33"/>
      <c r="BN57" s="29" t="s">
        <v>9</v>
      </c>
      <c r="BO57" s="34">
        <f>Y57/K57*100</f>
        <v>44.444444444444443</v>
      </c>
    </row>
    <row r="58" spans="1:67" ht="15.75" x14ac:dyDescent="0.25">
      <c r="A58" s="25"/>
      <c r="B58" s="25"/>
      <c r="C58" s="14"/>
      <c r="D58" s="14"/>
      <c r="E58" s="14"/>
      <c r="F58" s="14" t="s">
        <v>117</v>
      </c>
      <c r="G58" s="14"/>
      <c r="H58" s="249"/>
      <c r="I58" s="93" t="s">
        <v>21</v>
      </c>
      <c r="J58" s="28">
        <v>3</v>
      </c>
      <c r="K58" s="41">
        <f>J58*36</f>
        <v>108</v>
      </c>
      <c r="L58" s="29"/>
      <c r="M58" s="29"/>
      <c r="N58" s="29">
        <v>3</v>
      </c>
      <c r="O58" s="29"/>
      <c r="P58" s="29"/>
      <c r="Q58" s="29"/>
      <c r="R58" s="29"/>
      <c r="S58" s="138"/>
      <c r="T58" s="170"/>
      <c r="U58" s="30"/>
      <c r="V58" s="30">
        <v>3</v>
      </c>
      <c r="W58" s="171"/>
      <c r="X58" s="155">
        <f>Y58+Y58*0.1</f>
        <v>35.200000000000003</v>
      </c>
      <c r="Y58" s="31">
        <f>SUM(Z58:AB58)</f>
        <v>32</v>
      </c>
      <c r="Z58" s="31">
        <f>AD58+AG58+AJ58+AM58+AP58+AS58+AV58+AY58+BB58+BE58+BH58+BK58</f>
        <v>16</v>
      </c>
      <c r="AA58" s="31"/>
      <c r="AB58" s="31">
        <f>AF58+AI58+AL58+AO58+AR58+AU58+AX58+BA58+BD58+BG58+BJ58+BM58</f>
        <v>16</v>
      </c>
      <c r="AC58" s="42">
        <f>K58-X58</f>
        <v>72.8</v>
      </c>
      <c r="AD58" s="32"/>
      <c r="AE58" s="32"/>
      <c r="AF58" s="32"/>
      <c r="AG58" s="33"/>
      <c r="AH58" s="33"/>
      <c r="AI58" s="33"/>
      <c r="AJ58" s="32">
        <v>16</v>
      </c>
      <c r="AK58" s="32"/>
      <c r="AL58" s="32">
        <v>16</v>
      </c>
      <c r="AM58" s="33"/>
      <c r="AN58" s="33"/>
      <c r="AO58" s="33"/>
      <c r="AP58" s="32"/>
      <c r="AQ58" s="32"/>
      <c r="AR58" s="32"/>
      <c r="AS58" s="33"/>
      <c r="AT58" s="33"/>
      <c r="AU58" s="33"/>
      <c r="AV58" s="32"/>
      <c r="AW58" s="32"/>
      <c r="AX58" s="32"/>
      <c r="AY58" s="33"/>
      <c r="AZ58" s="33"/>
      <c r="BA58" s="33"/>
      <c r="BB58" s="31"/>
      <c r="BC58" s="31"/>
      <c r="BD58" s="31"/>
      <c r="BE58" s="33"/>
      <c r="BF58" s="33"/>
      <c r="BG58" s="33"/>
      <c r="BH58" s="31"/>
      <c r="BI58" s="31"/>
      <c r="BJ58" s="31"/>
      <c r="BK58" s="33"/>
      <c r="BL58" s="33"/>
      <c r="BM58" s="33"/>
      <c r="BN58" s="29" t="s">
        <v>9</v>
      </c>
      <c r="BO58" s="34">
        <f>Y58/K58*100</f>
        <v>29.629629629629626</v>
      </c>
    </row>
    <row r="59" spans="1:67" ht="15.75" hidden="1" x14ac:dyDescent="0.25">
      <c r="A59" s="179"/>
      <c r="B59" s="179"/>
      <c r="C59" s="48"/>
      <c r="D59" s="48"/>
      <c r="E59" s="48"/>
      <c r="F59" s="48"/>
      <c r="G59" s="48"/>
      <c r="H59" s="211"/>
      <c r="I59" s="218" t="s">
        <v>114</v>
      </c>
      <c r="J59" s="47"/>
      <c r="K59" s="112"/>
      <c r="L59" s="54"/>
      <c r="M59" s="54"/>
      <c r="N59" s="54"/>
      <c r="O59" s="54"/>
      <c r="P59" s="54"/>
      <c r="Q59" s="54"/>
      <c r="R59" s="54"/>
      <c r="S59" s="142"/>
      <c r="T59" s="49"/>
      <c r="U59" s="50"/>
      <c r="V59" s="50"/>
      <c r="W59" s="51"/>
      <c r="X59" s="154"/>
      <c r="Y59" s="52"/>
      <c r="Z59" s="52"/>
      <c r="AA59" s="52"/>
      <c r="AB59" s="52"/>
      <c r="AC59" s="11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48"/>
      <c r="BO59" s="53"/>
    </row>
    <row r="60" spans="1:67" ht="15.75" hidden="1" x14ac:dyDescent="0.25">
      <c r="A60" s="25"/>
      <c r="B60" s="25"/>
      <c r="C60" s="14"/>
      <c r="D60" s="14"/>
      <c r="E60" s="14"/>
      <c r="F60" s="14" t="s">
        <v>17</v>
      </c>
      <c r="G60" s="14"/>
      <c r="H60" s="249"/>
      <c r="I60" s="93" t="s">
        <v>8</v>
      </c>
      <c r="J60" s="28">
        <v>6</v>
      </c>
      <c r="K60" s="41">
        <f>J60*36</f>
        <v>216</v>
      </c>
      <c r="L60" s="12"/>
      <c r="M60" s="12">
        <v>6</v>
      </c>
      <c r="N60" s="12"/>
      <c r="O60" s="12"/>
      <c r="P60" s="12"/>
      <c r="Q60" s="12"/>
      <c r="R60" s="12"/>
      <c r="S60" s="139"/>
      <c r="T60" s="170"/>
      <c r="U60" s="30"/>
      <c r="V60" s="30">
        <v>2</v>
      </c>
      <c r="W60" s="171"/>
      <c r="X60" s="155">
        <f>Y60+Y60*0.1</f>
        <v>52.8</v>
      </c>
      <c r="Y60" s="31">
        <f>SUM(Z60:AB60)</f>
        <v>48</v>
      </c>
      <c r="Z60" s="31">
        <f>AD60+AG60+AJ60+AM60+AP60+AS60+AV60+AY60+BB60+BE60+BH60+BK60</f>
        <v>16</v>
      </c>
      <c r="AA60" s="31"/>
      <c r="AB60" s="31">
        <f>AF60+AI60+AL60+AO60+AR60+AU60+AX60+BA60+BD60+BG60+BJ60+BM60</f>
        <v>32</v>
      </c>
      <c r="AC60" s="42">
        <f>K60-X60</f>
        <v>163.19999999999999</v>
      </c>
      <c r="AD60" s="32"/>
      <c r="AE60" s="32"/>
      <c r="AF60" s="32"/>
      <c r="AG60" s="32">
        <v>16</v>
      </c>
      <c r="AH60" s="32"/>
      <c r="AI60" s="32">
        <v>32</v>
      </c>
      <c r="AJ60" s="32"/>
      <c r="AK60" s="32"/>
      <c r="AL60" s="32"/>
      <c r="AM60" s="33"/>
      <c r="AN60" s="33"/>
      <c r="AO60" s="33"/>
      <c r="AP60" s="32"/>
      <c r="AQ60" s="32"/>
      <c r="AR60" s="32"/>
      <c r="AS60" s="33"/>
      <c r="AT60" s="33"/>
      <c r="AU60" s="33"/>
      <c r="AV60" s="32"/>
      <c r="AW60" s="32"/>
      <c r="AX60" s="32"/>
      <c r="AY60" s="33"/>
      <c r="AZ60" s="33"/>
      <c r="BA60" s="33"/>
      <c r="BB60" s="31"/>
      <c r="BC60" s="31"/>
      <c r="BD60" s="31"/>
      <c r="BE60" s="33"/>
      <c r="BF60" s="33"/>
      <c r="BG60" s="33"/>
      <c r="BH60" s="31"/>
      <c r="BI60" s="31"/>
      <c r="BJ60" s="31"/>
      <c r="BK60" s="33"/>
      <c r="BL60" s="33"/>
      <c r="BM60" s="33"/>
      <c r="BN60" s="29" t="s">
        <v>17</v>
      </c>
      <c r="BO60" s="34">
        <f>Y60/K60*100</f>
        <v>22.222222222222221</v>
      </c>
    </row>
    <row r="61" spans="1:67" ht="31.5" hidden="1" x14ac:dyDescent="0.25">
      <c r="A61" s="179"/>
      <c r="B61" s="179"/>
      <c r="C61" s="48"/>
      <c r="D61" s="48"/>
      <c r="E61" s="48"/>
      <c r="F61" s="48"/>
      <c r="G61" s="48"/>
      <c r="H61" s="211"/>
      <c r="I61" s="218" t="s">
        <v>113</v>
      </c>
      <c r="J61" s="47"/>
      <c r="K61" s="112">
        <f>J61*36</f>
        <v>0</v>
      </c>
      <c r="L61" s="48"/>
      <c r="M61" s="48"/>
      <c r="N61" s="48"/>
      <c r="O61" s="48"/>
      <c r="P61" s="48"/>
      <c r="Q61" s="48"/>
      <c r="R61" s="48"/>
      <c r="S61" s="141"/>
      <c r="T61" s="49"/>
      <c r="U61" s="50"/>
      <c r="V61" s="50"/>
      <c r="W61" s="51"/>
      <c r="X61" s="154"/>
      <c r="Y61" s="52"/>
      <c r="Z61" s="52"/>
      <c r="AA61" s="52"/>
      <c r="AB61" s="52"/>
      <c r="AC61" s="11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53" t="e">
        <f>Y61/K61*100</f>
        <v>#DIV/0!</v>
      </c>
    </row>
    <row r="62" spans="1:67" ht="15.75" hidden="1" x14ac:dyDescent="0.25">
      <c r="A62" s="25"/>
      <c r="B62" s="25"/>
      <c r="C62" s="14"/>
      <c r="D62" s="14"/>
      <c r="E62" s="14"/>
      <c r="F62" s="14" t="s">
        <v>118</v>
      </c>
      <c r="G62" s="14"/>
      <c r="H62" s="249"/>
      <c r="I62" s="93" t="s">
        <v>8</v>
      </c>
      <c r="J62" s="28"/>
      <c r="K62" s="41">
        <f>J62*36</f>
        <v>0</v>
      </c>
      <c r="L62" s="29"/>
      <c r="M62" s="29"/>
      <c r="N62" s="29">
        <v>3</v>
      </c>
      <c r="O62" s="29"/>
      <c r="P62" s="29"/>
      <c r="Q62" s="29"/>
      <c r="R62" s="29"/>
      <c r="S62" s="138"/>
      <c r="T62" s="170">
        <v>3</v>
      </c>
      <c r="U62" s="30"/>
      <c r="V62" s="30"/>
      <c r="W62" s="171"/>
      <c r="X62" s="155">
        <f>Y62+Y62*0.1</f>
        <v>35.200000000000003</v>
      </c>
      <c r="Y62" s="31">
        <f>SUM(Z62:AB62)</f>
        <v>32</v>
      </c>
      <c r="Z62" s="31">
        <f>AD62+AG62+AJ62+AM62+AP62+AS62+AV62+AY62+BB62+BE62+BH62+BK62</f>
        <v>16</v>
      </c>
      <c r="AA62" s="31"/>
      <c r="AB62" s="31">
        <f>AF62+AI62+AL62+AO62+AR62+AU62+AX62+BA62+BD62+BG62+BJ62+BM62</f>
        <v>16</v>
      </c>
      <c r="AC62" s="42">
        <f>K62-X62</f>
        <v>-35.200000000000003</v>
      </c>
      <c r="AD62" s="32"/>
      <c r="AE62" s="32"/>
      <c r="AF62" s="32"/>
      <c r="AG62" s="33"/>
      <c r="AH62" s="33"/>
      <c r="AI62" s="33"/>
      <c r="AJ62" s="32">
        <v>16</v>
      </c>
      <c r="AK62" s="32"/>
      <c r="AL62" s="32">
        <v>16</v>
      </c>
      <c r="AM62" s="33"/>
      <c r="AN62" s="33"/>
      <c r="AO62" s="33"/>
      <c r="AP62" s="32"/>
      <c r="AQ62" s="32"/>
      <c r="AR62" s="32"/>
      <c r="AS62" s="33"/>
      <c r="AT62" s="33"/>
      <c r="AU62" s="33"/>
      <c r="AV62" s="32"/>
      <c r="AW62" s="32"/>
      <c r="AX62" s="32"/>
      <c r="AY62" s="33"/>
      <c r="AZ62" s="33"/>
      <c r="BA62" s="33"/>
      <c r="BB62" s="31"/>
      <c r="BC62" s="31"/>
      <c r="BD62" s="31"/>
      <c r="BE62" s="33"/>
      <c r="BF62" s="33"/>
      <c r="BG62" s="33"/>
      <c r="BH62" s="31"/>
      <c r="BI62" s="31"/>
      <c r="BJ62" s="31"/>
      <c r="BK62" s="33"/>
      <c r="BL62" s="33"/>
      <c r="BM62" s="33"/>
      <c r="BN62" s="29" t="s">
        <v>12</v>
      </c>
      <c r="BO62" s="34" t="e">
        <f>Y62/K62*100</f>
        <v>#DIV/0!</v>
      </c>
    </row>
    <row r="63" spans="1:67" ht="15.75" hidden="1" x14ac:dyDescent="0.25">
      <c r="A63" s="25"/>
      <c r="B63" s="25"/>
      <c r="C63" s="14"/>
      <c r="D63" s="14"/>
      <c r="E63" s="14"/>
      <c r="F63" s="14"/>
      <c r="G63" s="14"/>
      <c r="H63" s="249"/>
      <c r="I63" s="4" t="s">
        <v>20</v>
      </c>
      <c r="J63" s="28"/>
      <c r="K63" s="41">
        <f>J63*36</f>
        <v>0</v>
      </c>
      <c r="L63" s="29"/>
      <c r="M63" s="29"/>
      <c r="N63" s="29"/>
      <c r="O63" s="29"/>
      <c r="P63" s="29"/>
      <c r="Q63" s="29"/>
      <c r="R63" s="29"/>
      <c r="S63" s="138"/>
      <c r="T63" s="170"/>
      <c r="U63" s="30"/>
      <c r="V63" s="30"/>
      <c r="W63" s="171"/>
      <c r="X63" s="155">
        <f>Y63+Y63*0.1</f>
        <v>0</v>
      </c>
      <c r="Y63" s="31">
        <f>SUM(Z63:AB63)</f>
        <v>0</v>
      </c>
      <c r="Z63" s="31">
        <f>AD63+AG63+AJ63+AM63+AP63+AS63+AV63+AY63+BB63+BE63+BH63+BK63</f>
        <v>0</v>
      </c>
      <c r="AA63" s="31"/>
      <c r="AB63" s="31">
        <f>AF63+AI63+AL63+AO63+AR63+AU63+AX63+BA63+BD63+BG63+BJ63+BM63</f>
        <v>0</v>
      </c>
      <c r="AC63" s="42">
        <f>K63-X63</f>
        <v>0</v>
      </c>
      <c r="AD63" s="32"/>
      <c r="AE63" s="32"/>
      <c r="AF63" s="32"/>
      <c r="AG63" s="33"/>
      <c r="AH63" s="33"/>
      <c r="AI63" s="33"/>
      <c r="AJ63" s="32"/>
      <c r="AK63" s="32"/>
      <c r="AL63" s="32"/>
      <c r="AM63" s="33"/>
      <c r="AN63" s="33"/>
      <c r="AO63" s="33"/>
      <c r="AP63" s="32"/>
      <c r="AQ63" s="32"/>
      <c r="AR63" s="32"/>
      <c r="AS63" s="33"/>
      <c r="AT63" s="33"/>
      <c r="AU63" s="33"/>
      <c r="AV63" s="32"/>
      <c r="AW63" s="32"/>
      <c r="AX63" s="32"/>
      <c r="AY63" s="33"/>
      <c r="AZ63" s="33"/>
      <c r="BA63" s="33"/>
      <c r="BB63" s="31"/>
      <c r="BC63" s="31"/>
      <c r="BD63" s="31"/>
      <c r="BE63" s="33"/>
      <c r="BF63" s="33"/>
      <c r="BG63" s="33"/>
      <c r="BH63" s="31"/>
      <c r="BI63" s="31"/>
      <c r="BJ63" s="31"/>
      <c r="BK63" s="33"/>
      <c r="BL63" s="33"/>
      <c r="BM63" s="33"/>
      <c r="BN63" s="29" t="s">
        <v>12</v>
      </c>
      <c r="BO63" s="34" t="e">
        <f>Y63/K63*100</f>
        <v>#DIV/0!</v>
      </c>
    </row>
    <row r="64" spans="1:67" ht="15.75" hidden="1" x14ac:dyDescent="0.25">
      <c r="A64" s="25"/>
      <c r="B64" s="25"/>
      <c r="C64" s="14"/>
      <c r="D64" s="14"/>
      <c r="E64" s="14"/>
      <c r="F64" s="14"/>
      <c r="G64" s="14"/>
      <c r="H64" s="249"/>
      <c r="I64" s="4" t="s">
        <v>20</v>
      </c>
      <c r="J64" s="28"/>
      <c r="K64" s="41">
        <f>J64*36</f>
        <v>0</v>
      </c>
      <c r="L64" s="12"/>
      <c r="M64" s="12"/>
      <c r="N64" s="12"/>
      <c r="O64" s="12"/>
      <c r="P64" s="12"/>
      <c r="Q64" s="12"/>
      <c r="R64" s="12"/>
      <c r="S64" s="139"/>
      <c r="T64" s="170"/>
      <c r="U64" s="30"/>
      <c r="V64" s="30"/>
      <c r="W64" s="171"/>
      <c r="X64" s="155">
        <f>Y64+Y64*0.1</f>
        <v>0</v>
      </c>
      <c r="Y64" s="31">
        <f>SUM(Z64:AB64)</f>
        <v>0</v>
      </c>
      <c r="Z64" s="31">
        <f>AD64+AG64+AJ64+AM64+AP64+AS64+AV64+AY64+BB64+BE64+BH64+BK64</f>
        <v>0</v>
      </c>
      <c r="AA64" s="31"/>
      <c r="AB64" s="31">
        <f>AF64+AI64+AL64+AO64+AR64+AU64+AX64+BA64+BD64+BG64+BJ64+BM64</f>
        <v>0</v>
      </c>
      <c r="AC64" s="42">
        <f>K64-X64</f>
        <v>0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3"/>
      <c r="AT64" s="33"/>
      <c r="AU64" s="33"/>
      <c r="AV64" s="32"/>
      <c r="AW64" s="32"/>
      <c r="AX64" s="32"/>
      <c r="AY64" s="33"/>
      <c r="AZ64" s="33"/>
      <c r="BA64" s="33"/>
      <c r="BB64" s="31"/>
      <c r="BC64" s="31"/>
      <c r="BD64" s="31"/>
      <c r="BE64" s="33"/>
      <c r="BF64" s="33"/>
      <c r="BG64" s="33"/>
      <c r="BH64" s="31"/>
      <c r="BI64" s="31"/>
      <c r="BJ64" s="31"/>
      <c r="BK64" s="33"/>
      <c r="BL64" s="33"/>
      <c r="BM64" s="33"/>
      <c r="BN64" s="29" t="s">
        <v>17</v>
      </c>
      <c r="BO64" s="34" t="e">
        <f>Y64/K64*100</f>
        <v>#DIV/0!</v>
      </c>
    </row>
    <row r="65" spans="1:67" ht="15.75" hidden="1" x14ac:dyDescent="0.25">
      <c r="A65" s="25"/>
      <c r="B65" s="25"/>
      <c r="C65" s="14"/>
      <c r="D65" s="14"/>
      <c r="E65" s="14"/>
      <c r="F65" s="14"/>
      <c r="G65" s="14"/>
      <c r="H65" s="249"/>
      <c r="I65" s="4"/>
      <c r="J65" s="28"/>
      <c r="K65" s="41"/>
      <c r="L65" s="12"/>
      <c r="M65" s="12"/>
      <c r="N65" s="12"/>
      <c r="O65" s="12"/>
      <c r="P65" s="12"/>
      <c r="Q65" s="12"/>
      <c r="R65" s="12"/>
      <c r="S65" s="139"/>
      <c r="T65" s="170"/>
      <c r="U65" s="30"/>
      <c r="V65" s="30"/>
      <c r="W65" s="171"/>
      <c r="X65" s="155"/>
      <c r="Y65" s="31"/>
      <c r="Z65" s="31"/>
      <c r="AA65" s="31"/>
      <c r="AB65" s="31"/>
      <c r="AC65" s="42"/>
      <c r="AD65" s="32"/>
      <c r="AE65" s="32"/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33"/>
      <c r="AT65" s="33"/>
      <c r="AU65" s="33"/>
      <c r="AV65" s="32"/>
      <c r="AW65" s="32"/>
      <c r="AX65" s="32"/>
      <c r="AY65" s="33"/>
      <c r="AZ65" s="33"/>
      <c r="BA65" s="33"/>
      <c r="BB65" s="31"/>
      <c r="BC65" s="31"/>
      <c r="BD65" s="31"/>
      <c r="BE65" s="33"/>
      <c r="BF65" s="33"/>
      <c r="BG65" s="33"/>
      <c r="BH65" s="31"/>
      <c r="BI65" s="31"/>
      <c r="BJ65" s="31"/>
      <c r="BK65" s="33"/>
      <c r="BL65" s="33"/>
      <c r="BM65" s="33"/>
      <c r="BN65" s="29"/>
      <c r="BO65" s="34"/>
    </row>
    <row r="66" spans="1:67" ht="15.75" hidden="1" x14ac:dyDescent="0.25">
      <c r="A66" s="25"/>
      <c r="B66" s="25"/>
      <c r="C66" s="14"/>
      <c r="D66" s="14"/>
      <c r="E66" s="14"/>
      <c r="F66" s="14"/>
      <c r="G66" s="14"/>
      <c r="H66" s="249"/>
      <c r="I66" s="4"/>
      <c r="J66" s="28"/>
      <c r="K66" s="41"/>
      <c r="L66" s="12"/>
      <c r="M66" s="12"/>
      <c r="N66" s="12"/>
      <c r="O66" s="12"/>
      <c r="P66" s="12"/>
      <c r="Q66" s="12"/>
      <c r="R66" s="12"/>
      <c r="S66" s="139"/>
      <c r="T66" s="170"/>
      <c r="U66" s="30"/>
      <c r="V66" s="30"/>
      <c r="W66" s="171"/>
      <c r="X66" s="155"/>
      <c r="Y66" s="31"/>
      <c r="Z66" s="31"/>
      <c r="AA66" s="31"/>
      <c r="AB66" s="31"/>
      <c r="AC66" s="42"/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33"/>
      <c r="AT66" s="33"/>
      <c r="AU66" s="33"/>
      <c r="AV66" s="32"/>
      <c r="AW66" s="32"/>
      <c r="AX66" s="32"/>
      <c r="AY66" s="33"/>
      <c r="AZ66" s="33"/>
      <c r="BA66" s="33"/>
      <c r="BB66" s="31"/>
      <c r="BC66" s="31"/>
      <c r="BD66" s="31"/>
      <c r="BE66" s="33"/>
      <c r="BF66" s="33"/>
      <c r="BG66" s="33"/>
      <c r="BH66" s="31"/>
      <c r="BI66" s="31"/>
      <c r="BJ66" s="31"/>
      <c r="BK66" s="33"/>
      <c r="BL66" s="33"/>
      <c r="BM66" s="33"/>
      <c r="BN66" s="29"/>
      <c r="BO66" s="34"/>
    </row>
    <row r="67" spans="1:67" ht="15.75" hidden="1" x14ac:dyDescent="0.25">
      <c r="A67" s="25"/>
      <c r="B67" s="25"/>
      <c r="C67" s="14"/>
      <c r="D67" s="14"/>
      <c r="E67" s="14"/>
      <c r="F67" s="14"/>
      <c r="G67" s="14"/>
      <c r="H67" s="249"/>
      <c r="I67" s="4"/>
      <c r="J67" s="28"/>
      <c r="K67" s="41"/>
      <c r="L67" s="12"/>
      <c r="M67" s="12"/>
      <c r="N67" s="12"/>
      <c r="O67" s="12"/>
      <c r="P67" s="12"/>
      <c r="Q67" s="12"/>
      <c r="R67" s="12"/>
      <c r="S67" s="139"/>
      <c r="T67" s="170"/>
      <c r="U67" s="30"/>
      <c r="V67" s="30"/>
      <c r="W67" s="171"/>
      <c r="X67" s="155"/>
      <c r="Y67" s="31"/>
      <c r="Z67" s="31"/>
      <c r="AA67" s="31"/>
      <c r="AB67" s="31"/>
      <c r="AC67" s="42"/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2"/>
      <c r="AQ67" s="32"/>
      <c r="AR67" s="32"/>
      <c r="AS67" s="33"/>
      <c r="AT67" s="33"/>
      <c r="AU67" s="33"/>
      <c r="AV67" s="32"/>
      <c r="AW67" s="32"/>
      <c r="AX67" s="32"/>
      <c r="AY67" s="33"/>
      <c r="AZ67" s="33"/>
      <c r="BA67" s="33"/>
      <c r="BB67" s="31"/>
      <c r="BC67" s="31"/>
      <c r="BD67" s="31"/>
      <c r="BE67" s="33"/>
      <c r="BF67" s="33"/>
      <c r="BG67" s="33"/>
      <c r="BH67" s="31"/>
      <c r="BI67" s="31"/>
      <c r="BJ67" s="31"/>
      <c r="BK67" s="33"/>
      <c r="BL67" s="33"/>
      <c r="BM67" s="33"/>
      <c r="BN67" s="29"/>
      <c r="BO67" s="34"/>
    </row>
    <row r="68" spans="1:67" ht="15.75" hidden="1" x14ac:dyDescent="0.25">
      <c r="A68" s="25"/>
      <c r="B68" s="25"/>
      <c r="C68" s="14"/>
      <c r="D68" s="14"/>
      <c r="E68" s="14"/>
      <c r="F68" s="14"/>
      <c r="G68" s="14"/>
      <c r="H68" s="249"/>
      <c r="I68" s="4"/>
      <c r="J68" s="28"/>
      <c r="K68" s="41"/>
      <c r="L68" s="12"/>
      <c r="M68" s="12"/>
      <c r="N68" s="12"/>
      <c r="O68" s="12"/>
      <c r="P68" s="12"/>
      <c r="Q68" s="12"/>
      <c r="R68" s="12"/>
      <c r="S68" s="139"/>
      <c r="T68" s="170"/>
      <c r="U68" s="30"/>
      <c r="V68" s="30"/>
      <c r="W68" s="171"/>
      <c r="X68" s="155"/>
      <c r="Y68" s="31"/>
      <c r="Z68" s="31"/>
      <c r="AA68" s="31"/>
      <c r="AB68" s="31"/>
      <c r="AC68" s="42"/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2"/>
      <c r="AQ68" s="32"/>
      <c r="AR68" s="32"/>
      <c r="AS68" s="33"/>
      <c r="AT68" s="33"/>
      <c r="AU68" s="33"/>
      <c r="AV68" s="32"/>
      <c r="AW68" s="32"/>
      <c r="AX68" s="32"/>
      <c r="AY68" s="33"/>
      <c r="AZ68" s="33"/>
      <c r="BA68" s="33"/>
      <c r="BB68" s="31"/>
      <c r="BC68" s="31"/>
      <c r="BD68" s="31"/>
      <c r="BE68" s="33"/>
      <c r="BF68" s="33"/>
      <c r="BG68" s="33"/>
      <c r="BH68" s="31"/>
      <c r="BI68" s="31"/>
      <c r="BJ68" s="31"/>
      <c r="BK68" s="33"/>
      <c r="BL68" s="33"/>
      <c r="BM68" s="33"/>
      <c r="BN68" s="29"/>
      <c r="BO68" s="34"/>
    </row>
    <row r="69" spans="1:67" ht="15.75" hidden="1" x14ac:dyDescent="0.25">
      <c r="A69" s="25"/>
      <c r="B69" s="25"/>
      <c r="C69" s="14"/>
      <c r="D69" s="14"/>
      <c r="E69" s="14"/>
      <c r="F69" s="14"/>
      <c r="G69" s="14"/>
      <c r="H69" s="249"/>
      <c r="I69" s="4"/>
      <c r="J69" s="28"/>
      <c r="K69" s="41"/>
      <c r="L69" s="12"/>
      <c r="M69" s="12"/>
      <c r="N69" s="12"/>
      <c r="O69" s="12"/>
      <c r="P69" s="12"/>
      <c r="Q69" s="12"/>
      <c r="R69" s="12"/>
      <c r="S69" s="139"/>
      <c r="T69" s="170"/>
      <c r="U69" s="30"/>
      <c r="V69" s="30"/>
      <c r="W69" s="171"/>
      <c r="X69" s="155"/>
      <c r="Y69" s="31"/>
      <c r="Z69" s="31"/>
      <c r="AA69" s="31"/>
      <c r="AB69" s="31"/>
      <c r="AC69" s="42"/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2"/>
      <c r="AQ69" s="32"/>
      <c r="AR69" s="32"/>
      <c r="AS69" s="33"/>
      <c r="AT69" s="33"/>
      <c r="AU69" s="33"/>
      <c r="AV69" s="32"/>
      <c r="AW69" s="32"/>
      <c r="AX69" s="32"/>
      <c r="AY69" s="33"/>
      <c r="AZ69" s="33"/>
      <c r="BA69" s="33"/>
      <c r="BB69" s="31"/>
      <c r="BC69" s="31"/>
      <c r="BD69" s="31"/>
      <c r="BE69" s="33"/>
      <c r="BF69" s="33"/>
      <c r="BG69" s="33"/>
      <c r="BH69" s="31"/>
      <c r="BI69" s="31"/>
      <c r="BJ69" s="31"/>
      <c r="BK69" s="33"/>
      <c r="BL69" s="33"/>
      <c r="BM69" s="33"/>
      <c r="BN69" s="29"/>
      <c r="BO69" s="34"/>
    </row>
    <row r="70" spans="1:67" ht="31.5" x14ac:dyDescent="0.25">
      <c r="A70" s="182"/>
      <c r="B70" s="182"/>
      <c r="C70" s="183"/>
      <c r="D70" s="183"/>
      <c r="E70" s="74"/>
      <c r="F70" s="74" t="s">
        <v>135</v>
      </c>
      <c r="G70" s="188" t="s">
        <v>105</v>
      </c>
      <c r="H70" s="188"/>
      <c r="I70" s="94" t="s">
        <v>43</v>
      </c>
      <c r="J70" s="73">
        <f>SUM(J77:J91)</f>
        <v>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221"/>
      <c r="V70" s="221"/>
      <c r="W70" s="221"/>
      <c r="X70" s="232"/>
      <c r="Y70" s="232"/>
      <c r="Z70" s="236"/>
      <c r="AA70" s="236"/>
      <c r="AB70" s="236"/>
      <c r="AC70" s="236"/>
      <c r="AD70" s="79"/>
      <c r="AE70" s="79"/>
      <c r="AF70" s="79"/>
      <c r="AG70" s="79"/>
      <c r="AH70" s="79"/>
      <c r="AI70" s="79"/>
      <c r="AJ70" s="237"/>
      <c r="AK70" s="237"/>
      <c r="AL70" s="237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183"/>
      <c r="BO70" s="233"/>
    </row>
    <row r="71" spans="1:67" ht="15.75" x14ac:dyDescent="0.25">
      <c r="A71" s="1490">
        <v>22</v>
      </c>
      <c r="B71" s="1544" t="s">
        <v>76</v>
      </c>
      <c r="C71" s="1490"/>
      <c r="D71" s="1490"/>
      <c r="E71" s="1490"/>
      <c r="F71" s="1490" t="s">
        <v>119</v>
      </c>
      <c r="G71" s="1490"/>
      <c r="H71" s="244"/>
      <c r="I71" s="70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75"/>
      <c r="U71" s="1475"/>
      <c r="V71" s="1475"/>
      <c r="W71" s="1475"/>
      <c r="X71" s="214"/>
      <c r="Y71" s="215"/>
      <c r="Z71" s="215"/>
      <c r="AA71" s="215"/>
      <c r="AB71" s="215"/>
      <c r="AC71" s="215"/>
      <c r="AD71" s="1436"/>
      <c r="AE71" s="1436"/>
      <c r="AF71" s="1436"/>
      <c r="AG71" s="1438"/>
      <c r="AH71" s="1438"/>
      <c r="AI71" s="1438"/>
      <c r="AJ71" s="1436"/>
      <c r="AK71" s="1436"/>
      <c r="AL71" s="1436"/>
      <c r="AM71" s="1438"/>
      <c r="AN71" s="1438"/>
      <c r="AO71" s="1438"/>
      <c r="AP71" s="1436"/>
      <c r="AQ71" s="1436"/>
      <c r="AR71" s="1436"/>
      <c r="AS71" s="1438"/>
      <c r="AT71" s="1438"/>
      <c r="AU71" s="1438"/>
      <c r="AV71" s="1436"/>
      <c r="AW71" s="1436"/>
      <c r="AX71" s="1436"/>
      <c r="AY71" s="1438"/>
      <c r="AZ71" s="1438"/>
      <c r="BA71" s="1438"/>
      <c r="BB71" s="1436"/>
      <c r="BC71" s="1436"/>
      <c r="BD71" s="1436"/>
      <c r="BE71" s="1438"/>
      <c r="BF71" s="1438"/>
      <c r="BG71" s="1438"/>
      <c r="BH71" s="1436"/>
      <c r="BI71" s="1436"/>
      <c r="BJ71" s="1436"/>
      <c r="BK71" s="1438"/>
      <c r="BL71" s="1438"/>
      <c r="BM71" s="1438"/>
      <c r="BN71" s="1442"/>
      <c r="BO71" s="1553"/>
    </row>
    <row r="72" spans="1:67" ht="15.75" x14ac:dyDescent="0.25">
      <c r="A72" s="1491"/>
      <c r="B72" s="1545"/>
      <c r="C72" s="1491"/>
      <c r="D72" s="1491"/>
      <c r="E72" s="1491"/>
      <c r="F72" s="1491"/>
      <c r="G72" s="1491"/>
      <c r="H72" s="245"/>
      <c r="I72" s="70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76"/>
      <c r="U72" s="1476"/>
      <c r="V72" s="1476"/>
      <c r="W72" s="1476"/>
      <c r="X72" s="216"/>
      <c r="Y72" s="186"/>
      <c r="Z72" s="186"/>
      <c r="AA72" s="186"/>
      <c r="AB72" s="186"/>
      <c r="AC72" s="186"/>
      <c r="AD72" s="1641"/>
      <c r="AE72" s="1641"/>
      <c r="AF72" s="1641"/>
      <c r="AG72" s="1642"/>
      <c r="AH72" s="1642"/>
      <c r="AI72" s="1642"/>
      <c r="AJ72" s="1641"/>
      <c r="AK72" s="1641"/>
      <c r="AL72" s="1641"/>
      <c r="AM72" s="1642"/>
      <c r="AN72" s="1642"/>
      <c r="AO72" s="1642"/>
      <c r="AP72" s="1641"/>
      <c r="AQ72" s="1641"/>
      <c r="AR72" s="1641"/>
      <c r="AS72" s="1642"/>
      <c r="AT72" s="1642"/>
      <c r="AU72" s="1642"/>
      <c r="AV72" s="1641"/>
      <c r="AW72" s="1641"/>
      <c r="AX72" s="1641"/>
      <c r="AY72" s="1642"/>
      <c r="AZ72" s="1642"/>
      <c r="BA72" s="1642"/>
      <c r="BB72" s="1641"/>
      <c r="BC72" s="1641"/>
      <c r="BD72" s="1641"/>
      <c r="BE72" s="1642"/>
      <c r="BF72" s="1642"/>
      <c r="BG72" s="1642"/>
      <c r="BH72" s="1641"/>
      <c r="BI72" s="1641"/>
      <c r="BJ72" s="1641"/>
      <c r="BK72" s="1642"/>
      <c r="BL72" s="1642"/>
      <c r="BM72" s="1642"/>
      <c r="BN72" s="1537"/>
      <c r="BO72" s="1554"/>
    </row>
    <row r="73" spans="1:67" ht="15.75" x14ac:dyDescent="0.25">
      <c r="A73" s="1491"/>
      <c r="B73" s="1545"/>
      <c r="C73" s="1491"/>
      <c r="D73" s="1491"/>
      <c r="E73" s="1491"/>
      <c r="F73" s="1491"/>
      <c r="G73" s="1491"/>
      <c r="H73" s="245"/>
      <c r="I73" s="70"/>
      <c r="J73" s="1496"/>
      <c r="K73" s="1496"/>
      <c r="L73" s="1496"/>
      <c r="M73" s="1496"/>
      <c r="N73" s="1496"/>
      <c r="O73" s="1496"/>
      <c r="P73" s="1496"/>
      <c r="Q73" s="1496"/>
      <c r="R73" s="1496"/>
      <c r="S73" s="1496"/>
      <c r="T73" s="1476"/>
      <c r="U73" s="1476"/>
      <c r="V73" s="1476"/>
      <c r="W73" s="1476"/>
      <c r="X73" s="216"/>
      <c r="Y73" s="186"/>
      <c r="Z73" s="186"/>
      <c r="AA73" s="186"/>
      <c r="AB73" s="186"/>
      <c r="AC73" s="186"/>
      <c r="AD73" s="1641"/>
      <c r="AE73" s="1641"/>
      <c r="AF73" s="1641"/>
      <c r="AG73" s="1642"/>
      <c r="AH73" s="1642"/>
      <c r="AI73" s="1642"/>
      <c r="AJ73" s="1641"/>
      <c r="AK73" s="1641"/>
      <c r="AL73" s="1641"/>
      <c r="AM73" s="1642"/>
      <c r="AN73" s="1642"/>
      <c r="AO73" s="1642"/>
      <c r="AP73" s="1641"/>
      <c r="AQ73" s="1641"/>
      <c r="AR73" s="1641"/>
      <c r="AS73" s="1642"/>
      <c r="AT73" s="1642"/>
      <c r="AU73" s="1642"/>
      <c r="AV73" s="1641"/>
      <c r="AW73" s="1641"/>
      <c r="AX73" s="1641"/>
      <c r="AY73" s="1642"/>
      <c r="AZ73" s="1642"/>
      <c r="BA73" s="1642"/>
      <c r="BB73" s="1641"/>
      <c r="BC73" s="1641"/>
      <c r="BD73" s="1641"/>
      <c r="BE73" s="1642"/>
      <c r="BF73" s="1642"/>
      <c r="BG73" s="1642"/>
      <c r="BH73" s="1641"/>
      <c r="BI73" s="1641"/>
      <c r="BJ73" s="1641"/>
      <c r="BK73" s="1642"/>
      <c r="BL73" s="1642"/>
      <c r="BM73" s="1642"/>
      <c r="BN73" s="1537"/>
      <c r="BO73" s="1554"/>
    </row>
    <row r="74" spans="1:67" ht="15.75" x14ac:dyDescent="0.25">
      <c r="A74" s="1491"/>
      <c r="B74" s="1545"/>
      <c r="C74" s="1491"/>
      <c r="D74" s="1491"/>
      <c r="E74" s="1491"/>
      <c r="F74" s="1491"/>
      <c r="G74" s="1491"/>
      <c r="H74" s="245"/>
      <c r="I74" s="70"/>
      <c r="J74" s="1496"/>
      <c r="K74" s="1496"/>
      <c r="L74" s="1496"/>
      <c r="M74" s="1496"/>
      <c r="N74" s="1496"/>
      <c r="O74" s="1496"/>
      <c r="P74" s="1496"/>
      <c r="Q74" s="1496"/>
      <c r="R74" s="1496"/>
      <c r="S74" s="1496"/>
      <c r="T74" s="1476"/>
      <c r="U74" s="1476"/>
      <c r="V74" s="1476"/>
      <c r="W74" s="1476"/>
      <c r="X74" s="216"/>
      <c r="Y74" s="186"/>
      <c r="Z74" s="186"/>
      <c r="AA74" s="186"/>
      <c r="AB74" s="186"/>
      <c r="AC74" s="186"/>
      <c r="AD74" s="1641"/>
      <c r="AE74" s="1641"/>
      <c r="AF74" s="1641"/>
      <c r="AG74" s="1642"/>
      <c r="AH74" s="1642"/>
      <c r="AI74" s="1642"/>
      <c r="AJ74" s="1641"/>
      <c r="AK74" s="1641"/>
      <c r="AL74" s="1641"/>
      <c r="AM74" s="1642"/>
      <c r="AN74" s="1642"/>
      <c r="AO74" s="1642"/>
      <c r="AP74" s="1641"/>
      <c r="AQ74" s="1641"/>
      <c r="AR74" s="1641"/>
      <c r="AS74" s="1642"/>
      <c r="AT74" s="1642"/>
      <c r="AU74" s="1642"/>
      <c r="AV74" s="1641"/>
      <c r="AW74" s="1641"/>
      <c r="AX74" s="1641"/>
      <c r="AY74" s="1642"/>
      <c r="AZ74" s="1642"/>
      <c r="BA74" s="1642"/>
      <c r="BB74" s="1641"/>
      <c r="BC74" s="1641"/>
      <c r="BD74" s="1641"/>
      <c r="BE74" s="1642"/>
      <c r="BF74" s="1642"/>
      <c r="BG74" s="1642"/>
      <c r="BH74" s="1641"/>
      <c r="BI74" s="1641"/>
      <c r="BJ74" s="1641"/>
      <c r="BK74" s="1642"/>
      <c r="BL74" s="1642"/>
      <c r="BM74" s="1642"/>
      <c r="BN74" s="1537"/>
      <c r="BO74" s="1554"/>
    </row>
    <row r="75" spans="1:67" ht="15.75" x14ac:dyDescent="0.25">
      <c r="A75" s="1492"/>
      <c r="B75" s="1546"/>
      <c r="C75" s="1492"/>
      <c r="D75" s="1492"/>
      <c r="E75" s="1492"/>
      <c r="F75" s="1492"/>
      <c r="G75" s="1492"/>
      <c r="H75" s="246"/>
      <c r="I75" s="70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77"/>
      <c r="U75" s="1477"/>
      <c r="V75" s="1477"/>
      <c r="W75" s="1476"/>
      <c r="X75" s="217"/>
      <c r="Y75" s="187"/>
      <c r="Z75" s="187"/>
      <c r="AA75" s="187"/>
      <c r="AB75" s="187"/>
      <c r="AC75" s="187"/>
      <c r="AD75" s="1437"/>
      <c r="AE75" s="1437"/>
      <c r="AF75" s="1437"/>
      <c r="AG75" s="1439"/>
      <c r="AH75" s="1439"/>
      <c r="AI75" s="1439"/>
      <c r="AJ75" s="1437"/>
      <c r="AK75" s="1437"/>
      <c r="AL75" s="1437"/>
      <c r="AM75" s="1439"/>
      <c r="AN75" s="1439"/>
      <c r="AO75" s="1439"/>
      <c r="AP75" s="1437"/>
      <c r="AQ75" s="1437"/>
      <c r="AR75" s="1437"/>
      <c r="AS75" s="1439"/>
      <c r="AT75" s="1439"/>
      <c r="AU75" s="1439"/>
      <c r="AV75" s="1437"/>
      <c r="AW75" s="1437"/>
      <c r="AX75" s="1437"/>
      <c r="AY75" s="1439"/>
      <c r="AZ75" s="1439"/>
      <c r="BA75" s="1439"/>
      <c r="BB75" s="1437"/>
      <c r="BC75" s="1437"/>
      <c r="BD75" s="1437"/>
      <c r="BE75" s="1439"/>
      <c r="BF75" s="1439"/>
      <c r="BG75" s="1439"/>
      <c r="BH75" s="1437"/>
      <c r="BI75" s="1437"/>
      <c r="BJ75" s="1437"/>
      <c r="BK75" s="1439"/>
      <c r="BL75" s="1439"/>
      <c r="BM75" s="1439"/>
      <c r="BN75" s="1443"/>
      <c r="BO75" s="1555"/>
    </row>
    <row r="76" spans="1:67" ht="15.75" x14ac:dyDescent="0.25">
      <c r="A76" s="182"/>
      <c r="B76" s="182"/>
      <c r="C76" s="183"/>
      <c r="D76" s="183"/>
      <c r="E76" s="74"/>
      <c r="F76" s="74" t="s">
        <v>136</v>
      </c>
      <c r="G76" s="183"/>
      <c r="H76" s="183"/>
      <c r="I76" s="94" t="s">
        <v>57</v>
      </c>
      <c r="J76" s="73"/>
      <c r="K76" s="220"/>
      <c r="L76" s="220"/>
      <c r="M76" s="220"/>
      <c r="N76" s="220"/>
      <c r="O76" s="220"/>
      <c r="P76" s="220"/>
      <c r="Q76" s="220"/>
      <c r="R76" s="220"/>
      <c r="S76" s="220"/>
      <c r="T76" s="221"/>
      <c r="U76" s="221"/>
      <c r="V76" s="221"/>
      <c r="W76" s="221"/>
      <c r="X76" s="222"/>
      <c r="Y76" s="235"/>
      <c r="Z76" s="235"/>
      <c r="AA76" s="235"/>
      <c r="AB76" s="235"/>
      <c r="AC76" s="235"/>
      <c r="AD76" s="79"/>
      <c r="AE76" s="79"/>
      <c r="AF76" s="79"/>
      <c r="AG76" s="79"/>
      <c r="AH76" s="79"/>
      <c r="AI76" s="79"/>
      <c r="AJ76" s="80"/>
      <c r="AK76" s="80"/>
      <c r="AL76" s="80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183"/>
      <c r="BO76" s="233"/>
    </row>
    <row r="77" spans="1:67" ht="15.75" x14ac:dyDescent="0.25">
      <c r="A77" s="1490">
        <v>23</v>
      </c>
      <c r="B77" s="1544" t="s">
        <v>76</v>
      </c>
      <c r="C77" s="1442"/>
      <c r="D77" s="1442"/>
      <c r="E77" s="1442"/>
      <c r="F77" s="1442" t="s">
        <v>136</v>
      </c>
      <c r="G77" s="1442" t="s">
        <v>55</v>
      </c>
      <c r="H77" s="241"/>
      <c r="I77" s="70" t="s">
        <v>37</v>
      </c>
      <c r="J77" s="1670">
        <f>L77+M77+N77+O77+P77+Q77+R77+S77</f>
        <v>0</v>
      </c>
      <c r="K77" s="1671">
        <f>J77*36</f>
        <v>0</v>
      </c>
      <c r="L77" s="1483"/>
      <c r="M77" s="1483"/>
      <c r="N77" s="1483"/>
      <c r="O77" s="1483"/>
      <c r="P77" s="1483"/>
      <c r="Q77" s="1483"/>
      <c r="R77" s="1483"/>
      <c r="S77" s="1494"/>
      <c r="T77" s="1493"/>
      <c r="U77" s="1481"/>
      <c r="V77" s="1481"/>
      <c r="W77" s="1535"/>
      <c r="X77" s="1471">
        <f>Y77+Y77*0.1</f>
        <v>0</v>
      </c>
      <c r="Y77" s="1472">
        <f>SUM(Z77:AB77)</f>
        <v>0</v>
      </c>
      <c r="Z77" s="1472">
        <f>AD77+AG77+AJ77+AM77+AP77+AS77+AV77+AY77+BB77+BE77+BH77+BK77</f>
        <v>0</v>
      </c>
      <c r="AA77" s="1472">
        <f>AE77+AH77+AK77+AN77+AQ77+AT77+AW77+AZ77+BC77+BF77+BI77+BL77</f>
        <v>0</v>
      </c>
      <c r="AB77" s="1472">
        <f>AF77+AI77+AL77+AO77+AR77+AU77+AX77+BA77+BD77+BG77+BJ77+BM77</f>
        <v>0</v>
      </c>
      <c r="AC77" s="1474">
        <f>K77-X77</f>
        <v>0</v>
      </c>
      <c r="AD77" s="1534"/>
      <c r="AE77" s="1534"/>
      <c r="AF77" s="1534"/>
      <c r="AG77" s="1532"/>
      <c r="AH77" s="1532"/>
      <c r="AI77" s="1532"/>
      <c r="AJ77" s="1534"/>
      <c r="AK77" s="1534"/>
      <c r="AL77" s="1534"/>
      <c r="AM77" s="1532"/>
      <c r="AN77" s="1532"/>
      <c r="AO77" s="1532"/>
      <c r="AP77" s="1534"/>
      <c r="AQ77" s="1534"/>
      <c r="AR77" s="1534"/>
      <c r="AS77" s="1532"/>
      <c r="AT77" s="1532"/>
      <c r="AU77" s="1532"/>
      <c r="AV77" s="1534"/>
      <c r="AW77" s="1534"/>
      <c r="AX77" s="1534"/>
      <c r="AY77" s="1532"/>
      <c r="AZ77" s="1532"/>
      <c r="BA77" s="1532"/>
      <c r="BB77" s="1533"/>
      <c r="BC77" s="1533"/>
      <c r="BD77" s="1533"/>
      <c r="BE77" s="1532"/>
      <c r="BF77" s="1532"/>
      <c r="BG77" s="1532"/>
      <c r="BH77" s="1533"/>
      <c r="BI77" s="1533"/>
      <c r="BJ77" s="1533"/>
      <c r="BK77" s="1532"/>
      <c r="BL77" s="1532"/>
      <c r="BM77" s="1532"/>
      <c r="BN77" s="1531"/>
      <c r="BO77" s="1524" t="e">
        <f>Y77/K77*100</f>
        <v>#DIV/0!</v>
      </c>
    </row>
    <row r="78" spans="1:67" ht="15.75" x14ac:dyDescent="0.25">
      <c r="A78" s="1492"/>
      <c r="B78" s="1546"/>
      <c r="C78" s="1443"/>
      <c r="D78" s="1443"/>
      <c r="E78" s="1443"/>
      <c r="F78" s="1443"/>
      <c r="G78" s="1443"/>
      <c r="H78" s="243"/>
      <c r="I78" s="70" t="s">
        <v>37</v>
      </c>
      <c r="J78" s="1670"/>
      <c r="K78" s="1671"/>
      <c r="L78" s="1483"/>
      <c r="M78" s="1483"/>
      <c r="N78" s="1483"/>
      <c r="O78" s="1483"/>
      <c r="P78" s="1483"/>
      <c r="Q78" s="1483"/>
      <c r="R78" s="1483"/>
      <c r="S78" s="1494"/>
      <c r="T78" s="1493"/>
      <c r="U78" s="1481"/>
      <c r="V78" s="1481"/>
      <c r="W78" s="1535"/>
      <c r="X78" s="1471"/>
      <c r="Y78" s="1472"/>
      <c r="Z78" s="1472"/>
      <c r="AA78" s="1472"/>
      <c r="AB78" s="1472"/>
      <c r="AC78" s="1474"/>
      <c r="AD78" s="1534"/>
      <c r="AE78" s="1534"/>
      <c r="AF78" s="1534"/>
      <c r="AG78" s="1532"/>
      <c r="AH78" s="1532"/>
      <c r="AI78" s="1532"/>
      <c r="AJ78" s="1534"/>
      <c r="AK78" s="1534"/>
      <c r="AL78" s="1534"/>
      <c r="AM78" s="1532"/>
      <c r="AN78" s="1532"/>
      <c r="AO78" s="1532"/>
      <c r="AP78" s="1534"/>
      <c r="AQ78" s="1534"/>
      <c r="AR78" s="1534"/>
      <c r="AS78" s="1532"/>
      <c r="AT78" s="1532"/>
      <c r="AU78" s="1532"/>
      <c r="AV78" s="1534"/>
      <c r="AW78" s="1534"/>
      <c r="AX78" s="1534"/>
      <c r="AY78" s="1532"/>
      <c r="AZ78" s="1532"/>
      <c r="BA78" s="1532"/>
      <c r="BB78" s="1533"/>
      <c r="BC78" s="1533"/>
      <c r="BD78" s="1533"/>
      <c r="BE78" s="1532"/>
      <c r="BF78" s="1532"/>
      <c r="BG78" s="1532"/>
      <c r="BH78" s="1533"/>
      <c r="BI78" s="1533"/>
      <c r="BJ78" s="1533"/>
      <c r="BK78" s="1532"/>
      <c r="BL78" s="1532"/>
      <c r="BM78" s="1532"/>
      <c r="BN78" s="1531"/>
      <c r="BO78" s="1524"/>
    </row>
    <row r="79" spans="1:67" ht="15.75" x14ac:dyDescent="0.25">
      <c r="A79" s="1490">
        <v>24</v>
      </c>
      <c r="B79" s="1544" t="s">
        <v>76</v>
      </c>
      <c r="C79" s="1442"/>
      <c r="D79" s="1442"/>
      <c r="E79" s="1442"/>
      <c r="F79" s="1442" t="s">
        <v>136</v>
      </c>
      <c r="G79" s="1442" t="s">
        <v>56</v>
      </c>
      <c r="H79" s="241"/>
      <c r="I79" s="4" t="s">
        <v>37</v>
      </c>
      <c r="J79" s="1667">
        <f>L79+M79+N79+O79+P79+Q79+R79+S79</f>
        <v>0</v>
      </c>
      <c r="K79" s="1495">
        <f>J79*36</f>
        <v>0</v>
      </c>
      <c r="L79" s="1490"/>
      <c r="M79" s="1490"/>
      <c r="N79" s="1490"/>
      <c r="O79" s="1490"/>
      <c r="P79" s="1490"/>
      <c r="Q79" s="1490"/>
      <c r="R79" s="1490"/>
      <c r="S79" s="1487"/>
      <c r="T79" s="1478"/>
      <c r="U79" s="1475"/>
      <c r="V79" s="1475"/>
      <c r="W79" s="1484"/>
      <c r="X79" s="155">
        <f>Y79+Y79*0.1</f>
        <v>0</v>
      </c>
      <c r="Y79" s="31">
        <f>SUM(Z79:AB79)</f>
        <v>0</v>
      </c>
      <c r="Z79" s="31">
        <f>AD79+AG79+AJ79+AM79+AP79+AS79+AV79+AY79+BB79+BE79+BH79+BK79</f>
        <v>0</v>
      </c>
      <c r="AA79" s="31">
        <f>AE79+AH79+AK79+AN79+AQ79+AT79+AW79+AZ79+BC79+BF79+BI79+BL79</f>
        <v>0</v>
      </c>
      <c r="AB79" s="31">
        <f>AF79+AI79+AL79+AO79+AR79+AU79+AX79+BA79+BD79+BG79+BJ79+BM79</f>
        <v>0</v>
      </c>
      <c r="AC79" s="42">
        <f>K79-X79</f>
        <v>0</v>
      </c>
      <c r="AD79" s="63"/>
      <c r="AE79" s="63"/>
      <c r="AF79" s="63"/>
      <c r="AG79" s="64"/>
      <c r="AH79" s="64"/>
      <c r="AI79" s="64"/>
      <c r="AJ79" s="63"/>
      <c r="AK79" s="63"/>
      <c r="AL79" s="63"/>
      <c r="AM79" s="64"/>
      <c r="AN79" s="64"/>
      <c r="AO79" s="64"/>
      <c r="AP79" s="63"/>
      <c r="AQ79" s="63"/>
      <c r="AR79" s="63"/>
      <c r="AS79" s="64"/>
      <c r="AT79" s="64"/>
      <c r="AU79" s="64"/>
      <c r="AV79" s="63"/>
      <c r="AW79" s="63"/>
      <c r="AX79" s="63"/>
      <c r="AY79" s="64"/>
      <c r="AZ79" s="64"/>
      <c r="BA79" s="64"/>
      <c r="BB79" s="69"/>
      <c r="BC79" s="69"/>
      <c r="BD79" s="69"/>
      <c r="BE79" s="64"/>
      <c r="BF79" s="64"/>
      <c r="BG79" s="64"/>
      <c r="BH79" s="69"/>
      <c r="BI79" s="69"/>
      <c r="BJ79" s="69"/>
      <c r="BK79" s="64"/>
      <c r="BL79" s="64"/>
      <c r="BM79" s="64"/>
      <c r="BN79" s="114"/>
      <c r="BO79" s="34" t="e">
        <f>Y79/K79*100</f>
        <v>#DIV/0!</v>
      </c>
    </row>
    <row r="80" spans="1:67" ht="15.75" customHeight="1" x14ac:dyDescent="0.25">
      <c r="A80" s="1491"/>
      <c r="B80" s="1545"/>
      <c r="C80" s="1537"/>
      <c r="D80" s="1537"/>
      <c r="E80" s="1537"/>
      <c r="F80" s="1537"/>
      <c r="G80" s="1537"/>
      <c r="H80" s="242"/>
      <c r="I80" s="4" t="s">
        <v>37</v>
      </c>
      <c r="J80" s="1668"/>
      <c r="K80" s="1496"/>
      <c r="L80" s="1491"/>
      <c r="M80" s="1491"/>
      <c r="N80" s="1491"/>
      <c r="O80" s="1491"/>
      <c r="P80" s="1491"/>
      <c r="Q80" s="1491"/>
      <c r="R80" s="1491"/>
      <c r="S80" s="1488"/>
      <c r="T80" s="1479"/>
      <c r="U80" s="1476"/>
      <c r="V80" s="1476"/>
      <c r="W80" s="1485"/>
      <c r="X80" s="155"/>
      <c r="Y80" s="31"/>
      <c r="Z80" s="31"/>
      <c r="AA80" s="31"/>
      <c r="AB80" s="31"/>
      <c r="AC80" s="42"/>
      <c r="AD80" s="63"/>
      <c r="AE80" s="63"/>
      <c r="AF80" s="63"/>
      <c r="AG80" s="64"/>
      <c r="AH80" s="64"/>
      <c r="AI80" s="64"/>
      <c r="AJ80" s="63"/>
      <c r="AK80" s="63"/>
      <c r="AL80" s="63"/>
      <c r="AM80" s="64"/>
      <c r="AN80" s="64"/>
      <c r="AO80" s="64"/>
      <c r="AP80" s="63"/>
      <c r="AQ80" s="63"/>
      <c r="AR80" s="63"/>
      <c r="AS80" s="64"/>
      <c r="AT80" s="64"/>
      <c r="AU80" s="64"/>
      <c r="AV80" s="63"/>
      <c r="AW80" s="63"/>
      <c r="AX80" s="63"/>
      <c r="AY80" s="64"/>
      <c r="AZ80" s="64"/>
      <c r="BA80" s="64"/>
      <c r="BB80" s="69"/>
      <c r="BC80" s="69"/>
      <c r="BD80" s="69"/>
      <c r="BE80" s="64"/>
      <c r="BF80" s="64"/>
      <c r="BG80" s="64"/>
      <c r="BH80" s="69"/>
      <c r="BI80" s="69"/>
      <c r="BJ80" s="69"/>
      <c r="BK80" s="64"/>
      <c r="BL80" s="64"/>
      <c r="BM80" s="64"/>
      <c r="BN80" s="114"/>
      <c r="BO80" s="34"/>
    </row>
    <row r="81" spans="1:67" ht="15.75" customHeight="1" x14ac:dyDescent="0.25">
      <c r="A81" s="1492"/>
      <c r="B81" s="1546"/>
      <c r="C81" s="1443"/>
      <c r="D81" s="1443"/>
      <c r="E81" s="1443"/>
      <c r="F81" s="1443"/>
      <c r="G81" s="1443"/>
      <c r="H81" s="243"/>
      <c r="I81" s="4" t="s">
        <v>37</v>
      </c>
      <c r="J81" s="1669"/>
      <c r="K81" s="1497"/>
      <c r="L81" s="1492"/>
      <c r="M81" s="1492"/>
      <c r="N81" s="1492"/>
      <c r="O81" s="1492"/>
      <c r="P81" s="1492"/>
      <c r="Q81" s="1492"/>
      <c r="R81" s="1492"/>
      <c r="S81" s="1489"/>
      <c r="T81" s="1480"/>
      <c r="U81" s="1477"/>
      <c r="V81" s="1477"/>
      <c r="W81" s="1486"/>
      <c r="X81" s="155"/>
      <c r="Y81" s="31"/>
      <c r="Z81" s="31"/>
      <c r="AA81" s="31"/>
      <c r="AB81" s="31"/>
      <c r="AC81" s="42"/>
      <c r="AD81" s="63"/>
      <c r="AE81" s="63"/>
      <c r="AF81" s="63"/>
      <c r="AG81" s="64"/>
      <c r="AH81" s="64"/>
      <c r="AI81" s="64"/>
      <c r="AJ81" s="63"/>
      <c r="AK81" s="63"/>
      <c r="AL81" s="63"/>
      <c r="AM81" s="64"/>
      <c r="AN81" s="64"/>
      <c r="AO81" s="64"/>
      <c r="AP81" s="63"/>
      <c r="AQ81" s="63"/>
      <c r="AR81" s="63"/>
      <c r="AS81" s="64"/>
      <c r="AT81" s="64"/>
      <c r="AU81" s="64"/>
      <c r="AV81" s="63"/>
      <c r="AW81" s="63"/>
      <c r="AX81" s="63"/>
      <c r="AY81" s="64"/>
      <c r="AZ81" s="64"/>
      <c r="BA81" s="64"/>
      <c r="BB81" s="69"/>
      <c r="BC81" s="69"/>
      <c r="BD81" s="69"/>
      <c r="BE81" s="64"/>
      <c r="BF81" s="64"/>
      <c r="BG81" s="64"/>
      <c r="BH81" s="69"/>
      <c r="BI81" s="69"/>
      <c r="BJ81" s="69"/>
      <c r="BK81" s="64"/>
      <c r="BL81" s="64"/>
      <c r="BM81" s="64"/>
      <c r="BN81" s="114"/>
      <c r="BO81" s="34"/>
    </row>
    <row r="82" spans="1:67" ht="15.75" customHeight="1" x14ac:dyDescent="0.25">
      <c r="A82" s="1490">
        <v>25</v>
      </c>
      <c r="B82" s="1544" t="s">
        <v>76</v>
      </c>
      <c r="C82" s="1442"/>
      <c r="D82" s="1442"/>
      <c r="E82" s="1442"/>
      <c r="F82" s="1442" t="s">
        <v>136</v>
      </c>
      <c r="G82" s="1442" t="s">
        <v>60</v>
      </c>
      <c r="H82" s="241"/>
      <c r="I82" s="4" t="s">
        <v>37</v>
      </c>
      <c r="J82" s="1667">
        <f>L82+M82+N82+O82+P82+Q82+R82+S82</f>
        <v>0</v>
      </c>
      <c r="K82" s="1495">
        <f>J82*36</f>
        <v>0</v>
      </c>
      <c r="L82" s="1490"/>
      <c r="M82" s="1490"/>
      <c r="N82" s="1490"/>
      <c r="O82" s="1490"/>
      <c r="P82" s="1490"/>
      <c r="Q82" s="1490"/>
      <c r="R82" s="1490"/>
      <c r="S82" s="1487"/>
      <c r="T82" s="1478"/>
      <c r="U82" s="1475"/>
      <c r="V82" s="1475"/>
      <c r="W82" s="1484"/>
      <c r="X82" s="155">
        <f>Y82+Y82*0.1</f>
        <v>0</v>
      </c>
      <c r="Y82" s="31">
        <f>SUM(Z82:AB82)</f>
        <v>0</v>
      </c>
      <c r="Z82" s="31">
        <f>AD82+AG82+AJ82+AM82+AP82+AS82+AV82+AY82+BB82+BE82+BH82+BK82</f>
        <v>0</v>
      </c>
      <c r="AA82" s="31">
        <f>AE82+AH82+AK82+AN82+AQ82+AT82+AW82+AZ82+BC82+BF82+BI82+BL82</f>
        <v>0</v>
      </c>
      <c r="AB82" s="31">
        <f>AF82+AI82+AL82+AO82+AR82+AU82+AX82+BA82+BD82+BG82+BJ82+BM82</f>
        <v>0</v>
      </c>
      <c r="AC82" s="42">
        <f>K82-X82</f>
        <v>0</v>
      </c>
      <c r="AD82" s="63"/>
      <c r="AE82" s="63"/>
      <c r="AF82" s="63"/>
      <c r="AG82" s="64"/>
      <c r="AH82" s="64"/>
      <c r="AI82" s="64"/>
      <c r="AJ82" s="63"/>
      <c r="AK82" s="63"/>
      <c r="AL82" s="63"/>
      <c r="AM82" s="64"/>
      <c r="AN82" s="64"/>
      <c r="AO82" s="64"/>
      <c r="AP82" s="63"/>
      <c r="AQ82" s="63"/>
      <c r="AR82" s="63"/>
      <c r="AS82" s="64"/>
      <c r="AT82" s="64"/>
      <c r="AU82" s="64"/>
      <c r="AV82" s="63"/>
      <c r="AW82" s="63"/>
      <c r="AX82" s="63"/>
      <c r="AY82" s="64"/>
      <c r="AZ82" s="64"/>
      <c r="BA82" s="64"/>
      <c r="BB82" s="69"/>
      <c r="BC82" s="69"/>
      <c r="BD82" s="69"/>
      <c r="BE82" s="64"/>
      <c r="BF82" s="64"/>
      <c r="BG82" s="64"/>
      <c r="BH82" s="69"/>
      <c r="BI82" s="69"/>
      <c r="BJ82" s="69"/>
      <c r="BK82" s="64"/>
      <c r="BL82" s="64"/>
      <c r="BM82" s="64"/>
      <c r="BN82" s="114"/>
      <c r="BO82" s="34" t="e">
        <f>Y82/K82*100</f>
        <v>#DIV/0!</v>
      </c>
    </row>
    <row r="83" spans="1:67" ht="15.75" customHeight="1" x14ac:dyDescent="0.25">
      <c r="A83" s="1491"/>
      <c r="B83" s="1545"/>
      <c r="C83" s="1537"/>
      <c r="D83" s="1537"/>
      <c r="E83" s="1537"/>
      <c r="F83" s="1537"/>
      <c r="G83" s="1537"/>
      <c r="H83" s="242"/>
      <c r="I83" s="4" t="s">
        <v>37</v>
      </c>
      <c r="J83" s="1668"/>
      <c r="K83" s="1496"/>
      <c r="L83" s="1491"/>
      <c r="M83" s="1491"/>
      <c r="N83" s="1491"/>
      <c r="O83" s="1491"/>
      <c r="P83" s="1491"/>
      <c r="Q83" s="1491"/>
      <c r="R83" s="1491"/>
      <c r="S83" s="1488"/>
      <c r="T83" s="1479"/>
      <c r="U83" s="1476"/>
      <c r="V83" s="1476"/>
      <c r="W83" s="1485"/>
      <c r="X83" s="155"/>
      <c r="Y83" s="31"/>
      <c r="Z83" s="31"/>
      <c r="AA83" s="31"/>
      <c r="AB83" s="31"/>
      <c r="AC83" s="42"/>
      <c r="AD83" s="63"/>
      <c r="AE83" s="63"/>
      <c r="AF83" s="63"/>
      <c r="AG83" s="64"/>
      <c r="AH83" s="64"/>
      <c r="AI83" s="64"/>
      <c r="AJ83" s="63"/>
      <c r="AK83" s="63"/>
      <c r="AL83" s="63"/>
      <c r="AM83" s="64"/>
      <c r="AN83" s="64"/>
      <c r="AO83" s="64"/>
      <c r="AP83" s="63"/>
      <c r="AQ83" s="63"/>
      <c r="AR83" s="63"/>
      <c r="AS83" s="64"/>
      <c r="AT83" s="64"/>
      <c r="AU83" s="64"/>
      <c r="AV83" s="63"/>
      <c r="AW83" s="63"/>
      <c r="AX83" s="63"/>
      <c r="AY83" s="64"/>
      <c r="AZ83" s="64"/>
      <c r="BA83" s="64"/>
      <c r="BB83" s="69"/>
      <c r="BC83" s="69"/>
      <c r="BD83" s="69"/>
      <c r="BE83" s="64"/>
      <c r="BF83" s="64"/>
      <c r="BG83" s="64"/>
      <c r="BH83" s="69"/>
      <c r="BI83" s="69"/>
      <c r="BJ83" s="69"/>
      <c r="BK83" s="64"/>
      <c r="BL83" s="64"/>
      <c r="BM83" s="64"/>
      <c r="BN83" s="114"/>
      <c r="BO83" s="34"/>
    </row>
    <row r="84" spans="1:67" ht="15.75" customHeight="1" x14ac:dyDescent="0.25">
      <c r="A84" s="1491"/>
      <c r="B84" s="1545"/>
      <c r="C84" s="1537"/>
      <c r="D84" s="1537"/>
      <c r="E84" s="1537"/>
      <c r="F84" s="1537"/>
      <c r="G84" s="1537"/>
      <c r="H84" s="242"/>
      <c r="I84" s="4" t="s">
        <v>37</v>
      </c>
      <c r="J84" s="1668"/>
      <c r="K84" s="1496"/>
      <c r="L84" s="1491"/>
      <c r="M84" s="1491"/>
      <c r="N84" s="1491"/>
      <c r="O84" s="1491"/>
      <c r="P84" s="1491"/>
      <c r="Q84" s="1491"/>
      <c r="R84" s="1491"/>
      <c r="S84" s="1488"/>
      <c r="T84" s="1479"/>
      <c r="U84" s="1476"/>
      <c r="V84" s="1476"/>
      <c r="W84" s="1485"/>
      <c r="X84" s="155">
        <f t="shared" ref="X84:X91" si="11">Y84+Y84*0.1</f>
        <v>0</v>
      </c>
      <c r="Y84" s="31">
        <f t="shared" ref="Y84:Y91" si="12">SUM(Z84:AB84)</f>
        <v>0</v>
      </c>
      <c r="Z84" s="31">
        <f t="shared" ref="Z84:AB91" si="13">AD84+AG84+AJ84+AM84+AP84+AS84+AV84+AY84+BB84+BE84+BH84+BK84</f>
        <v>0</v>
      </c>
      <c r="AA84" s="31">
        <f t="shared" si="13"/>
        <v>0</v>
      </c>
      <c r="AB84" s="31">
        <f t="shared" si="13"/>
        <v>0</v>
      </c>
      <c r="AC84" s="42">
        <f t="shared" ref="AC84:AC91" si="14">K84-X84</f>
        <v>0</v>
      </c>
      <c r="AD84" s="63"/>
      <c r="AE84" s="63"/>
      <c r="AF84" s="63"/>
      <c r="AG84" s="64"/>
      <c r="AH84" s="64"/>
      <c r="AI84" s="64"/>
      <c r="AJ84" s="63"/>
      <c r="AK84" s="63"/>
      <c r="AL84" s="63"/>
      <c r="AM84" s="64"/>
      <c r="AN84" s="64"/>
      <c r="AO84" s="64"/>
      <c r="AP84" s="63"/>
      <c r="AQ84" s="63"/>
      <c r="AR84" s="63"/>
      <c r="AS84" s="64"/>
      <c r="AT84" s="64"/>
      <c r="AU84" s="64"/>
      <c r="AV84" s="63"/>
      <c r="AW84" s="63"/>
      <c r="AX84" s="63"/>
      <c r="AY84" s="64"/>
      <c r="AZ84" s="64"/>
      <c r="BA84" s="64"/>
      <c r="BB84" s="69"/>
      <c r="BC84" s="69"/>
      <c r="BD84" s="69"/>
      <c r="BE84" s="64"/>
      <c r="BF84" s="64"/>
      <c r="BG84" s="64"/>
      <c r="BH84" s="69"/>
      <c r="BI84" s="69"/>
      <c r="BJ84" s="69"/>
      <c r="BK84" s="64"/>
      <c r="BL84" s="64"/>
      <c r="BM84" s="64"/>
      <c r="BN84" s="114"/>
      <c r="BO84" s="34" t="e">
        <f t="shared" ref="BO84:BO91" si="15">Y84/K84*100</f>
        <v>#DIV/0!</v>
      </c>
    </row>
    <row r="85" spans="1:67" ht="15.75" x14ac:dyDescent="0.25">
      <c r="A85" s="1491"/>
      <c r="B85" s="1545"/>
      <c r="C85" s="1537"/>
      <c r="D85" s="1537"/>
      <c r="E85" s="1537"/>
      <c r="F85" s="1537"/>
      <c r="G85" s="1537"/>
      <c r="H85" s="242"/>
      <c r="I85" s="4" t="s">
        <v>37</v>
      </c>
      <c r="J85" s="1668"/>
      <c r="K85" s="1496"/>
      <c r="L85" s="1491"/>
      <c r="M85" s="1491"/>
      <c r="N85" s="1491"/>
      <c r="O85" s="1491"/>
      <c r="P85" s="1491"/>
      <c r="Q85" s="1491"/>
      <c r="R85" s="1491"/>
      <c r="S85" s="1488"/>
      <c r="T85" s="1479"/>
      <c r="U85" s="1476"/>
      <c r="V85" s="1476"/>
      <c r="W85" s="1485"/>
      <c r="X85" s="155">
        <f t="shared" si="11"/>
        <v>0</v>
      </c>
      <c r="Y85" s="31">
        <f t="shared" si="12"/>
        <v>0</v>
      </c>
      <c r="Z85" s="31">
        <f t="shared" si="13"/>
        <v>0</v>
      </c>
      <c r="AA85" s="31">
        <f t="shared" si="13"/>
        <v>0</v>
      </c>
      <c r="AB85" s="31">
        <f t="shared" si="13"/>
        <v>0</v>
      </c>
      <c r="AC85" s="42">
        <f t="shared" si="14"/>
        <v>0</v>
      </c>
      <c r="AD85" s="63"/>
      <c r="AE85" s="63"/>
      <c r="AF85" s="63"/>
      <c r="AG85" s="64"/>
      <c r="AH85" s="64"/>
      <c r="AI85" s="64"/>
      <c r="AJ85" s="63"/>
      <c r="AK85" s="63"/>
      <c r="AL85" s="63"/>
      <c r="AM85" s="64"/>
      <c r="AN85" s="64"/>
      <c r="AO85" s="64"/>
      <c r="AP85" s="63"/>
      <c r="AQ85" s="63"/>
      <c r="AR85" s="63"/>
      <c r="AS85" s="64"/>
      <c r="AT85" s="64"/>
      <c r="AU85" s="64"/>
      <c r="AV85" s="63"/>
      <c r="AW85" s="63"/>
      <c r="AX85" s="63"/>
      <c r="AY85" s="64"/>
      <c r="AZ85" s="64"/>
      <c r="BA85" s="64"/>
      <c r="BB85" s="69"/>
      <c r="BC85" s="69"/>
      <c r="BD85" s="69"/>
      <c r="BE85" s="64"/>
      <c r="BF85" s="64"/>
      <c r="BG85" s="64"/>
      <c r="BH85" s="69"/>
      <c r="BI85" s="69"/>
      <c r="BJ85" s="69"/>
      <c r="BK85" s="64"/>
      <c r="BL85" s="64"/>
      <c r="BM85" s="64"/>
      <c r="BN85" s="114"/>
      <c r="BO85" s="34" t="e">
        <f t="shared" si="15"/>
        <v>#DIV/0!</v>
      </c>
    </row>
    <row r="86" spans="1:67" ht="15.75" x14ac:dyDescent="0.25">
      <c r="A86" s="1492"/>
      <c r="B86" s="1546"/>
      <c r="C86" s="1443"/>
      <c r="D86" s="1443"/>
      <c r="E86" s="1443"/>
      <c r="F86" s="1443"/>
      <c r="G86" s="1443"/>
      <c r="H86" s="243"/>
      <c r="I86" s="4" t="s">
        <v>37</v>
      </c>
      <c r="J86" s="1669"/>
      <c r="K86" s="1497"/>
      <c r="L86" s="1492"/>
      <c r="M86" s="1492"/>
      <c r="N86" s="1492"/>
      <c r="O86" s="1492"/>
      <c r="P86" s="1492"/>
      <c r="Q86" s="1492"/>
      <c r="R86" s="1492"/>
      <c r="S86" s="1489"/>
      <c r="T86" s="1480"/>
      <c r="U86" s="1477"/>
      <c r="V86" s="1477"/>
      <c r="W86" s="1486"/>
      <c r="X86" s="155">
        <f t="shared" si="11"/>
        <v>0</v>
      </c>
      <c r="Y86" s="31">
        <f t="shared" si="12"/>
        <v>0</v>
      </c>
      <c r="Z86" s="31">
        <f t="shared" si="13"/>
        <v>0</v>
      </c>
      <c r="AA86" s="31">
        <f t="shared" si="13"/>
        <v>0</v>
      </c>
      <c r="AB86" s="31">
        <f t="shared" si="13"/>
        <v>0</v>
      </c>
      <c r="AC86" s="42">
        <f t="shared" si="14"/>
        <v>0</v>
      </c>
      <c r="AD86" s="63"/>
      <c r="AE86" s="63"/>
      <c r="AF86" s="63"/>
      <c r="AG86" s="64"/>
      <c r="AH86" s="64"/>
      <c r="AI86" s="64"/>
      <c r="AJ86" s="63"/>
      <c r="AK86" s="63"/>
      <c r="AL86" s="63"/>
      <c r="AM86" s="64"/>
      <c r="AN86" s="64"/>
      <c r="AO86" s="64"/>
      <c r="AP86" s="63"/>
      <c r="AQ86" s="63"/>
      <c r="AR86" s="63"/>
      <c r="AS86" s="64"/>
      <c r="AT86" s="64"/>
      <c r="AU86" s="64"/>
      <c r="AV86" s="63"/>
      <c r="AW86" s="63"/>
      <c r="AX86" s="63"/>
      <c r="AY86" s="64"/>
      <c r="AZ86" s="64"/>
      <c r="BA86" s="64"/>
      <c r="BB86" s="69"/>
      <c r="BC86" s="69"/>
      <c r="BD86" s="69"/>
      <c r="BE86" s="64"/>
      <c r="BF86" s="64"/>
      <c r="BG86" s="64"/>
      <c r="BH86" s="69"/>
      <c r="BI86" s="69"/>
      <c r="BJ86" s="69"/>
      <c r="BK86" s="64"/>
      <c r="BL86" s="64"/>
      <c r="BM86" s="64"/>
      <c r="BN86" s="114"/>
      <c r="BO86" s="34" t="e">
        <f t="shared" si="15"/>
        <v>#DIV/0!</v>
      </c>
    </row>
    <row r="87" spans="1:67" ht="15.75" x14ac:dyDescent="0.25">
      <c r="A87" s="68"/>
      <c r="B87" s="68"/>
      <c r="C87" s="14"/>
      <c r="D87" s="14"/>
      <c r="E87" s="14"/>
      <c r="F87" s="192" t="s">
        <v>136</v>
      </c>
      <c r="G87" s="14"/>
      <c r="H87" s="249"/>
      <c r="I87" s="4" t="s">
        <v>37</v>
      </c>
      <c r="J87" s="28">
        <f>L87+M87+N87+O87+P87+Q87+R87+S87</f>
        <v>0</v>
      </c>
      <c r="K87" s="41">
        <f t="shared" ref="K87:K97" si="16">J87*36</f>
        <v>0</v>
      </c>
      <c r="L87" s="29"/>
      <c r="M87" s="29"/>
      <c r="N87" s="29"/>
      <c r="O87" s="29"/>
      <c r="P87" s="68"/>
      <c r="Q87" s="68"/>
      <c r="R87" s="68"/>
      <c r="S87" s="144"/>
      <c r="T87" s="67"/>
      <c r="U87" s="66"/>
      <c r="V87" s="66"/>
      <c r="W87" s="65"/>
      <c r="X87" s="155">
        <f t="shared" si="11"/>
        <v>0</v>
      </c>
      <c r="Y87" s="31">
        <f t="shared" si="12"/>
        <v>0</v>
      </c>
      <c r="Z87" s="31">
        <f t="shared" si="13"/>
        <v>0</v>
      </c>
      <c r="AA87" s="31">
        <f t="shared" si="13"/>
        <v>0</v>
      </c>
      <c r="AB87" s="31">
        <f t="shared" si="13"/>
        <v>0</v>
      </c>
      <c r="AC87" s="42">
        <f t="shared" si="14"/>
        <v>0</v>
      </c>
      <c r="AD87" s="63"/>
      <c r="AE87" s="63"/>
      <c r="AF87" s="63"/>
      <c r="AG87" s="64"/>
      <c r="AH87" s="64"/>
      <c r="AI87" s="64"/>
      <c r="AJ87" s="63"/>
      <c r="AK87" s="63"/>
      <c r="AL87" s="63"/>
      <c r="AM87" s="64"/>
      <c r="AN87" s="64"/>
      <c r="AO87" s="64"/>
      <c r="AP87" s="63"/>
      <c r="AQ87" s="63"/>
      <c r="AR87" s="63"/>
      <c r="AS87" s="64"/>
      <c r="AT87" s="64"/>
      <c r="AU87" s="64"/>
      <c r="AV87" s="63"/>
      <c r="AW87" s="63"/>
      <c r="AX87" s="63"/>
      <c r="AY87" s="64"/>
      <c r="AZ87" s="64"/>
      <c r="BA87" s="64"/>
      <c r="BB87" s="69"/>
      <c r="BC87" s="69"/>
      <c r="BD87" s="69"/>
      <c r="BE87" s="64"/>
      <c r="BF87" s="64"/>
      <c r="BG87" s="64"/>
      <c r="BH87" s="69"/>
      <c r="BI87" s="69"/>
      <c r="BJ87" s="69"/>
      <c r="BK87" s="64"/>
      <c r="BL87" s="64"/>
      <c r="BM87" s="64"/>
      <c r="BN87" s="114"/>
      <c r="BO87" s="34" t="e">
        <f t="shared" si="15"/>
        <v>#DIV/0!</v>
      </c>
    </row>
    <row r="88" spans="1:67" ht="15.75" x14ac:dyDescent="0.25">
      <c r="A88" s="68"/>
      <c r="B88" s="68"/>
      <c r="C88" s="14"/>
      <c r="D88" s="14"/>
      <c r="E88" s="14"/>
      <c r="F88" s="192" t="s">
        <v>136</v>
      </c>
      <c r="G88" s="14"/>
      <c r="H88" s="249"/>
      <c r="I88" s="4" t="s">
        <v>37</v>
      </c>
      <c r="J88" s="28">
        <f>L88+M88+N88+O88+P88+Q88+R88+S88</f>
        <v>0</v>
      </c>
      <c r="K88" s="41">
        <f t="shared" si="16"/>
        <v>0</v>
      </c>
      <c r="L88" s="68"/>
      <c r="M88" s="68"/>
      <c r="N88" s="68"/>
      <c r="O88" s="68"/>
      <c r="P88" s="68"/>
      <c r="Q88" s="68"/>
      <c r="R88" s="68"/>
      <c r="S88" s="144"/>
      <c r="T88" s="67"/>
      <c r="U88" s="66"/>
      <c r="V88" s="66"/>
      <c r="W88" s="65"/>
      <c r="X88" s="155">
        <f t="shared" si="11"/>
        <v>0</v>
      </c>
      <c r="Y88" s="31">
        <f t="shared" si="12"/>
        <v>0</v>
      </c>
      <c r="Z88" s="31">
        <f t="shared" si="13"/>
        <v>0</v>
      </c>
      <c r="AA88" s="31">
        <f t="shared" si="13"/>
        <v>0</v>
      </c>
      <c r="AB88" s="31">
        <f t="shared" si="13"/>
        <v>0</v>
      </c>
      <c r="AC88" s="42">
        <f t="shared" si="14"/>
        <v>0</v>
      </c>
      <c r="AD88" s="63"/>
      <c r="AE88" s="63"/>
      <c r="AF88" s="63"/>
      <c r="AG88" s="64"/>
      <c r="AH88" s="64"/>
      <c r="AI88" s="64"/>
      <c r="AJ88" s="63"/>
      <c r="AK88" s="63"/>
      <c r="AL88" s="63"/>
      <c r="AM88" s="64"/>
      <c r="AN88" s="64"/>
      <c r="AO88" s="64"/>
      <c r="AP88" s="63"/>
      <c r="AQ88" s="63"/>
      <c r="AR88" s="63"/>
      <c r="AS88" s="64"/>
      <c r="AT88" s="64"/>
      <c r="AU88" s="64"/>
      <c r="AV88" s="63"/>
      <c r="AW88" s="63"/>
      <c r="AX88" s="63"/>
      <c r="AY88" s="64"/>
      <c r="AZ88" s="64"/>
      <c r="BA88" s="64"/>
      <c r="BB88" s="69"/>
      <c r="BC88" s="69"/>
      <c r="BD88" s="69"/>
      <c r="BE88" s="64"/>
      <c r="BF88" s="64"/>
      <c r="BG88" s="64"/>
      <c r="BH88" s="69"/>
      <c r="BI88" s="69"/>
      <c r="BJ88" s="69"/>
      <c r="BK88" s="64"/>
      <c r="BL88" s="64"/>
      <c r="BM88" s="64"/>
      <c r="BN88" s="114"/>
      <c r="BO88" s="34" t="e">
        <f t="shared" si="15"/>
        <v>#DIV/0!</v>
      </c>
    </row>
    <row r="89" spans="1:67" ht="15.75" x14ac:dyDescent="0.25">
      <c r="A89" s="68"/>
      <c r="B89" s="68"/>
      <c r="C89" s="14"/>
      <c r="D89" s="14"/>
      <c r="E89" s="14"/>
      <c r="F89" s="192" t="s">
        <v>136</v>
      </c>
      <c r="G89" s="14"/>
      <c r="H89" s="249"/>
      <c r="I89" s="4" t="s">
        <v>37</v>
      </c>
      <c r="J89" s="28">
        <f>L89+M89+N89+O89+P89+Q89+R89+S89</f>
        <v>0</v>
      </c>
      <c r="K89" s="41">
        <f>J89*36</f>
        <v>0</v>
      </c>
      <c r="L89" s="68"/>
      <c r="M89" s="68"/>
      <c r="N89" s="68"/>
      <c r="O89" s="68"/>
      <c r="P89" s="68"/>
      <c r="Q89" s="68"/>
      <c r="R89" s="68"/>
      <c r="S89" s="144"/>
      <c r="T89" s="67"/>
      <c r="U89" s="66"/>
      <c r="V89" s="66"/>
      <c r="W89" s="65"/>
      <c r="X89" s="155">
        <f t="shared" si="11"/>
        <v>0</v>
      </c>
      <c r="Y89" s="31">
        <f t="shared" si="12"/>
        <v>0</v>
      </c>
      <c r="Z89" s="31">
        <f t="shared" si="13"/>
        <v>0</v>
      </c>
      <c r="AA89" s="31">
        <f t="shared" si="13"/>
        <v>0</v>
      </c>
      <c r="AB89" s="31">
        <f t="shared" si="13"/>
        <v>0</v>
      </c>
      <c r="AC89" s="42">
        <f t="shared" si="14"/>
        <v>0</v>
      </c>
      <c r="AD89" s="63"/>
      <c r="AE89" s="63"/>
      <c r="AF89" s="63"/>
      <c r="AG89" s="64"/>
      <c r="AH89" s="64"/>
      <c r="AI89" s="64"/>
      <c r="AJ89" s="63"/>
      <c r="AK89" s="63"/>
      <c r="AL89" s="63"/>
      <c r="AM89" s="64"/>
      <c r="AN89" s="64"/>
      <c r="AO89" s="64"/>
      <c r="AP89" s="63"/>
      <c r="AQ89" s="63"/>
      <c r="AR89" s="63"/>
      <c r="AS89" s="64"/>
      <c r="AT89" s="64"/>
      <c r="AU89" s="64"/>
      <c r="AV89" s="63"/>
      <c r="AW89" s="63"/>
      <c r="AX89" s="63"/>
      <c r="AY89" s="64"/>
      <c r="AZ89" s="64"/>
      <c r="BA89" s="64"/>
      <c r="BB89" s="69"/>
      <c r="BC89" s="69"/>
      <c r="BD89" s="69"/>
      <c r="BE89" s="64"/>
      <c r="BF89" s="64"/>
      <c r="BG89" s="64"/>
      <c r="BH89" s="69"/>
      <c r="BI89" s="69"/>
      <c r="BJ89" s="69"/>
      <c r="BK89" s="64"/>
      <c r="BL89" s="64"/>
      <c r="BM89" s="64"/>
      <c r="BN89" s="114"/>
      <c r="BO89" s="34" t="e">
        <f t="shared" si="15"/>
        <v>#DIV/0!</v>
      </c>
    </row>
    <row r="90" spans="1:67" ht="15.75" x14ac:dyDescent="0.25">
      <c r="A90" s="68"/>
      <c r="B90" s="68"/>
      <c r="C90" s="14"/>
      <c r="D90" s="14"/>
      <c r="E90" s="14"/>
      <c r="F90" s="192" t="s">
        <v>136</v>
      </c>
      <c r="G90" s="14"/>
      <c r="H90" s="249"/>
      <c r="I90" s="4" t="s">
        <v>37</v>
      </c>
      <c r="J90" s="28">
        <f>L90+M90+N90+O90+P90+Q90+R90+S90</f>
        <v>0</v>
      </c>
      <c r="K90" s="41">
        <f t="shared" si="16"/>
        <v>0</v>
      </c>
      <c r="L90" s="29"/>
      <c r="M90" s="29"/>
      <c r="N90" s="29"/>
      <c r="O90" s="29"/>
      <c r="P90" s="68"/>
      <c r="Q90" s="68"/>
      <c r="R90" s="68"/>
      <c r="S90" s="144"/>
      <c r="T90" s="67"/>
      <c r="U90" s="66"/>
      <c r="V90" s="66"/>
      <c r="W90" s="65"/>
      <c r="X90" s="155">
        <f t="shared" si="11"/>
        <v>0</v>
      </c>
      <c r="Y90" s="31">
        <f t="shared" si="12"/>
        <v>0</v>
      </c>
      <c r="Z90" s="31">
        <f t="shared" si="13"/>
        <v>0</v>
      </c>
      <c r="AA90" s="31">
        <f t="shared" si="13"/>
        <v>0</v>
      </c>
      <c r="AB90" s="31">
        <f t="shared" si="13"/>
        <v>0</v>
      </c>
      <c r="AC90" s="42">
        <f t="shared" si="14"/>
        <v>0</v>
      </c>
      <c r="AD90" s="63"/>
      <c r="AE90" s="63"/>
      <c r="AF90" s="63"/>
      <c r="AG90" s="64"/>
      <c r="AH90" s="64"/>
      <c r="AI90" s="64"/>
      <c r="AJ90" s="63"/>
      <c r="AK90" s="63"/>
      <c r="AL90" s="63"/>
      <c r="AM90" s="64"/>
      <c r="AN90" s="64"/>
      <c r="AO90" s="64"/>
      <c r="AP90" s="63"/>
      <c r="AQ90" s="63"/>
      <c r="AR90" s="63"/>
      <c r="AS90" s="64"/>
      <c r="AT90" s="64"/>
      <c r="AU90" s="64"/>
      <c r="AV90" s="63"/>
      <c r="AW90" s="63"/>
      <c r="AX90" s="63"/>
      <c r="AY90" s="64"/>
      <c r="AZ90" s="64"/>
      <c r="BA90" s="64"/>
      <c r="BB90" s="69"/>
      <c r="BC90" s="69"/>
      <c r="BD90" s="69"/>
      <c r="BE90" s="64"/>
      <c r="BF90" s="64"/>
      <c r="BG90" s="64"/>
      <c r="BH90" s="69"/>
      <c r="BI90" s="69"/>
      <c r="BJ90" s="69"/>
      <c r="BK90" s="64"/>
      <c r="BL90" s="64"/>
      <c r="BM90" s="64"/>
      <c r="BN90" s="114"/>
      <c r="BO90" s="34" t="e">
        <f t="shared" si="15"/>
        <v>#DIV/0!</v>
      </c>
    </row>
    <row r="91" spans="1:67" ht="15.75" x14ac:dyDescent="0.25">
      <c r="A91" s="68"/>
      <c r="B91" s="68"/>
      <c r="C91" s="14"/>
      <c r="D91" s="14"/>
      <c r="E91" s="14"/>
      <c r="F91" s="192" t="s">
        <v>136</v>
      </c>
      <c r="G91" s="14"/>
      <c r="H91" s="249"/>
      <c r="I91" s="4" t="s">
        <v>37</v>
      </c>
      <c r="J91" s="28">
        <f>L91+M91+N91+O91+P91+Q91+R91+S91</f>
        <v>0</v>
      </c>
      <c r="K91" s="41">
        <f t="shared" si="16"/>
        <v>0</v>
      </c>
      <c r="L91" s="68"/>
      <c r="M91" s="68"/>
      <c r="N91" s="68"/>
      <c r="O91" s="68"/>
      <c r="P91" s="68"/>
      <c r="Q91" s="68"/>
      <c r="R91" s="68"/>
      <c r="S91" s="144"/>
      <c r="T91" s="67"/>
      <c r="U91" s="66"/>
      <c r="V91" s="66"/>
      <c r="W91" s="65"/>
      <c r="X91" s="155">
        <f t="shared" si="11"/>
        <v>0</v>
      </c>
      <c r="Y91" s="31">
        <f t="shared" si="12"/>
        <v>0</v>
      </c>
      <c r="Z91" s="31">
        <f t="shared" si="13"/>
        <v>0</v>
      </c>
      <c r="AA91" s="31">
        <f t="shared" si="13"/>
        <v>0</v>
      </c>
      <c r="AB91" s="31">
        <f t="shared" si="13"/>
        <v>0</v>
      </c>
      <c r="AC91" s="42">
        <f t="shared" si="14"/>
        <v>0</v>
      </c>
      <c r="AD91" s="63"/>
      <c r="AE91" s="63"/>
      <c r="AF91" s="63"/>
      <c r="AG91" s="64"/>
      <c r="AH91" s="64"/>
      <c r="AI91" s="64"/>
      <c r="AJ91" s="63"/>
      <c r="AK91" s="63"/>
      <c r="AL91" s="63"/>
      <c r="AM91" s="64"/>
      <c r="AN91" s="64"/>
      <c r="AO91" s="64"/>
      <c r="AP91" s="63"/>
      <c r="AQ91" s="63"/>
      <c r="AR91" s="63"/>
      <c r="AS91" s="64"/>
      <c r="AT91" s="64"/>
      <c r="AU91" s="64"/>
      <c r="AV91" s="63"/>
      <c r="AW91" s="63"/>
      <c r="AX91" s="63"/>
      <c r="AY91" s="64"/>
      <c r="AZ91" s="64"/>
      <c r="BA91" s="64"/>
      <c r="BB91" s="69"/>
      <c r="BC91" s="69"/>
      <c r="BD91" s="69"/>
      <c r="BE91" s="64"/>
      <c r="BF91" s="64"/>
      <c r="BG91" s="64"/>
      <c r="BH91" s="69"/>
      <c r="BI91" s="69"/>
      <c r="BJ91" s="69"/>
      <c r="BK91" s="64"/>
      <c r="BL91" s="64"/>
      <c r="BM91" s="64"/>
      <c r="BN91" s="114"/>
      <c r="BO91" s="34" t="e">
        <f t="shared" si="15"/>
        <v>#DIV/0!</v>
      </c>
    </row>
    <row r="92" spans="1:67" ht="15.75" x14ac:dyDescent="0.25">
      <c r="A92" s="75"/>
      <c r="B92" s="75"/>
      <c r="C92" s="74"/>
      <c r="D92" s="74"/>
      <c r="E92" s="74"/>
      <c r="F92" s="74" t="s">
        <v>53</v>
      </c>
      <c r="G92" s="74"/>
      <c r="H92" s="74"/>
      <c r="I92" s="72" t="s">
        <v>42</v>
      </c>
      <c r="J92" s="73">
        <f>SUM(J93:J97)</f>
        <v>0</v>
      </c>
      <c r="K92" s="115"/>
      <c r="L92" s="74"/>
      <c r="M92" s="74"/>
      <c r="N92" s="74"/>
      <c r="O92" s="74"/>
      <c r="P92" s="75"/>
      <c r="Q92" s="75"/>
      <c r="R92" s="75"/>
      <c r="S92" s="145"/>
      <c r="T92" s="76"/>
      <c r="U92" s="77"/>
      <c r="V92" s="77"/>
      <c r="W92" s="78"/>
      <c r="X92" s="156"/>
      <c r="Y92" s="79"/>
      <c r="Z92" s="79"/>
      <c r="AA92" s="79"/>
      <c r="AB92" s="79"/>
      <c r="AC92" s="11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75"/>
      <c r="BO92" s="81"/>
    </row>
    <row r="93" spans="1:67" ht="15.75" x14ac:dyDescent="0.25">
      <c r="A93" s="68">
        <v>26</v>
      </c>
      <c r="B93" s="68"/>
      <c r="C93" s="14"/>
      <c r="D93" s="14"/>
      <c r="E93" s="14"/>
      <c r="F93" s="192" t="s">
        <v>53</v>
      </c>
      <c r="G93" s="14"/>
      <c r="H93" s="249"/>
      <c r="I93" s="4" t="s">
        <v>37</v>
      </c>
      <c r="J93" s="28">
        <f>L93+M93+N93+O93+P93+Q93+R93+S93</f>
        <v>0</v>
      </c>
      <c r="K93" s="41">
        <f>J93*36</f>
        <v>0</v>
      </c>
      <c r="L93" s="29"/>
      <c r="M93" s="29"/>
      <c r="N93" s="29"/>
      <c r="O93" s="29"/>
      <c r="P93" s="68"/>
      <c r="Q93" s="68"/>
      <c r="R93" s="68"/>
      <c r="S93" s="144"/>
      <c r="T93" s="67"/>
      <c r="U93" s="66"/>
      <c r="V93" s="66"/>
      <c r="W93" s="65"/>
      <c r="X93" s="155">
        <f>Y93+Y93*0.1</f>
        <v>0</v>
      </c>
      <c r="Y93" s="31">
        <f>SUM(Z93:AB93)</f>
        <v>0</v>
      </c>
      <c r="Z93" s="31">
        <f t="shared" ref="Z93:AB97" si="17">AD93+AG93+AJ93+AM93+AP93+AS93+AV93+AY93+BB93+BE93+BH93+BK93</f>
        <v>0</v>
      </c>
      <c r="AA93" s="31">
        <f t="shared" si="17"/>
        <v>0</v>
      </c>
      <c r="AB93" s="31">
        <f t="shared" si="17"/>
        <v>0</v>
      </c>
      <c r="AC93" s="42">
        <f>K93-X93</f>
        <v>0</v>
      </c>
      <c r="AD93" s="63"/>
      <c r="AE93" s="63"/>
      <c r="AF93" s="63"/>
      <c r="AG93" s="64"/>
      <c r="AH93" s="64"/>
      <c r="AI93" s="64"/>
      <c r="AJ93" s="63"/>
      <c r="AK93" s="63"/>
      <c r="AL93" s="63"/>
      <c r="AM93" s="64"/>
      <c r="AN93" s="64"/>
      <c r="AO93" s="64"/>
      <c r="AP93" s="63"/>
      <c r="AQ93" s="63"/>
      <c r="AR93" s="63"/>
      <c r="AS93" s="64"/>
      <c r="AT93" s="64"/>
      <c r="AU93" s="64"/>
      <c r="AV93" s="63"/>
      <c r="AW93" s="63"/>
      <c r="AX93" s="63"/>
      <c r="AY93" s="64"/>
      <c r="AZ93" s="64"/>
      <c r="BA93" s="64"/>
      <c r="BB93" s="69"/>
      <c r="BC93" s="69"/>
      <c r="BD93" s="69"/>
      <c r="BE93" s="64"/>
      <c r="BF93" s="64"/>
      <c r="BG93" s="64"/>
      <c r="BH93" s="69"/>
      <c r="BI93" s="69"/>
      <c r="BJ93" s="69"/>
      <c r="BK93" s="64"/>
      <c r="BL93" s="64"/>
      <c r="BM93" s="64"/>
      <c r="BN93" s="114"/>
      <c r="BO93" s="34" t="e">
        <f>Y93/K93*100</f>
        <v>#DIV/0!</v>
      </c>
    </row>
    <row r="94" spans="1:67" ht="15.75" x14ac:dyDescent="0.25">
      <c r="A94" s="68">
        <v>27</v>
      </c>
      <c r="B94" s="68"/>
      <c r="C94" s="14"/>
      <c r="D94" s="14"/>
      <c r="E94" s="14"/>
      <c r="F94" s="192" t="s">
        <v>53</v>
      </c>
      <c r="G94" s="14"/>
      <c r="H94" s="249"/>
      <c r="I94" s="4" t="s">
        <v>37</v>
      </c>
      <c r="J94" s="28">
        <f>L94+M94+N94+O94+P94+Q94+R94+S94</f>
        <v>0</v>
      </c>
      <c r="K94" s="41">
        <f>J94*36</f>
        <v>0</v>
      </c>
      <c r="L94" s="29"/>
      <c r="M94" s="29"/>
      <c r="N94" s="29"/>
      <c r="O94" s="29"/>
      <c r="P94" s="68"/>
      <c r="Q94" s="68"/>
      <c r="R94" s="68"/>
      <c r="S94" s="144"/>
      <c r="T94" s="67"/>
      <c r="U94" s="66"/>
      <c r="V94" s="66"/>
      <c r="W94" s="65"/>
      <c r="X94" s="155">
        <f>Y94+Y94*0.1</f>
        <v>0</v>
      </c>
      <c r="Y94" s="31">
        <f>SUM(Z94:AB94)</f>
        <v>0</v>
      </c>
      <c r="Z94" s="31">
        <f t="shared" si="17"/>
        <v>0</v>
      </c>
      <c r="AA94" s="31">
        <f t="shared" si="17"/>
        <v>0</v>
      </c>
      <c r="AB94" s="31">
        <f t="shared" si="17"/>
        <v>0</v>
      </c>
      <c r="AC94" s="42">
        <f>K94-X94</f>
        <v>0</v>
      </c>
      <c r="AD94" s="63"/>
      <c r="AE94" s="63"/>
      <c r="AF94" s="63"/>
      <c r="AG94" s="64"/>
      <c r="AH94" s="64"/>
      <c r="AI94" s="64"/>
      <c r="AJ94" s="63"/>
      <c r="AK94" s="63"/>
      <c r="AL94" s="63"/>
      <c r="AM94" s="64"/>
      <c r="AN94" s="64"/>
      <c r="AO94" s="64"/>
      <c r="AP94" s="63"/>
      <c r="AQ94" s="63"/>
      <c r="AR94" s="63"/>
      <c r="AS94" s="64"/>
      <c r="AT94" s="64"/>
      <c r="AU94" s="64"/>
      <c r="AV94" s="63"/>
      <c r="AW94" s="63"/>
      <c r="AX94" s="63"/>
      <c r="AY94" s="64"/>
      <c r="AZ94" s="64"/>
      <c r="BA94" s="64"/>
      <c r="BB94" s="69"/>
      <c r="BC94" s="69"/>
      <c r="BD94" s="69"/>
      <c r="BE94" s="64"/>
      <c r="BF94" s="64"/>
      <c r="BG94" s="64"/>
      <c r="BH94" s="69"/>
      <c r="BI94" s="69"/>
      <c r="BJ94" s="69"/>
      <c r="BK94" s="64"/>
      <c r="BL94" s="64"/>
      <c r="BM94" s="64"/>
      <c r="BN94" s="114"/>
      <c r="BO94" s="34" t="e">
        <f>Y94/K94*100</f>
        <v>#DIV/0!</v>
      </c>
    </row>
    <row r="95" spans="1:67" ht="15.75" x14ac:dyDescent="0.25">
      <c r="A95" s="68">
        <v>28</v>
      </c>
      <c r="B95" s="68"/>
      <c r="C95" s="14"/>
      <c r="D95" s="14"/>
      <c r="E95" s="14"/>
      <c r="F95" s="192" t="s">
        <v>53</v>
      </c>
      <c r="G95" s="14"/>
      <c r="H95" s="249"/>
      <c r="I95" s="4" t="s">
        <v>37</v>
      </c>
      <c r="J95" s="28">
        <f>L95+M95+N95+O95+P95+Q95+R95+S95</f>
        <v>0</v>
      </c>
      <c r="K95" s="41">
        <f>J95*36</f>
        <v>0</v>
      </c>
      <c r="L95" s="29"/>
      <c r="M95" s="29"/>
      <c r="N95" s="29"/>
      <c r="O95" s="29"/>
      <c r="P95" s="68"/>
      <c r="Q95" s="68"/>
      <c r="R95" s="68"/>
      <c r="S95" s="144"/>
      <c r="T95" s="67"/>
      <c r="U95" s="66"/>
      <c r="V95" s="66"/>
      <c r="W95" s="65"/>
      <c r="X95" s="155">
        <f>Y95+Y95*0.1</f>
        <v>0</v>
      </c>
      <c r="Y95" s="31">
        <f>SUM(Z95:AB95)</f>
        <v>0</v>
      </c>
      <c r="Z95" s="31">
        <f t="shared" si="17"/>
        <v>0</v>
      </c>
      <c r="AA95" s="31">
        <f t="shared" si="17"/>
        <v>0</v>
      </c>
      <c r="AB95" s="31">
        <f t="shared" si="17"/>
        <v>0</v>
      </c>
      <c r="AC95" s="42">
        <f>K95-X95</f>
        <v>0</v>
      </c>
      <c r="AD95" s="63"/>
      <c r="AE95" s="63"/>
      <c r="AF95" s="63"/>
      <c r="AG95" s="64"/>
      <c r="AH95" s="64"/>
      <c r="AI95" s="64"/>
      <c r="AJ95" s="63"/>
      <c r="AK95" s="63"/>
      <c r="AL95" s="63"/>
      <c r="AM95" s="64"/>
      <c r="AN95" s="64"/>
      <c r="AO95" s="64"/>
      <c r="AP95" s="63"/>
      <c r="AQ95" s="63"/>
      <c r="AR95" s="63"/>
      <c r="AS95" s="64"/>
      <c r="AT95" s="64"/>
      <c r="AU95" s="64"/>
      <c r="AV95" s="63"/>
      <c r="AW95" s="63"/>
      <c r="AX95" s="63"/>
      <c r="AY95" s="64"/>
      <c r="AZ95" s="64"/>
      <c r="BA95" s="64"/>
      <c r="BB95" s="69"/>
      <c r="BC95" s="69"/>
      <c r="BD95" s="69"/>
      <c r="BE95" s="64"/>
      <c r="BF95" s="64"/>
      <c r="BG95" s="64"/>
      <c r="BH95" s="69"/>
      <c r="BI95" s="69"/>
      <c r="BJ95" s="69"/>
      <c r="BK95" s="64"/>
      <c r="BL95" s="64"/>
      <c r="BM95" s="64"/>
      <c r="BN95" s="114"/>
      <c r="BO95" s="34" t="e">
        <f>Y95/K95*100</f>
        <v>#DIV/0!</v>
      </c>
    </row>
    <row r="96" spans="1:67" ht="15.75" x14ac:dyDescent="0.25">
      <c r="A96" s="68">
        <v>29</v>
      </c>
      <c r="B96" s="68"/>
      <c r="C96" s="14"/>
      <c r="D96" s="14"/>
      <c r="E96" s="14"/>
      <c r="F96" s="192" t="s">
        <v>53</v>
      </c>
      <c r="G96" s="14"/>
      <c r="H96" s="249"/>
      <c r="I96" s="4" t="s">
        <v>37</v>
      </c>
      <c r="J96" s="28">
        <f>L96+M96+N96+O96+P96+Q96+R96+S96</f>
        <v>0</v>
      </c>
      <c r="K96" s="41">
        <f>J96*36</f>
        <v>0</v>
      </c>
      <c r="L96" s="29"/>
      <c r="M96" s="29"/>
      <c r="N96" s="29"/>
      <c r="O96" s="29"/>
      <c r="P96" s="68"/>
      <c r="Q96" s="68"/>
      <c r="R96" s="68"/>
      <c r="S96" s="144"/>
      <c r="T96" s="67"/>
      <c r="U96" s="66"/>
      <c r="V96" s="66"/>
      <c r="W96" s="65"/>
      <c r="X96" s="155">
        <f>Y96+Y96*0.1</f>
        <v>0</v>
      </c>
      <c r="Y96" s="31">
        <f>SUM(Z96:AB96)</f>
        <v>0</v>
      </c>
      <c r="Z96" s="31">
        <f t="shared" si="17"/>
        <v>0</v>
      </c>
      <c r="AA96" s="31">
        <f t="shared" si="17"/>
        <v>0</v>
      </c>
      <c r="AB96" s="31">
        <f t="shared" si="17"/>
        <v>0</v>
      </c>
      <c r="AC96" s="42">
        <f>K96-X96</f>
        <v>0</v>
      </c>
      <c r="AD96" s="63"/>
      <c r="AE96" s="63"/>
      <c r="AF96" s="63"/>
      <c r="AG96" s="64"/>
      <c r="AH96" s="64"/>
      <c r="AI96" s="64"/>
      <c r="AJ96" s="63"/>
      <c r="AK96" s="63"/>
      <c r="AL96" s="63"/>
      <c r="AM96" s="64"/>
      <c r="AN96" s="64"/>
      <c r="AO96" s="64"/>
      <c r="AP96" s="63"/>
      <c r="AQ96" s="63"/>
      <c r="AR96" s="63"/>
      <c r="AS96" s="64"/>
      <c r="AT96" s="64"/>
      <c r="AU96" s="64"/>
      <c r="AV96" s="63"/>
      <c r="AW96" s="63"/>
      <c r="AX96" s="63"/>
      <c r="AY96" s="64"/>
      <c r="AZ96" s="64"/>
      <c r="BA96" s="64"/>
      <c r="BB96" s="69"/>
      <c r="BC96" s="69"/>
      <c r="BD96" s="69"/>
      <c r="BE96" s="64"/>
      <c r="BF96" s="64"/>
      <c r="BG96" s="64"/>
      <c r="BH96" s="69"/>
      <c r="BI96" s="69"/>
      <c r="BJ96" s="69"/>
      <c r="BK96" s="64"/>
      <c r="BL96" s="64"/>
      <c r="BM96" s="64"/>
      <c r="BN96" s="114"/>
      <c r="BO96" s="34" t="e">
        <f>Y96/K96*100</f>
        <v>#DIV/0!</v>
      </c>
    </row>
    <row r="97" spans="1:67" ht="15.75" x14ac:dyDescent="0.25">
      <c r="A97" s="68">
        <v>30</v>
      </c>
      <c r="B97" s="68"/>
      <c r="C97" s="14"/>
      <c r="D97" s="14"/>
      <c r="E97" s="14"/>
      <c r="F97" s="192" t="s">
        <v>53</v>
      </c>
      <c r="G97" s="14"/>
      <c r="H97" s="249"/>
      <c r="I97" s="4" t="s">
        <v>37</v>
      </c>
      <c r="J97" s="28">
        <f>L97+M97+N97+O97+P97+Q97+R97+S97</f>
        <v>0</v>
      </c>
      <c r="K97" s="41">
        <f t="shared" si="16"/>
        <v>0</v>
      </c>
      <c r="L97" s="29"/>
      <c r="M97" s="29"/>
      <c r="N97" s="29"/>
      <c r="O97" s="29"/>
      <c r="P97" s="68"/>
      <c r="Q97" s="68"/>
      <c r="R97" s="68"/>
      <c r="S97" s="144"/>
      <c r="T97" s="67"/>
      <c r="U97" s="66"/>
      <c r="V97" s="66"/>
      <c r="W97" s="65"/>
      <c r="X97" s="155">
        <f>Y97+Y97*0.1</f>
        <v>0</v>
      </c>
      <c r="Y97" s="31">
        <f>SUM(Z97:AB97)</f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42">
        <f>K97-X97</f>
        <v>0</v>
      </c>
      <c r="AD97" s="63"/>
      <c r="AE97" s="63"/>
      <c r="AF97" s="63"/>
      <c r="AG97" s="64"/>
      <c r="AH97" s="64"/>
      <c r="AI97" s="64"/>
      <c r="AJ97" s="63"/>
      <c r="AK97" s="63"/>
      <c r="AL97" s="63"/>
      <c r="AM97" s="64"/>
      <c r="AN97" s="64"/>
      <c r="AO97" s="64"/>
      <c r="AP97" s="63"/>
      <c r="AQ97" s="63"/>
      <c r="AR97" s="63"/>
      <c r="AS97" s="64"/>
      <c r="AT97" s="64"/>
      <c r="AU97" s="64"/>
      <c r="AV97" s="63"/>
      <c r="AW97" s="63"/>
      <c r="AX97" s="63"/>
      <c r="AY97" s="64"/>
      <c r="AZ97" s="64"/>
      <c r="BA97" s="64"/>
      <c r="BB97" s="69"/>
      <c r="BC97" s="69"/>
      <c r="BD97" s="69"/>
      <c r="BE97" s="64"/>
      <c r="BF97" s="64"/>
      <c r="BG97" s="64"/>
      <c r="BH97" s="69"/>
      <c r="BI97" s="69"/>
      <c r="BJ97" s="69"/>
      <c r="BK97" s="64"/>
      <c r="BL97" s="64"/>
      <c r="BM97" s="64"/>
      <c r="BN97" s="114"/>
      <c r="BO97" s="34" t="e">
        <f>Y97/K97*100</f>
        <v>#DIV/0!</v>
      </c>
    </row>
    <row r="98" spans="1:67" ht="31.5" x14ac:dyDescent="0.25">
      <c r="A98" s="75"/>
      <c r="B98" s="75"/>
      <c r="C98" s="74"/>
      <c r="D98" s="74"/>
      <c r="E98" s="74"/>
      <c r="F98" s="74" t="s">
        <v>53</v>
      </c>
      <c r="G98" s="188" t="s">
        <v>99</v>
      </c>
      <c r="H98" s="188"/>
      <c r="I98" s="94" t="s">
        <v>58</v>
      </c>
      <c r="J98" s="73">
        <f>SUM(J100:J104)</f>
        <v>0</v>
      </c>
      <c r="K98" s="115"/>
      <c r="L98" s="74"/>
      <c r="M98" s="74"/>
      <c r="N98" s="74"/>
      <c r="O98" s="74"/>
      <c r="P98" s="75"/>
      <c r="Q98" s="75"/>
      <c r="R98" s="75"/>
      <c r="S98" s="145"/>
      <c r="T98" s="76"/>
      <c r="U98" s="77"/>
      <c r="V98" s="77"/>
      <c r="W98" s="78"/>
      <c r="X98" s="156"/>
      <c r="Y98" s="79"/>
      <c r="Z98" s="79"/>
      <c r="AA98" s="79"/>
      <c r="AB98" s="79"/>
      <c r="AC98" s="116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75"/>
      <c r="BO98" s="81"/>
    </row>
    <row r="99" spans="1:67" ht="15.75" x14ac:dyDescent="0.25">
      <c r="A99" s="75"/>
      <c r="B99" s="75"/>
      <c r="C99" s="74"/>
      <c r="D99" s="74"/>
      <c r="E99" s="74"/>
      <c r="F99" s="74" t="s">
        <v>137</v>
      </c>
      <c r="G99" s="74"/>
      <c r="H99" s="74"/>
      <c r="I99" s="72" t="s">
        <v>108</v>
      </c>
      <c r="J99" s="73"/>
      <c r="K99" s="115"/>
      <c r="L99" s="74"/>
      <c r="M99" s="74"/>
      <c r="N99" s="74"/>
      <c r="O99" s="74"/>
      <c r="P99" s="75"/>
      <c r="Q99" s="75"/>
      <c r="R99" s="75"/>
      <c r="S99" s="145"/>
      <c r="T99" s="76"/>
      <c r="U99" s="77"/>
      <c r="V99" s="77"/>
      <c r="W99" s="78"/>
      <c r="X99" s="156"/>
      <c r="Y99" s="79"/>
      <c r="Z99" s="79"/>
      <c r="AA99" s="79"/>
      <c r="AB99" s="79"/>
      <c r="AC99" s="116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75"/>
      <c r="BO99" s="81"/>
    </row>
    <row r="100" spans="1:67" ht="15.75" x14ac:dyDescent="0.25">
      <c r="A100" s="68">
        <v>31</v>
      </c>
      <c r="B100" s="68"/>
      <c r="C100" s="14"/>
      <c r="D100" s="14"/>
      <c r="E100" s="14"/>
      <c r="F100" s="192" t="s">
        <v>53</v>
      </c>
      <c r="G100" s="14"/>
      <c r="H100" s="249"/>
      <c r="I100" s="4" t="s">
        <v>37</v>
      </c>
      <c r="J100" s="28">
        <f>L100+M100+N100+O100+P100+Q100+R100+S100</f>
        <v>0</v>
      </c>
      <c r="K100" s="41">
        <f>J100*36</f>
        <v>0</v>
      </c>
      <c r="L100" s="29"/>
      <c r="M100" s="29"/>
      <c r="N100" s="29"/>
      <c r="O100" s="29"/>
      <c r="P100" s="68"/>
      <c r="Q100" s="68"/>
      <c r="R100" s="68"/>
      <c r="S100" s="144"/>
      <c r="T100" s="67"/>
      <c r="U100" s="66"/>
      <c r="V100" s="66"/>
      <c r="W100" s="65"/>
      <c r="X100" s="155">
        <f>Y100+Y100*0.1</f>
        <v>0</v>
      </c>
      <c r="Y100" s="31">
        <f>SUM(Z100:AB100)</f>
        <v>0</v>
      </c>
      <c r="Z100" s="31">
        <f t="shared" ref="Z100:AB104" si="18">AD100+AG100+AJ100+AM100+AP100+AS100+AV100+AY100+BB100+BE100+BH100+BK100</f>
        <v>0</v>
      </c>
      <c r="AA100" s="31">
        <f t="shared" si="18"/>
        <v>0</v>
      </c>
      <c r="AB100" s="31">
        <f t="shared" si="18"/>
        <v>0</v>
      </c>
      <c r="AC100" s="42">
        <f>K100-X100</f>
        <v>0</v>
      </c>
      <c r="AD100" s="63"/>
      <c r="AE100" s="63"/>
      <c r="AF100" s="63"/>
      <c r="AG100" s="64"/>
      <c r="AH100" s="64"/>
      <c r="AI100" s="64"/>
      <c r="AJ100" s="63"/>
      <c r="AK100" s="63"/>
      <c r="AL100" s="63"/>
      <c r="AM100" s="64"/>
      <c r="AN100" s="64"/>
      <c r="AO100" s="64"/>
      <c r="AP100" s="63"/>
      <c r="AQ100" s="63"/>
      <c r="AR100" s="63"/>
      <c r="AS100" s="64"/>
      <c r="AT100" s="64"/>
      <c r="AU100" s="64"/>
      <c r="AV100" s="63"/>
      <c r="AW100" s="63"/>
      <c r="AX100" s="63"/>
      <c r="AY100" s="64"/>
      <c r="AZ100" s="64"/>
      <c r="BA100" s="64"/>
      <c r="BB100" s="69"/>
      <c r="BC100" s="69"/>
      <c r="BD100" s="69"/>
      <c r="BE100" s="64"/>
      <c r="BF100" s="64"/>
      <c r="BG100" s="64"/>
      <c r="BH100" s="69"/>
      <c r="BI100" s="69"/>
      <c r="BJ100" s="69"/>
      <c r="BK100" s="64"/>
      <c r="BL100" s="64"/>
      <c r="BM100" s="64"/>
      <c r="BN100" s="114"/>
      <c r="BO100" s="34" t="e">
        <f>Y100/K100*100</f>
        <v>#DIV/0!</v>
      </c>
    </row>
    <row r="101" spans="1:67" ht="15.75" x14ac:dyDescent="0.25">
      <c r="A101" s="68">
        <v>32</v>
      </c>
      <c r="B101" s="68"/>
      <c r="C101" s="14"/>
      <c r="D101" s="14"/>
      <c r="E101" s="14"/>
      <c r="F101" s="192" t="s">
        <v>53</v>
      </c>
      <c r="G101" s="14"/>
      <c r="H101" s="249"/>
      <c r="I101" s="4" t="s">
        <v>37</v>
      </c>
      <c r="J101" s="28">
        <f>L101+M101+N101+O101+P101+Q101+R101+S101</f>
        <v>0</v>
      </c>
      <c r="K101" s="41">
        <f>J101*36</f>
        <v>0</v>
      </c>
      <c r="L101" s="29"/>
      <c r="M101" s="29"/>
      <c r="N101" s="29"/>
      <c r="O101" s="29"/>
      <c r="P101" s="68"/>
      <c r="Q101" s="68"/>
      <c r="R101" s="68"/>
      <c r="S101" s="144"/>
      <c r="T101" s="67"/>
      <c r="U101" s="66"/>
      <c r="V101" s="66"/>
      <c r="W101" s="65"/>
      <c r="X101" s="155">
        <f>Y101+Y101*0.1</f>
        <v>0</v>
      </c>
      <c r="Y101" s="31">
        <f>SUM(Z101:AB101)</f>
        <v>0</v>
      </c>
      <c r="Z101" s="31">
        <f t="shared" si="18"/>
        <v>0</v>
      </c>
      <c r="AA101" s="31">
        <f t="shared" si="18"/>
        <v>0</v>
      </c>
      <c r="AB101" s="31">
        <f t="shared" si="18"/>
        <v>0</v>
      </c>
      <c r="AC101" s="42">
        <f>K101-X101</f>
        <v>0</v>
      </c>
      <c r="AD101" s="63"/>
      <c r="AE101" s="63"/>
      <c r="AF101" s="63"/>
      <c r="AG101" s="64"/>
      <c r="AH101" s="64"/>
      <c r="AI101" s="64"/>
      <c r="AJ101" s="63"/>
      <c r="AK101" s="63"/>
      <c r="AL101" s="63"/>
      <c r="AM101" s="64"/>
      <c r="AN101" s="64"/>
      <c r="AO101" s="64"/>
      <c r="AP101" s="63"/>
      <c r="AQ101" s="63"/>
      <c r="AR101" s="63"/>
      <c r="AS101" s="64"/>
      <c r="AT101" s="64"/>
      <c r="AU101" s="64"/>
      <c r="AV101" s="63"/>
      <c r="AW101" s="63"/>
      <c r="AX101" s="63"/>
      <c r="AY101" s="64"/>
      <c r="AZ101" s="64"/>
      <c r="BA101" s="64"/>
      <c r="BB101" s="69"/>
      <c r="BC101" s="69"/>
      <c r="BD101" s="69"/>
      <c r="BE101" s="64"/>
      <c r="BF101" s="64"/>
      <c r="BG101" s="64"/>
      <c r="BH101" s="69"/>
      <c r="BI101" s="69"/>
      <c r="BJ101" s="69"/>
      <c r="BK101" s="64"/>
      <c r="BL101" s="64"/>
      <c r="BM101" s="64"/>
      <c r="BN101" s="114"/>
      <c r="BO101" s="34" t="e">
        <f>Y101/K101*100</f>
        <v>#DIV/0!</v>
      </c>
    </row>
    <row r="102" spans="1:67" ht="15.75" x14ac:dyDescent="0.25">
      <c r="A102" s="68">
        <v>33</v>
      </c>
      <c r="B102" s="68"/>
      <c r="C102" s="14"/>
      <c r="D102" s="14"/>
      <c r="E102" s="14"/>
      <c r="F102" s="192" t="s">
        <v>53</v>
      </c>
      <c r="G102" s="14"/>
      <c r="H102" s="249"/>
      <c r="I102" s="4" t="s">
        <v>37</v>
      </c>
      <c r="J102" s="28">
        <f>L102+M102+N102+O102+P102+Q102+R102+S102</f>
        <v>0</v>
      </c>
      <c r="K102" s="41">
        <f>J102*36</f>
        <v>0</v>
      </c>
      <c r="L102" s="29"/>
      <c r="M102" s="29"/>
      <c r="N102" s="29"/>
      <c r="O102" s="29"/>
      <c r="P102" s="68"/>
      <c r="Q102" s="68"/>
      <c r="R102" s="68"/>
      <c r="S102" s="144"/>
      <c r="T102" s="67"/>
      <c r="U102" s="66"/>
      <c r="V102" s="66"/>
      <c r="W102" s="65"/>
      <c r="X102" s="155">
        <f>Y102+Y102*0.1</f>
        <v>0</v>
      </c>
      <c r="Y102" s="31">
        <f>SUM(Z102:AB102)</f>
        <v>0</v>
      </c>
      <c r="Z102" s="31">
        <f t="shared" si="18"/>
        <v>0</v>
      </c>
      <c r="AA102" s="31">
        <f t="shared" si="18"/>
        <v>0</v>
      </c>
      <c r="AB102" s="31">
        <f t="shared" si="18"/>
        <v>0</v>
      </c>
      <c r="AC102" s="42">
        <f>K102-X102</f>
        <v>0</v>
      </c>
      <c r="AD102" s="63"/>
      <c r="AE102" s="63"/>
      <c r="AF102" s="63"/>
      <c r="AG102" s="64"/>
      <c r="AH102" s="64"/>
      <c r="AI102" s="64"/>
      <c r="AJ102" s="63"/>
      <c r="AK102" s="63"/>
      <c r="AL102" s="63"/>
      <c r="AM102" s="64"/>
      <c r="AN102" s="64"/>
      <c r="AO102" s="64"/>
      <c r="AP102" s="63"/>
      <c r="AQ102" s="63"/>
      <c r="AR102" s="63"/>
      <c r="AS102" s="64"/>
      <c r="AT102" s="64"/>
      <c r="AU102" s="64"/>
      <c r="AV102" s="63"/>
      <c r="AW102" s="63"/>
      <c r="AX102" s="63"/>
      <c r="AY102" s="64"/>
      <c r="AZ102" s="64"/>
      <c r="BA102" s="64"/>
      <c r="BB102" s="69"/>
      <c r="BC102" s="69"/>
      <c r="BD102" s="69"/>
      <c r="BE102" s="64"/>
      <c r="BF102" s="64"/>
      <c r="BG102" s="64"/>
      <c r="BH102" s="69"/>
      <c r="BI102" s="69"/>
      <c r="BJ102" s="69"/>
      <c r="BK102" s="64"/>
      <c r="BL102" s="64"/>
      <c r="BM102" s="64"/>
      <c r="BN102" s="114"/>
      <c r="BO102" s="34" t="e">
        <f>Y102/K102*100</f>
        <v>#DIV/0!</v>
      </c>
    </row>
    <row r="103" spans="1:67" ht="15.75" x14ac:dyDescent="0.25">
      <c r="A103" s="68">
        <v>34</v>
      </c>
      <c r="B103" s="68"/>
      <c r="C103" s="14"/>
      <c r="D103" s="14"/>
      <c r="E103" s="14"/>
      <c r="F103" s="192" t="s">
        <v>53</v>
      </c>
      <c r="G103" s="14"/>
      <c r="H103" s="249"/>
      <c r="I103" s="4" t="s">
        <v>37</v>
      </c>
      <c r="J103" s="28">
        <f>L103+M103+N103+O103+P103+Q103+R103+S103</f>
        <v>0</v>
      </c>
      <c r="K103" s="41">
        <f>J103*36</f>
        <v>0</v>
      </c>
      <c r="L103" s="29"/>
      <c r="M103" s="29"/>
      <c r="N103" s="29"/>
      <c r="O103" s="29"/>
      <c r="P103" s="68"/>
      <c r="Q103" s="68"/>
      <c r="R103" s="68"/>
      <c r="S103" s="144"/>
      <c r="T103" s="67"/>
      <c r="U103" s="66"/>
      <c r="V103" s="66"/>
      <c r="W103" s="65"/>
      <c r="X103" s="155">
        <f>Y103+Y103*0.1</f>
        <v>0</v>
      </c>
      <c r="Y103" s="31">
        <f>SUM(Z103:AB103)</f>
        <v>0</v>
      </c>
      <c r="Z103" s="31">
        <f t="shared" si="18"/>
        <v>0</v>
      </c>
      <c r="AA103" s="31">
        <f t="shared" si="18"/>
        <v>0</v>
      </c>
      <c r="AB103" s="31">
        <f t="shared" si="18"/>
        <v>0</v>
      </c>
      <c r="AC103" s="42">
        <f>K103-X103</f>
        <v>0</v>
      </c>
      <c r="AD103" s="63"/>
      <c r="AE103" s="63"/>
      <c r="AF103" s="63"/>
      <c r="AG103" s="64"/>
      <c r="AH103" s="64"/>
      <c r="AI103" s="64"/>
      <c r="AJ103" s="63"/>
      <c r="AK103" s="63"/>
      <c r="AL103" s="63"/>
      <c r="AM103" s="64"/>
      <c r="AN103" s="64"/>
      <c r="AO103" s="64"/>
      <c r="AP103" s="63"/>
      <c r="AQ103" s="63"/>
      <c r="AR103" s="63"/>
      <c r="AS103" s="64"/>
      <c r="AT103" s="64"/>
      <c r="AU103" s="64"/>
      <c r="AV103" s="63"/>
      <c r="AW103" s="63"/>
      <c r="AX103" s="63"/>
      <c r="AY103" s="64"/>
      <c r="AZ103" s="64"/>
      <c r="BA103" s="64"/>
      <c r="BB103" s="69"/>
      <c r="BC103" s="69"/>
      <c r="BD103" s="69"/>
      <c r="BE103" s="64"/>
      <c r="BF103" s="64"/>
      <c r="BG103" s="64"/>
      <c r="BH103" s="69"/>
      <c r="BI103" s="69"/>
      <c r="BJ103" s="69"/>
      <c r="BK103" s="64"/>
      <c r="BL103" s="64"/>
      <c r="BM103" s="64"/>
      <c r="BN103" s="114"/>
      <c r="BO103" s="34" t="e">
        <f>Y103/K103*100</f>
        <v>#DIV/0!</v>
      </c>
    </row>
    <row r="104" spans="1:67" ht="15.75" x14ac:dyDescent="0.25">
      <c r="A104" s="68">
        <v>35</v>
      </c>
      <c r="B104" s="68"/>
      <c r="C104" s="14"/>
      <c r="D104" s="14"/>
      <c r="E104" s="14"/>
      <c r="F104" s="192" t="s">
        <v>53</v>
      </c>
      <c r="G104" s="14"/>
      <c r="H104" s="249"/>
      <c r="I104" s="4" t="s">
        <v>37</v>
      </c>
      <c r="J104" s="28">
        <f>L104+M104+N104+O104+P104+Q104+R104+S104</f>
        <v>0</v>
      </c>
      <c r="K104" s="41">
        <f>J104*36</f>
        <v>0</v>
      </c>
      <c r="L104" s="29"/>
      <c r="M104" s="29"/>
      <c r="N104" s="29"/>
      <c r="O104" s="29"/>
      <c r="P104" s="68"/>
      <c r="Q104" s="68"/>
      <c r="R104" s="68"/>
      <c r="S104" s="144"/>
      <c r="T104" s="67"/>
      <c r="U104" s="66"/>
      <c r="V104" s="66"/>
      <c r="W104" s="65"/>
      <c r="X104" s="155">
        <f>Y104+Y104*0.1</f>
        <v>0</v>
      </c>
      <c r="Y104" s="31">
        <f>SUM(Z104:AB104)</f>
        <v>0</v>
      </c>
      <c r="Z104" s="31">
        <f t="shared" si="18"/>
        <v>0</v>
      </c>
      <c r="AA104" s="31">
        <f t="shared" si="18"/>
        <v>0</v>
      </c>
      <c r="AB104" s="31">
        <f t="shared" si="18"/>
        <v>0</v>
      </c>
      <c r="AC104" s="42">
        <f>K104-X104</f>
        <v>0</v>
      </c>
      <c r="AD104" s="63"/>
      <c r="AE104" s="63"/>
      <c r="AF104" s="63"/>
      <c r="AG104" s="64"/>
      <c r="AH104" s="64"/>
      <c r="AI104" s="64"/>
      <c r="AJ104" s="63"/>
      <c r="AK104" s="63"/>
      <c r="AL104" s="63"/>
      <c r="AM104" s="64"/>
      <c r="AN104" s="64"/>
      <c r="AO104" s="64"/>
      <c r="AP104" s="63"/>
      <c r="AQ104" s="63"/>
      <c r="AR104" s="63"/>
      <c r="AS104" s="64"/>
      <c r="AT104" s="64"/>
      <c r="AU104" s="64"/>
      <c r="AV104" s="63"/>
      <c r="AW104" s="63"/>
      <c r="AX104" s="63"/>
      <c r="AY104" s="64"/>
      <c r="AZ104" s="64"/>
      <c r="BA104" s="64"/>
      <c r="BB104" s="69"/>
      <c r="BC104" s="69"/>
      <c r="BD104" s="69"/>
      <c r="BE104" s="64"/>
      <c r="BF104" s="64"/>
      <c r="BG104" s="64"/>
      <c r="BH104" s="69"/>
      <c r="BI104" s="69"/>
      <c r="BJ104" s="69"/>
      <c r="BK104" s="64"/>
      <c r="BL104" s="64"/>
      <c r="BM104" s="64"/>
      <c r="BN104" s="114"/>
      <c r="BO104" s="34" t="e">
        <f>Y104/K104*100</f>
        <v>#DIV/0!</v>
      </c>
    </row>
    <row r="105" spans="1:67" ht="15.75" x14ac:dyDescent="0.25">
      <c r="A105" s="75"/>
      <c r="B105" s="75"/>
      <c r="C105" s="74"/>
      <c r="D105" s="74"/>
      <c r="E105" s="74"/>
      <c r="F105" s="74" t="s">
        <v>131</v>
      </c>
      <c r="G105" s="74"/>
      <c r="H105" s="74"/>
      <c r="I105" s="72" t="s">
        <v>59</v>
      </c>
      <c r="J105" s="73">
        <f>SUM(J106:J110)</f>
        <v>0</v>
      </c>
      <c r="K105" s="115"/>
      <c r="L105" s="74"/>
      <c r="M105" s="74"/>
      <c r="N105" s="74"/>
      <c r="O105" s="74"/>
      <c r="P105" s="75"/>
      <c r="Q105" s="75"/>
      <c r="R105" s="75"/>
      <c r="S105" s="145"/>
      <c r="T105" s="76"/>
      <c r="U105" s="77"/>
      <c r="V105" s="77"/>
      <c r="W105" s="78"/>
      <c r="X105" s="156"/>
      <c r="Y105" s="79"/>
      <c r="Z105" s="79"/>
      <c r="AA105" s="79"/>
      <c r="AB105" s="79"/>
      <c r="AC105" s="116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75"/>
      <c r="BO105" s="81"/>
    </row>
    <row r="106" spans="1:67" ht="15.75" x14ac:dyDescent="0.25">
      <c r="A106" s="68">
        <v>36</v>
      </c>
      <c r="B106" s="68"/>
      <c r="C106" s="14"/>
      <c r="D106" s="14"/>
      <c r="E106" s="14"/>
      <c r="F106" s="192" t="s">
        <v>53</v>
      </c>
      <c r="G106" s="14"/>
      <c r="H106" s="249"/>
      <c r="I106" s="4" t="s">
        <v>37</v>
      </c>
      <c r="J106" s="28">
        <f>L106+M106+N106+O106+P106+Q106+R106+S106</f>
        <v>0</v>
      </c>
      <c r="K106" s="41">
        <f>J106*36</f>
        <v>0</v>
      </c>
      <c r="L106" s="29"/>
      <c r="M106" s="29"/>
      <c r="N106" s="29"/>
      <c r="O106" s="29"/>
      <c r="P106" s="68"/>
      <c r="Q106" s="68"/>
      <c r="R106" s="68"/>
      <c r="S106" s="144"/>
      <c r="T106" s="67"/>
      <c r="U106" s="66"/>
      <c r="V106" s="66"/>
      <c r="W106" s="65"/>
      <c r="X106" s="155">
        <f>Y106+Y106*0.1</f>
        <v>0</v>
      </c>
      <c r="Y106" s="31">
        <f>SUM(Z106:AB106)</f>
        <v>0</v>
      </c>
      <c r="Z106" s="31">
        <f t="shared" ref="Z106:AB110" si="19">AD106+AG106+AJ106+AM106+AP106+AS106+AV106+AY106+BB106+BE106+BH106+BK106</f>
        <v>0</v>
      </c>
      <c r="AA106" s="31">
        <f t="shared" si="19"/>
        <v>0</v>
      </c>
      <c r="AB106" s="31">
        <f t="shared" si="19"/>
        <v>0</v>
      </c>
      <c r="AC106" s="42">
        <f>K106-X106</f>
        <v>0</v>
      </c>
      <c r="AD106" s="63"/>
      <c r="AE106" s="63"/>
      <c r="AF106" s="63"/>
      <c r="AG106" s="64"/>
      <c r="AH106" s="64"/>
      <c r="AI106" s="64"/>
      <c r="AJ106" s="63"/>
      <c r="AK106" s="63"/>
      <c r="AL106" s="63"/>
      <c r="AM106" s="64"/>
      <c r="AN106" s="64"/>
      <c r="AO106" s="64"/>
      <c r="AP106" s="63"/>
      <c r="AQ106" s="63"/>
      <c r="AR106" s="63"/>
      <c r="AS106" s="64"/>
      <c r="AT106" s="64"/>
      <c r="AU106" s="64"/>
      <c r="AV106" s="63"/>
      <c r="AW106" s="63"/>
      <c r="AX106" s="63"/>
      <c r="AY106" s="64"/>
      <c r="AZ106" s="64"/>
      <c r="BA106" s="64"/>
      <c r="BB106" s="69"/>
      <c r="BC106" s="69"/>
      <c r="BD106" s="69"/>
      <c r="BE106" s="64"/>
      <c r="BF106" s="64"/>
      <c r="BG106" s="64"/>
      <c r="BH106" s="69"/>
      <c r="BI106" s="69"/>
      <c r="BJ106" s="69"/>
      <c r="BK106" s="64"/>
      <c r="BL106" s="64"/>
      <c r="BM106" s="64"/>
      <c r="BN106" s="114"/>
      <c r="BO106" s="34" t="e">
        <f>Y106/K106*100</f>
        <v>#DIV/0!</v>
      </c>
    </row>
    <row r="107" spans="1:67" ht="15.75" x14ac:dyDescent="0.25">
      <c r="A107" s="68">
        <v>37</v>
      </c>
      <c r="B107" s="68"/>
      <c r="C107" s="14"/>
      <c r="D107" s="14"/>
      <c r="E107" s="14"/>
      <c r="F107" s="192" t="s">
        <v>53</v>
      </c>
      <c r="G107" s="14"/>
      <c r="H107" s="249"/>
      <c r="I107" s="4" t="s">
        <v>37</v>
      </c>
      <c r="J107" s="28">
        <f>L107+M107+N107+O107+P107+Q107+R107+S107</f>
        <v>0</v>
      </c>
      <c r="K107" s="41">
        <f>J107*36</f>
        <v>0</v>
      </c>
      <c r="L107" s="68"/>
      <c r="M107" s="68"/>
      <c r="N107" s="68"/>
      <c r="O107" s="68"/>
      <c r="P107" s="68"/>
      <c r="Q107" s="68"/>
      <c r="R107" s="68"/>
      <c r="S107" s="144"/>
      <c r="T107" s="67"/>
      <c r="U107" s="66"/>
      <c r="V107" s="66"/>
      <c r="W107" s="65"/>
      <c r="X107" s="155">
        <f>Y107+Y107*0.1</f>
        <v>0</v>
      </c>
      <c r="Y107" s="31">
        <f>SUM(Z107:AB107)</f>
        <v>0</v>
      </c>
      <c r="Z107" s="31">
        <f t="shared" si="19"/>
        <v>0</v>
      </c>
      <c r="AA107" s="31">
        <f t="shared" si="19"/>
        <v>0</v>
      </c>
      <c r="AB107" s="31">
        <f t="shared" si="19"/>
        <v>0</v>
      </c>
      <c r="AC107" s="42">
        <f>K107-X107</f>
        <v>0</v>
      </c>
      <c r="AD107" s="63"/>
      <c r="AE107" s="63"/>
      <c r="AF107" s="63"/>
      <c r="AG107" s="64"/>
      <c r="AH107" s="64"/>
      <c r="AI107" s="64"/>
      <c r="AJ107" s="63"/>
      <c r="AK107" s="63"/>
      <c r="AL107" s="63"/>
      <c r="AM107" s="64"/>
      <c r="AN107" s="64"/>
      <c r="AO107" s="64"/>
      <c r="AP107" s="63"/>
      <c r="AQ107" s="63"/>
      <c r="AR107" s="63"/>
      <c r="AS107" s="64"/>
      <c r="AT107" s="64"/>
      <c r="AU107" s="64"/>
      <c r="AV107" s="63"/>
      <c r="AW107" s="63"/>
      <c r="AX107" s="63"/>
      <c r="AY107" s="64"/>
      <c r="AZ107" s="64"/>
      <c r="BA107" s="64"/>
      <c r="BB107" s="69"/>
      <c r="BC107" s="69"/>
      <c r="BD107" s="69"/>
      <c r="BE107" s="64"/>
      <c r="BF107" s="64"/>
      <c r="BG107" s="64"/>
      <c r="BH107" s="69"/>
      <c r="BI107" s="69"/>
      <c r="BJ107" s="69"/>
      <c r="BK107" s="64"/>
      <c r="BL107" s="64"/>
      <c r="BM107" s="64"/>
      <c r="BN107" s="114"/>
      <c r="BO107" s="34" t="e">
        <f>Y107/K107*100</f>
        <v>#DIV/0!</v>
      </c>
    </row>
    <row r="108" spans="1:67" ht="15.75" x14ac:dyDescent="0.25">
      <c r="A108" s="68">
        <v>38</v>
      </c>
      <c r="B108" s="68"/>
      <c r="C108" s="14"/>
      <c r="D108" s="14"/>
      <c r="E108" s="14"/>
      <c r="F108" s="192" t="s">
        <v>53</v>
      </c>
      <c r="G108" s="14"/>
      <c r="H108" s="249"/>
      <c r="I108" s="4" t="s">
        <v>37</v>
      </c>
      <c r="J108" s="28">
        <f>L108+M108+N108+O108+P108+Q108+R108+S108</f>
        <v>0</v>
      </c>
      <c r="K108" s="41">
        <f>J108*36</f>
        <v>0</v>
      </c>
      <c r="L108" s="29"/>
      <c r="M108" s="29"/>
      <c r="N108" s="29"/>
      <c r="O108" s="29"/>
      <c r="P108" s="68"/>
      <c r="Q108" s="68"/>
      <c r="R108" s="68"/>
      <c r="S108" s="144"/>
      <c r="T108" s="67"/>
      <c r="U108" s="66"/>
      <c r="V108" s="66"/>
      <c r="W108" s="65"/>
      <c r="X108" s="155">
        <f>Y108+Y108*0.1</f>
        <v>0</v>
      </c>
      <c r="Y108" s="31">
        <f>SUM(Z108:AB108)</f>
        <v>0</v>
      </c>
      <c r="Z108" s="31">
        <f t="shared" si="19"/>
        <v>0</v>
      </c>
      <c r="AA108" s="31">
        <f t="shared" si="19"/>
        <v>0</v>
      </c>
      <c r="AB108" s="31">
        <f t="shared" si="19"/>
        <v>0</v>
      </c>
      <c r="AC108" s="42">
        <f>K108-X108</f>
        <v>0</v>
      </c>
      <c r="AD108" s="63"/>
      <c r="AE108" s="63"/>
      <c r="AF108" s="63"/>
      <c r="AG108" s="64"/>
      <c r="AH108" s="64"/>
      <c r="AI108" s="64"/>
      <c r="AJ108" s="63"/>
      <c r="AK108" s="63"/>
      <c r="AL108" s="63"/>
      <c r="AM108" s="64"/>
      <c r="AN108" s="64"/>
      <c r="AO108" s="64"/>
      <c r="AP108" s="63"/>
      <c r="AQ108" s="63"/>
      <c r="AR108" s="63"/>
      <c r="AS108" s="64"/>
      <c r="AT108" s="64"/>
      <c r="AU108" s="64"/>
      <c r="AV108" s="63"/>
      <c r="AW108" s="63"/>
      <c r="AX108" s="63"/>
      <c r="AY108" s="64"/>
      <c r="AZ108" s="64"/>
      <c r="BA108" s="64"/>
      <c r="BB108" s="69"/>
      <c r="BC108" s="69"/>
      <c r="BD108" s="69"/>
      <c r="BE108" s="64"/>
      <c r="BF108" s="64"/>
      <c r="BG108" s="64"/>
      <c r="BH108" s="69"/>
      <c r="BI108" s="69"/>
      <c r="BJ108" s="69"/>
      <c r="BK108" s="64"/>
      <c r="BL108" s="64"/>
      <c r="BM108" s="64"/>
      <c r="BN108" s="114"/>
      <c r="BO108" s="34" t="e">
        <f>Y108/K108*100</f>
        <v>#DIV/0!</v>
      </c>
    </row>
    <row r="109" spans="1:67" ht="15.75" x14ac:dyDescent="0.25">
      <c r="A109" s="68">
        <v>39</v>
      </c>
      <c r="B109" s="68"/>
      <c r="C109" s="14"/>
      <c r="D109" s="14"/>
      <c r="E109" s="14"/>
      <c r="F109" s="192" t="s">
        <v>53</v>
      </c>
      <c r="G109" s="14"/>
      <c r="H109" s="249"/>
      <c r="I109" s="4" t="s">
        <v>37</v>
      </c>
      <c r="J109" s="28">
        <f>L109+M109+N109+O109+P109+Q109+R109+S109</f>
        <v>0</v>
      </c>
      <c r="K109" s="41">
        <f>J109*36</f>
        <v>0</v>
      </c>
      <c r="L109" s="29"/>
      <c r="M109" s="29"/>
      <c r="N109" s="29"/>
      <c r="O109" s="29"/>
      <c r="P109" s="68"/>
      <c r="Q109" s="68"/>
      <c r="R109" s="68"/>
      <c r="S109" s="144"/>
      <c r="T109" s="67"/>
      <c r="U109" s="66"/>
      <c r="V109" s="66"/>
      <c r="W109" s="65"/>
      <c r="X109" s="155">
        <f>Y109+Y109*0.1</f>
        <v>0</v>
      </c>
      <c r="Y109" s="31">
        <f>SUM(Z109:AB109)</f>
        <v>0</v>
      </c>
      <c r="Z109" s="31">
        <f t="shared" si="19"/>
        <v>0</v>
      </c>
      <c r="AA109" s="31">
        <f t="shared" si="19"/>
        <v>0</v>
      </c>
      <c r="AB109" s="31">
        <f t="shared" si="19"/>
        <v>0</v>
      </c>
      <c r="AC109" s="42">
        <f>K109-X109</f>
        <v>0</v>
      </c>
      <c r="AD109" s="63"/>
      <c r="AE109" s="63"/>
      <c r="AF109" s="63"/>
      <c r="AG109" s="64"/>
      <c r="AH109" s="64"/>
      <c r="AI109" s="64"/>
      <c r="AJ109" s="63"/>
      <c r="AK109" s="63"/>
      <c r="AL109" s="63"/>
      <c r="AM109" s="64"/>
      <c r="AN109" s="64"/>
      <c r="AO109" s="64"/>
      <c r="AP109" s="63"/>
      <c r="AQ109" s="63"/>
      <c r="AR109" s="63"/>
      <c r="AS109" s="64"/>
      <c r="AT109" s="64"/>
      <c r="AU109" s="64"/>
      <c r="AV109" s="63"/>
      <c r="AW109" s="63"/>
      <c r="AX109" s="63"/>
      <c r="AY109" s="64"/>
      <c r="AZ109" s="64"/>
      <c r="BA109" s="64"/>
      <c r="BB109" s="69"/>
      <c r="BC109" s="69"/>
      <c r="BD109" s="69"/>
      <c r="BE109" s="64"/>
      <c r="BF109" s="64"/>
      <c r="BG109" s="64"/>
      <c r="BH109" s="69"/>
      <c r="BI109" s="69"/>
      <c r="BJ109" s="69"/>
      <c r="BK109" s="64"/>
      <c r="BL109" s="64"/>
      <c r="BM109" s="64"/>
      <c r="BN109" s="114"/>
      <c r="BO109" s="34" t="e">
        <f>Y109/K109*100</f>
        <v>#DIV/0!</v>
      </c>
    </row>
    <row r="110" spans="1:67" ht="15.75" x14ac:dyDescent="0.25">
      <c r="A110" s="68">
        <v>40</v>
      </c>
      <c r="B110" s="68"/>
      <c r="C110" s="14"/>
      <c r="D110" s="14"/>
      <c r="E110" s="14"/>
      <c r="F110" s="192" t="s">
        <v>53</v>
      </c>
      <c r="G110" s="14"/>
      <c r="H110" s="249"/>
      <c r="I110" s="4" t="s">
        <v>37</v>
      </c>
      <c r="J110" s="28">
        <f>L110+M110+N110+O110+P110+Q110+R110+S110</f>
        <v>0</v>
      </c>
      <c r="K110" s="41">
        <f>J110*36</f>
        <v>0</v>
      </c>
      <c r="L110" s="29"/>
      <c r="M110" s="29"/>
      <c r="N110" s="29"/>
      <c r="O110" s="29"/>
      <c r="P110" s="68"/>
      <c r="Q110" s="68"/>
      <c r="R110" s="68"/>
      <c r="S110" s="144"/>
      <c r="T110" s="67"/>
      <c r="U110" s="66"/>
      <c r="V110" s="66"/>
      <c r="W110" s="65"/>
      <c r="X110" s="155">
        <f>Y110+Y110*0.1</f>
        <v>0</v>
      </c>
      <c r="Y110" s="31">
        <f>SUM(Z110:AB110)</f>
        <v>0</v>
      </c>
      <c r="Z110" s="31">
        <f t="shared" si="19"/>
        <v>0</v>
      </c>
      <c r="AA110" s="31">
        <f t="shared" si="19"/>
        <v>0</v>
      </c>
      <c r="AB110" s="31">
        <f t="shared" si="19"/>
        <v>0</v>
      </c>
      <c r="AC110" s="42">
        <f>K110-X110</f>
        <v>0</v>
      </c>
      <c r="AD110" s="63"/>
      <c r="AE110" s="63"/>
      <c r="AF110" s="63"/>
      <c r="AG110" s="64"/>
      <c r="AH110" s="64"/>
      <c r="AI110" s="64"/>
      <c r="AJ110" s="63"/>
      <c r="AK110" s="63"/>
      <c r="AL110" s="63"/>
      <c r="AM110" s="64"/>
      <c r="AN110" s="64"/>
      <c r="AO110" s="64"/>
      <c r="AP110" s="63"/>
      <c r="AQ110" s="63"/>
      <c r="AR110" s="63"/>
      <c r="AS110" s="64"/>
      <c r="AT110" s="64"/>
      <c r="AU110" s="64"/>
      <c r="AV110" s="63"/>
      <c r="AW110" s="63"/>
      <c r="AX110" s="63"/>
      <c r="AY110" s="64"/>
      <c r="AZ110" s="64"/>
      <c r="BA110" s="64"/>
      <c r="BB110" s="69"/>
      <c r="BC110" s="69"/>
      <c r="BD110" s="69"/>
      <c r="BE110" s="64"/>
      <c r="BF110" s="64"/>
      <c r="BG110" s="64"/>
      <c r="BH110" s="69"/>
      <c r="BI110" s="69"/>
      <c r="BJ110" s="69"/>
      <c r="BK110" s="64"/>
      <c r="BL110" s="64"/>
      <c r="BM110" s="64"/>
      <c r="BN110" s="114"/>
      <c r="BO110" s="34" t="e">
        <f>Y110/K110*100</f>
        <v>#DIV/0!</v>
      </c>
    </row>
    <row r="111" spans="1:67" ht="31.5" x14ac:dyDescent="0.25">
      <c r="A111" s="117"/>
      <c r="B111" s="117"/>
      <c r="C111" s="117"/>
      <c r="D111" s="117"/>
      <c r="E111" s="117"/>
      <c r="F111" s="224" t="s">
        <v>138</v>
      </c>
      <c r="G111" s="189" t="s">
        <v>106</v>
      </c>
      <c r="H111" s="189"/>
      <c r="I111" s="190" t="s">
        <v>107</v>
      </c>
      <c r="J111" s="15"/>
      <c r="K111" s="118"/>
      <c r="L111" s="119"/>
      <c r="M111" s="119"/>
      <c r="N111" s="119"/>
      <c r="O111" s="119"/>
      <c r="P111" s="120"/>
      <c r="Q111" s="120"/>
      <c r="R111" s="120"/>
      <c r="S111" s="146"/>
      <c r="T111" s="172"/>
      <c r="U111" s="121"/>
      <c r="V111" s="121"/>
      <c r="W111" s="173"/>
      <c r="X111" s="157"/>
      <c r="Y111" s="123"/>
      <c r="Z111" s="123"/>
      <c r="AA111" s="123"/>
      <c r="AB111" s="123"/>
      <c r="AC111" s="12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120"/>
      <c r="BO111" s="124"/>
    </row>
    <row r="112" spans="1:67" ht="15.75" x14ac:dyDescent="0.25">
      <c r="A112" s="117"/>
      <c r="B112" s="117"/>
      <c r="C112" s="117"/>
      <c r="D112" s="117"/>
      <c r="E112" s="117"/>
      <c r="F112" s="224" t="s">
        <v>139</v>
      </c>
      <c r="G112" s="117"/>
      <c r="H112" s="117"/>
      <c r="I112" s="117" t="s">
        <v>35</v>
      </c>
      <c r="J112" s="15">
        <f>SUM(J113:J125)</f>
        <v>0</v>
      </c>
      <c r="K112" s="118">
        <f>J112*36</f>
        <v>0</v>
      </c>
      <c r="L112" s="119"/>
      <c r="M112" s="119"/>
      <c r="N112" s="119"/>
      <c r="O112" s="119"/>
      <c r="P112" s="120"/>
      <c r="Q112" s="120"/>
      <c r="R112" s="120"/>
      <c r="S112" s="146"/>
      <c r="T112" s="172"/>
      <c r="U112" s="121"/>
      <c r="V112" s="121"/>
      <c r="W112" s="173"/>
      <c r="X112" s="157"/>
      <c r="Y112" s="123"/>
      <c r="Z112" s="123"/>
      <c r="AA112" s="123"/>
      <c r="AB112" s="123"/>
      <c r="AC112" s="122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0"/>
      <c r="BO112" s="124"/>
    </row>
    <row r="113" spans="1:67" ht="15.75" x14ac:dyDescent="0.25">
      <c r="A113" s="68">
        <v>41</v>
      </c>
      <c r="B113" s="68"/>
      <c r="C113" s="14"/>
      <c r="D113" s="14"/>
      <c r="E113" s="14"/>
      <c r="F113" s="192" t="s">
        <v>36</v>
      </c>
      <c r="G113" s="14"/>
      <c r="H113" s="249"/>
      <c r="I113" s="4" t="s">
        <v>37</v>
      </c>
      <c r="J113" s="28">
        <f t="shared" ref="J113:J125" si="20">L113+M113+N113+O113+P113+Q113+R113+S113</f>
        <v>0</v>
      </c>
      <c r="K113" s="41">
        <f t="shared" ref="K113:K125" si="21">J113*36</f>
        <v>0</v>
      </c>
      <c r="L113" s="87"/>
      <c r="M113" s="87"/>
      <c r="N113" s="87"/>
      <c r="O113" s="87"/>
      <c r="P113" s="87"/>
      <c r="Q113" s="87"/>
      <c r="R113" s="87"/>
      <c r="S113" s="147"/>
      <c r="T113" s="88"/>
      <c r="U113" s="89"/>
      <c r="V113" s="89"/>
      <c r="W113" s="90"/>
      <c r="X113" s="155">
        <f t="shared" ref="X113:X125" si="22">Y113+Y113*0.1</f>
        <v>0</v>
      </c>
      <c r="Y113" s="31">
        <f t="shared" ref="Y113:Y125" si="23">SUM(Z113:AB113)</f>
        <v>0</v>
      </c>
      <c r="Z113" s="31">
        <f t="shared" ref="Z113:AB125" si="24">AD113+AG113+AJ113+AM113+AP113+AS113+AV113+AY113+BB113+BE113+BH113+BK113</f>
        <v>0</v>
      </c>
      <c r="AA113" s="31">
        <f t="shared" si="24"/>
        <v>0</v>
      </c>
      <c r="AB113" s="31">
        <f t="shared" si="24"/>
        <v>0</v>
      </c>
      <c r="AC113" s="42">
        <f t="shared" ref="AC113:AC125" si="25">K113-X113</f>
        <v>0</v>
      </c>
      <c r="AD113" s="63"/>
      <c r="AE113" s="63"/>
      <c r="AF113" s="63"/>
      <c r="AG113" s="64"/>
      <c r="AH113" s="64"/>
      <c r="AI113" s="64"/>
      <c r="AJ113" s="63"/>
      <c r="AK113" s="63"/>
      <c r="AL113" s="63"/>
      <c r="AM113" s="64"/>
      <c r="AN113" s="64"/>
      <c r="AO113" s="64"/>
      <c r="AP113" s="63"/>
      <c r="AQ113" s="63"/>
      <c r="AR113" s="63"/>
      <c r="AS113" s="64"/>
      <c r="AT113" s="64"/>
      <c r="AU113" s="64"/>
      <c r="AV113" s="63"/>
      <c r="AW113" s="63"/>
      <c r="AX113" s="63"/>
      <c r="AY113" s="64"/>
      <c r="AZ113" s="64"/>
      <c r="BA113" s="64"/>
      <c r="BB113" s="69"/>
      <c r="BC113" s="69"/>
      <c r="BD113" s="69"/>
      <c r="BE113" s="64"/>
      <c r="BF113" s="64"/>
      <c r="BG113" s="64"/>
      <c r="BH113" s="69"/>
      <c r="BI113" s="69"/>
      <c r="BJ113" s="69"/>
      <c r="BK113" s="64"/>
      <c r="BL113" s="64"/>
      <c r="BM113" s="64"/>
      <c r="BN113" s="114"/>
      <c r="BO113" s="34" t="e">
        <f t="shared" ref="BO113:BO125" si="26">Y113/K113*100</f>
        <v>#DIV/0!</v>
      </c>
    </row>
    <row r="114" spans="1:67" ht="15.75" x14ac:dyDescent="0.25">
      <c r="A114" s="68">
        <v>42</v>
      </c>
      <c r="B114" s="68"/>
      <c r="C114" s="14"/>
      <c r="D114" s="14"/>
      <c r="E114" s="14"/>
      <c r="F114" s="192" t="s">
        <v>36</v>
      </c>
      <c r="G114" s="14"/>
      <c r="H114" s="249"/>
      <c r="I114" s="4" t="s">
        <v>37</v>
      </c>
      <c r="J114" s="28">
        <f t="shared" si="20"/>
        <v>0</v>
      </c>
      <c r="K114" s="41">
        <f t="shared" si="21"/>
        <v>0</v>
      </c>
      <c r="L114" s="87"/>
      <c r="M114" s="87"/>
      <c r="N114" s="87"/>
      <c r="O114" s="87"/>
      <c r="P114" s="87"/>
      <c r="Q114" s="87"/>
      <c r="R114" s="87"/>
      <c r="S114" s="147"/>
      <c r="T114" s="88"/>
      <c r="U114" s="89"/>
      <c r="V114" s="89"/>
      <c r="W114" s="90"/>
      <c r="X114" s="155">
        <f t="shared" si="22"/>
        <v>0</v>
      </c>
      <c r="Y114" s="31">
        <f t="shared" si="23"/>
        <v>0</v>
      </c>
      <c r="Z114" s="31">
        <f t="shared" si="24"/>
        <v>0</v>
      </c>
      <c r="AA114" s="31">
        <f t="shared" si="24"/>
        <v>0</v>
      </c>
      <c r="AB114" s="31">
        <f t="shared" si="24"/>
        <v>0</v>
      </c>
      <c r="AC114" s="42">
        <f t="shared" si="25"/>
        <v>0</v>
      </c>
      <c r="AD114" s="63"/>
      <c r="AE114" s="63"/>
      <c r="AF114" s="63"/>
      <c r="AG114" s="64"/>
      <c r="AH114" s="64"/>
      <c r="AI114" s="64"/>
      <c r="AJ114" s="63"/>
      <c r="AK114" s="63"/>
      <c r="AL114" s="63"/>
      <c r="AM114" s="64"/>
      <c r="AN114" s="64"/>
      <c r="AO114" s="64"/>
      <c r="AP114" s="63"/>
      <c r="AQ114" s="63"/>
      <c r="AR114" s="63"/>
      <c r="AS114" s="64"/>
      <c r="AT114" s="64"/>
      <c r="AU114" s="64"/>
      <c r="AV114" s="63"/>
      <c r="AW114" s="63"/>
      <c r="AX114" s="63"/>
      <c r="AY114" s="64"/>
      <c r="AZ114" s="64"/>
      <c r="BA114" s="64"/>
      <c r="BB114" s="69"/>
      <c r="BC114" s="69"/>
      <c r="BD114" s="69"/>
      <c r="BE114" s="64"/>
      <c r="BF114" s="64"/>
      <c r="BG114" s="64"/>
      <c r="BH114" s="69"/>
      <c r="BI114" s="69"/>
      <c r="BJ114" s="69"/>
      <c r="BK114" s="64"/>
      <c r="BL114" s="64"/>
      <c r="BM114" s="64"/>
      <c r="BN114" s="114"/>
      <c r="BO114" s="34" t="e">
        <f t="shared" si="26"/>
        <v>#DIV/0!</v>
      </c>
    </row>
    <row r="115" spans="1:67" ht="15.75" x14ac:dyDescent="0.25">
      <c r="A115" s="68">
        <v>43</v>
      </c>
      <c r="B115" s="68"/>
      <c r="C115" s="14"/>
      <c r="D115" s="14"/>
      <c r="E115" s="14"/>
      <c r="F115" s="192" t="s">
        <v>36</v>
      </c>
      <c r="G115" s="14"/>
      <c r="H115" s="249"/>
      <c r="I115" s="4" t="s">
        <v>37</v>
      </c>
      <c r="J115" s="28">
        <f t="shared" si="20"/>
        <v>0</v>
      </c>
      <c r="K115" s="41">
        <f t="shared" si="21"/>
        <v>0</v>
      </c>
      <c r="L115" s="87"/>
      <c r="M115" s="87"/>
      <c r="N115" s="87"/>
      <c r="O115" s="87"/>
      <c r="P115" s="87"/>
      <c r="Q115" s="87"/>
      <c r="R115" s="87"/>
      <c r="S115" s="147"/>
      <c r="T115" s="88"/>
      <c r="U115" s="89"/>
      <c r="V115" s="89"/>
      <c r="W115" s="90"/>
      <c r="X115" s="155">
        <f t="shared" si="22"/>
        <v>0</v>
      </c>
      <c r="Y115" s="31">
        <f t="shared" si="23"/>
        <v>0</v>
      </c>
      <c r="Z115" s="31">
        <f t="shared" si="24"/>
        <v>0</v>
      </c>
      <c r="AA115" s="31">
        <f t="shared" si="24"/>
        <v>0</v>
      </c>
      <c r="AB115" s="31">
        <f t="shared" si="24"/>
        <v>0</v>
      </c>
      <c r="AC115" s="42">
        <f t="shared" si="25"/>
        <v>0</v>
      </c>
      <c r="AD115" s="63"/>
      <c r="AE115" s="63"/>
      <c r="AF115" s="63"/>
      <c r="AG115" s="64"/>
      <c r="AH115" s="64"/>
      <c r="AI115" s="64"/>
      <c r="AJ115" s="63"/>
      <c r="AK115" s="63"/>
      <c r="AL115" s="63"/>
      <c r="AM115" s="64"/>
      <c r="AN115" s="64"/>
      <c r="AO115" s="64"/>
      <c r="AP115" s="63"/>
      <c r="AQ115" s="63"/>
      <c r="AR115" s="63"/>
      <c r="AS115" s="64"/>
      <c r="AT115" s="64"/>
      <c r="AU115" s="64"/>
      <c r="AV115" s="63"/>
      <c r="AW115" s="63"/>
      <c r="AX115" s="63"/>
      <c r="AY115" s="64"/>
      <c r="AZ115" s="64"/>
      <c r="BA115" s="64"/>
      <c r="BB115" s="69"/>
      <c r="BC115" s="69"/>
      <c r="BD115" s="69"/>
      <c r="BE115" s="64"/>
      <c r="BF115" s="64"/>
      <c r="BG115" s="64"/>
      <c r="BH115" s="69"/>
      <c r="BI115" s="69"/>
      <c r="BJ115" s="69"/>
      <c r="BK115" s="64"/>
      <c r="BL115" s="64"/>
      <c r="BM115" s="64"/>
      <c r="BN115" s="114"/>
      <c r="BO115" s="34" t="e">
        <f t="shared" si="26"/>
        <v>#DIV/0!</v>
      </c>
    </row>
    <row r="116" spans="1:67" ht="15.75" x14ac:dyDescent="0.25">
      <c r="A116" s="68">
        <v>44</v>
      </c>
      <c r="B116" s="68"/>
      <c r="C116" s="14"/>
      <c r="D116" s="14"/>
      <c r="E116" s="14"/>
      <c r="F116" s="192" t="s">
        <v>36</v>
      </c>
      <c r="G116" s="14"/>
      <c r="H116" s="249"/>
      <c r="I116" s="4" t="s">
        <v>37</v>
      </c>
      <c r="J116" s="28">
        <f t="shared" si="20"/>
        <v>0</v>
      </c>
      <c r="K116" s="41">
        <f t="shared" si="21"/>
        <v>0</v>
      </c>
      <c r="L116" s="87"/>
      <c r="M116" s="87"/>
      <c r="N116" s="87"/>
      <c r="O116" s="87"/>
      <c r="P116" s="87"/>
      <c r="Q116" s="87"/>
      <c r="R116" s="87"/>
      <c r="S116" s="147"/>
      <c r="T116" s="88"/>
      <c r="U116" s="89"/>
      <c r="V116" s="89"/>
      <c r="W116" s="90"/>
      <c r="X116" s="155">
        <f t="shared" si="22"/>
        <v>0</v>
      </c>
      <c r="Y116" s="31">
        <f t="shared" si="23"/>
        <v>0</v>
      </c>
      <c r="Z116" s="31">
        <f t="shared" si="24"/>
        <v>0</v>
      </c>
      <c r="AA116" s="31">
        <f t="shared" si="24"/>
        <v>0</v>
      </c>
      <c r="AB116" s="31">
        <f t="shared" si="24"/>
        <v>0</v>
      </c>
      <c r="AC116" s="42">
        <f t="shared" si="25"/>
        <v>0</v>
      </c>
      <c r="AD116" s="63"/>
      <c r="AE116" s="63"/>
      <c r="AF116" s="63"/>
      <c r="AG116" s="64"/>
      <c r="AH116" s="64"/>
      <c r="AI116" s="64"/>
      <c r="AJ116" s="63"/>
      <c r="AK116" s="63"/>
      <c r="AL116" s="63"/>
      <c r="AM116" s="64"/>
      <c r="AN116" s="64"/>
      <c r="AO116" s="64"/>
      <c r="AP116" s="63"/>
      <c r="AQ116" s="63"/>
      <c r="AR116" s="63"/>
      <c r="AS116" s="64"/>
      <c r="AT116" s="64"/>
      <c r="AU116" s="64"/>
      <c r="AV116" s="63"/>
      <c r="AW116" s="63"/>
      <c r="AX116" s="63"/>
      <c r="AY116" s="64"/>
      <c r="AZ116" s="64"/>
      <c r="BA116" s="64"/>
      <c r="BB116" s="69"/>
      <c r="BC116" s="69"/>
      <c r="BD116" s="69"/>
      <c r="BE116" s="64"/>
      <c r="BF116" s="64"/>
      <c r="BG116" s="64"/>
      <c r="BH116" s="69"/>
      <c r="BI116" s="69"/>
      <c r="BJ116" s="69"/>
      <c r="BK116" s="64"/>
      <c r="BL116" s="64"/>
      <c r="BM116" s="64"/>
      <c r="BN116" s="114"/>
      <c r="BO116" s="34" t="e">
        <f t="shared" si="26"/>
        <v>#DIV/0!</v>
      </c>
    </row>
    <row r="117" spans="1:67" ht="15.75" x14ac:dyDescent="0.25">
      <c r="A117" s="68">
        <v>45</v>
      </c>
      <c r="B117" s="68"/>
      <c r="C117" s="14"/>
      <c r="D117" s="14"/>
      <c r="E117" s="14"/>
      <c r="F117" s="192" t="s">
        <v>36</v>
      </c>
      <c r="G117" s="14"/>
      <c r="H117" s="249"/>
      <c r="I117" s="4" t="s">
        <v>37</v>
      </c>
      <c r="J117" s="28">
        <f t="shared" si="20"/>
        <v>0</v>
      </c>
      <c r="K117" s="41">
        <f t="shared" si="21"/>
        <v>0</v>
      </c>
      <c r="L117" s="87"/>
      <c r="M117" s="87"/>
      <c r="N117" s="87"/>
      <c r="O117" s="87"/>
      <c r="P117" s="87"/>
      <c r="Q117" s="87"/>
      <c r="R117" s="87"/>
      <c r="S117" s="147"/>
      <c r="T117" s="88"/>
      <c r="U117" s="89"/>
      <c r="V117" s="89"/>
      <c r="W117" s="90"/>
      <c r="X117" s="155">
        <f t="shared" si="22"/>
        <v>0</v>
      </c>
      <c r="Y117" s="31">
        <f t="shared" si="23"/>
        <v>0</v>
      </c>
      <c r="Z117" s="31">
        <f t="shared" si="24"/>
        <v>0</v>
      </c>
      <c r="AA117" s="31">
        <f t="shared" si="24"/>
        <v>0</v>
      </c>
      <c r="AB117" s="31">
        <f t="shared" si="24"/>
        <v>0</v>
      </c>
      <c r="AC117" s="42">
        <f t="shared" si="25"/>
        <v>0</v>
      </c>
      <c r="AD117" s="63"/>
      <c r="AE117" s="63"/>
      <c r="AF117" s="63"/>
      <c r="AG117" s="64"/>
      <c r="AH117" s="64"/>
      <c r="AI117" s="64"/>
      <c r="AJ117" s="63"/>
      <c r="AK117" s="63"/>
      <c r="AL117" s="63"/>
      <c r="AM117" s="64"/>
      <c r="AN117" s="64"/>
      <c r="AO117" s="64"/>
      <c r="AP117" s="63"/>
      <c r="AQ117" s="63"/>
      <c r="AR117" s="63"/>
      <c r="AS117" s="64"/>
      <c r="AT117" s="64"/>
      <c r="AU117" s="64"/>
      <c r="AV117" s="63"/>
      <c r="AW117" s="63"/>
      <c r="AX117" s="63"/>
      <c r="AY117" s="64"/>
      <c r="AZ117" s="64"/>
      <c r="BA117" s="64"/>
      <c r="BB117" s="69"/>
      <c r="BC117" s="69"/>
      <c r="BD117" s="69"/>
      <c r="BE117" s="64"/>
      <c r="BF117" s="64"/>
      <c r="BG117" s="64"/>
      <c r="BH117" s="69"/>
      <c r="BI117" s="69"/>
      <c r="BJ117" s="69"/>
      <c r="BK117" s="64"/>
      <c r="BL117" s="64"/>
      <c r="BM117" s="64"/>
      <c r="BN117" s="114"/>
      <c r="BO117" s="34" t="e">
        <f t="shared" si="26"/>
        <v>#DIV/0!</v>
      </c>
    </row>
    <row r="118" spans="1:67" ht="15.75" x14ac:dyDescent="0.25">
      <c r="A118" s="68">
        <v>46</v>
      </c>
      <c r="B118" s="68"/>
      <c r="C118" s="14"/>
      <c r="D118" s="14"/>
      <c r="E118" s="14"/>
      <c r="F118" s="192" t="s">
        <v>36</v>
      </c>
      <c r="G118" s="14"/>
      <c r="H118" s="249"/>
      <c r="I118" s="4" t="s">
        <v>37</v>
      </c>
      <c r="J118" s="28">
        <f t="shared" si="20"/>
        <v>0</v>
      </c>
      <c r="K118" s="41">
        <f t="shared" si="21"/>
        <v>0</v>
      </c>
      <c r="L118" s="87"/>
      <c r="M118" s="87"/>
      <c r="N118" s="87"/>
      <c r="O118" s="87"/>
      <c r="P118" s="87"/>
      <c r="Q118" s="87"/>
      <c r="R118" s="87"/>
      <c r="S118" s="147"/>
      <c r="T118" s="88"/>
      <c r="U118" s="89"/>
      <c r="V118" s="89"/>
      <c r="W118" s="90"/>
      <c r="X118" s="155">
        <f t="shared" si="22"/>
        <v>0</v>
      </c>
      <c r="Y118" s="31">
        <f t="shared" si="23"/>
        <v>0</v>
      </c>
      <c r="Z118" s="31">
        <f t="shared" si="24"/>
        <v>0</v>
      </c>
      <c r="AA118" s="31">
        <f t="shared" si="24"/>
        <v>0</v>
      </c>
      <c r="AB118" s="31">
        <f t="shared" si="24"/>
        <v>0</v>
      </c>
      <c r="AC118" s="42">
        <f t="shared" si="25"/>
        <v>0</v>
      </c>
      <c r="AD118" s="63"/>
      <c r="AE118" s="63"/>
      <c r="AF118" s="63"/>
      <c r="AG118" s="64"/>
      <c r="AH118" s="64"/>
      <c r="AI118" s="64"/>
      <c r="AJ118" s="63"/>
      <c r="AK118" s="63"/>
      <c r="AL118" s="63"/>
      <c r="AM118" s="64"/>
      <c r="AN118" s="64"/>
      <c r="AO118" s="64"/>
      <c r="AP118" s="63"/>
      <c r="AQ118" s="63"/>
      <c r="AR118" s="63"/>
      <c r="AS118" s="64"/>
      <c r="AT118" s="64"/>
      <c r="AU118" s="64"/>
      <c r="AV118" s="63"/>
      <c r="AW118" s="63"/>
      <c r="AX118" s="63"/>
      <c r="AY118" s="64"/>
      <c r="AZ118" s="64"/>
      <c r="BA118" s="64"/>
      <c r="BB118" s="69"/>
      <c r="BC118" s="69"/>
      <c r="BD118" s="69"/>
      <c r="BE118" s="64"/>
      <c r="BF118" s="64"/>
      <c r="BG118" s="64"/>
      <c r="BH118" s="69"/>
      <c r="BI118" s="69"/>
      <c r="BJ118" s="69"/>
      <c r="BK118" s="64"/>
      <c r="BL118" s="64"/>
      <c r="BM118" s="64"/>
      <c r="BN118" s="114"/>
      <c r="BO118" s="34" t="e">
        <f t="shared" si="26"/>
        <v>#DIV/0!</v>
      </c>
    </row>
    <row r="119" spans="1:67" ht="15.75" x14ac:dyDescent="0.25">
      <c r="A119" s="68">
        <v>47</v>
      </c>
      <c r="B119" s="68"/>
      <c r="C119" s="14"/>
      <c r="D119" s="14"/>
      <c r="E119" s="14"/>
      <c r="F119" s="192" t="s">
        <v>36</v>
      </c>
      <c r="G119" s="14"/>
      <c r="H119" s="249"/>
      <c r="I119" s="4" t="s">
        <v>37</v>
      </c>
      <c r="J119" s="28">
        <f t="shared" si="20"/>
        <v>0</v>
      </c>
      <c r="K119" s="41">
        <f t="shared" si="21"/>
        <v>0</v>
      </c>
      <c r="L119" s="87"/>
      <c r="M119" s="87"/>
      <c r="N119" s="87"/>
      <c r="O119" s="87"/>
      <c r="P119" s="87"/>
      <c r="Q119" s="87"/>
      <c r="R119" s="87"/>
      <c r="S119" s="147"/>
      <c r="T119" s="88"/>
      <c r="U119" s="89"/>
      <c r="V119" s="89"/>
      <c r="W119" s="90"/>
      <c r="X119" s="155">
        <f t="shared" si="22"/>
        <v>0</v>
      </c>
      <c r="Y119" s="31">
        <f t="shared" si="23"/>
        <v>0</v>
      </c>
      <c r="Z119" s="31">
        <f t="shared" si="24"/>
        <v>0</v>
      </c>
      <c r="AA119" s="31">
        <f t="shared" si="24"/>
        <v>0</v>
      </c>
      <c r="AB119" s="31">
        <f t="shared" si="24"/>
        <v>0</v>
      </c>
      <c r="AC119" s="42">
        <f t="shared" si="25"/>
        <v>0</v>
      </c>
      <c r="AD119" s="63"/>
      <c r="AE119" s="63"/>
      <c r="AF119" s="63"/>
      <c r="AG119" s="64"/>
      <c r="AH119" s="64"/>
      <c r="AI119" s="64"/>
      <c r="AJ119" s="63"/>
      <c r="AK119" s="63"/>
      <c r="AL119" s="63"/>
      <c r="AM119" s="64"/>
      <c r="AN119" s="64"/>
      <c r="AO119" s="64"/>
      <c r="AP119" s="63"/>
      <c r="AQ119" s="63"/>
      <c r="AR119" s="63"/>
      <c r="AS119" s="64"/>
      <c r="AT119" s="64"/>
      <c r="AU119" s="64"/>
      <c r="AV119" s="63"/>
      <c r="AW119" s="63"/>
      <c r="AX119" s="63"/>
      <c r="AY119" s="64"/>
      <c r="AZ119" s="64"/>
      <c r="BA119" s="64"/>
      <c r="BB119" s="69"/>
      <c r="BC119" s="69"/>
      <c r="BD119" s="69"/>
      <c r="BE119" s="64"/>
      <c r="BF119" s="64"/>
      <c r="BG119" s="64"/>
      <c r="BH119" s="69"/>
      <c r="BI119" s="69"/>
      <c r="BJ119" s="69"/>
      <c r="BK119" s="64"/>
      <c r="BL119" s="64"/>
      <c r="BM119" s="64"/>
      <c r="BN119" s="114"/>
      <c r="BO119" s="34" t="e">
        <f t="shared" si="26"/>
        <v>#DIV/0!</v>
      </c>
    </row>
    <row r="120" spans="1:67" ht="15.75" x14ac:dyDescent="0.25">
      <c r="A120" s="68">
        <v>48</v>
      </c>
      <c r="B120" s="68"/>
      <c r="C120" s="14"/>
      <c r="D120" s="14"/>
      <c r="E120" s="14"/>
      <c r="F120" s="192" t="s">
        <v>36</v>
      </c>
      <c r="G120" s="14"/>
      <c r="H120" s="249"/>
      <c r="I120" s="4" t="s">
        <v>37</v>
      </c>
      <c r="J120" s="28">
        <f t="shared" si="20"/>
        <v>0</v>
      </c>
      <c r="K120" s="41">
        <f t="shared" si="21"/>
        <v>0</v>
      </c>
      <c r="L120" s="87"/>
      <c r="M120" s="87"/>
      <c r="N120" s="87"/>
      <c r="O120" s="87"/>
      <c r="P120" s="87"/>
      <c r="Q120" s="87"/>
      <c r="R120" s="87"/>
      <c r="S120" s="147"/>
      <c r="T120" s="88"/>
      <c r="U120" s="89"/>
      <c r="V120" s="89"/>
      <c r="W120" s="90"/>
      <c r="X120" s="155">
        <f t="shared" si="22"/>
        <v>0</v>
      </c>
      <c r="Y120" s="31">
        <f t="shared" si="23"/>
        <v>0</v>
      </c>
      <c r="Z120" s="31">
        <f t="shared" si="24"/>
        <v>0</v>
      </c>
      <c r="AA120" s="31">
        <f t="shared" si="24"/>
        <v>0</v>
      </c>
      <c r="AB120" s="31">
        <f t="shared" si="24"/>
        <v>0</v>
      </c>
      <c r="AC120" s="42">
        <f t="shared" si="25"/>
        <v>0</v>
      </c>
      <c r="AD120" s="63"/>
      <c r="AE120" s="63"/>
      <c r="AF120" s="63"/>
      <c r="AG120" s="64"/>
      <c r="AH120" s="64"/>
      <c r="AI120" s="64"/>
      <c r="AJ120" s="63"/>
      <c r="AK120" s="63"/>
      <c r="AL120" s="63"/>
      <c r="AM120" s="64"/>
      <c r="AN120" s="64"/>
      <c r="AO120" s="64"/>
      <c r="AP120" s="63"/>
      <c r="AQ120" s="63"/>
      <c r="AR120" s="63"/>
      <c r="AS120" s="64"/>
      <c r="AT120" s="64"/>
      <c r="AU120" s="64"/>
      <c r="AV120" s="63"/>
      <c r="AW120" s="63"/>
      <c r="AX120" s="63"/>
      <c r="AY120" s="64"/>
      <c r="AZ120" s="64"/>
      <c r="BA120" s="64"/>
      <c r="BB120" s="69"/>
      <c r="BC120" s="69"/>
      <c r="BD120" s="69"/>
      <c r="BE120" s="64"/>
      <c r="BF120" s="64"/>
      <c r="BG120" s="64"/>
      <c r="BH120" s="69"/>
      <c r="BI120" s="69"/>
      <c r="BJ120" s="69"/>
      <c r="BK120" s="64"/>
      <c r="BL120" s="64"/>
      <c r="BM120" s="64"/>
      <c r="BN120" s="114"/>
      <c r="BO120" s="34" t="e">
        <f t="shared" si="26"/>
        <v>#DIV/0!</v>
      </c>
    </row>
    <row r="121" spans="1:67" ht="15.75" x14ac:dyDescent="0.25">
      <c r="A121" s="68">
        <v>49</v>
      </c>
      <c r="B121" s="68"/>
      <c r="C121" s="14"/>
      <c r="D121" s="14"/>
      <c r="E121" s="14"/>
      <c r="F121" s="192" t="s">
        <v>36</v>
      </c>
      <c r="G121" s="14"/>
      <c r="H121" s="249"/>
      <c r="I121" s="4" t="s">
        <v>37</v>
      </c>
      <c r="J121" s="28">
        <f t="shared" si="20"/>
        <v>0</v>
      </c>
      <c r="K121" s="41">
        <f t="shared" si="21"/>
        <v>0</v>
      </c>
      <c r="L121" s="87"/>
      <c r="M121" s="87"/>
      <c r="N121" s="87"/>
      <c r="O121" s="87"/>
      <c r="P121" s="87"/>
      <c r="Q121" s="87"/>
      <c r="R121" s="87"/>
      <c r="S121" s="147"/>
      <c r="T121" s="88"/>
      <c r="U121" s="89"/>
      <c r="V121" s="89"/>
      <c r="W121" s="90"/>
      <c r="X121" s="155">
        <f t="shared" si="22"/>
        <v>0</v>
      </c>
      <c r="Y121" s="31">
        <f t="shared" si="23"/>
        <v>0</v>
      </c>
      <c r="Z121" s="31">
        <f t="shared" si="24"/>
        <v>0</v>
      </c>
      <c r="AA121" s="31">
        <f t="shared" si="24"/>
        <v>0</v>
      </c>
      <c r="AB121" s="31">
        <f t="shared" si="24"/>
        <v>0</v>
      </c>
      <c r="AC121" s="42">
        <f t="shared" si="25"/>
        <v>0</v>
      </c>
      <c r="AD121" s="63"/>
      <c r="AE121" s="63"/>
      <c r="AF121" s="63"/>
      <c r="AG121" s="64"/>
      <c r="AH121" s="64"/>
      <c r="AI121" s="64"/>
      <c r="AJ121" s="63"/>
      <c r="AK121" s="63"/>
      <c r="AL121" s="63"/>
      <c r="AM121" s="64"/>
      <c r="AN121" s="64"/>
      <c r="AO121" s="64"/>
      <c r="AP121" s="63"/>
      <c r="AQ121" s="63"/>
      <c r="AR121" s="63"/>
      <c r="AS121" s="64"/>
      <c r="AT121" s="64"/>
      <c r="AU121" s="64"/>
      <c r="AV121" s="63"/>
      <c r="AW121" s="63"/>
      <c r="AX121" s="63"/>
      <c r="AY121" s="64"/>
      <c r="AZ121" s="64"/>
      <c r="BA121" s="64"/>
      <c r="BB121" s="69"/>
      <c r="BC121" s="69"/>
      <c r="BD121" s="69"/>
      <c r="BE121" s="64"/>
      <c r="BF121" s="64"/>
      <c r="BG121" s="64"/>
      <c r="BH121" s="69"/>
      <c r="BI121" s="69"/>
      <c r="BJ121" s="69"/>
      <c r="BK121" s="64"/>
      <c r="BL121" s="64"/>
      <c r="BM121" s="64"/>
      <c r="BN121" s="114"/>
      <c r="BO121" s="34" t="e">
        <f t="shared" si="26"/>
        <v>#DIV/0!</v>
      </c>
    </row>
    <row r="122" spans="1:67" ht="15.75" x14ac:dyDescent="0.25">
      <c r="A122" s="68">
        <v>50</v>
      </c>
      <c r="B122" s="68"/>
      <c r="C122" s="14"/>
      <c r="D122" s="14"/>
      <c r="E122" s="14"/>
      <c r="F122" s="192" t="s">
        <v>36</v>
      </c>
      <c r="G122" s="14"/>
      <c r="H122" s="249"/>
      <c r="I122" s="4" t="s">
        <v>37</v>
      </c>
      <c r="J122" s="28">
        <f t="shared" si="20"/>
        <v>0</v>
      </c>
      <c r="K122" s="41">
        <f t="shared" si="21"/>
        <v>0</v>
      </c>
      <c r="L122" s="87"/>
      <c r="M122" s="87"/>
      <c r="N122" s="87"/>
      <c r="O122" s="87"/>
      <c r="P122" s="87"/>
      <c r="Q122" s="87"/>
      <c r="R122" s="87"/>
      <c r="S122" s="147"/>
      <c r="T122" s="88"/>
      <c r="U122" s="89"/>
      <c r="V122" s="89"/>
      <c r="W122" s="90"/>
      <c r="X122" s="155">
        <f t="shared" si="22"/>
        <v>0</v>
      </c>
      <c r="Y122" s="31">
        <f t="shared" si="23"/>
        <v>0</v>
      </c>
      <c r="Z122" s="31">
        <f t="shared" si="24"/>
        <v>0</v>
      </c>
      <c r="AA122" s="31">
        <f t="shared" si="24"/>
        <v>0</v>
      </c>
      <c r="AB122" s="31">
        <f t="shared" si="24"/>
        <v>0</v>
      </c>
      <c r="AC122" s="42">
        <f t="shared" si="25"/>
        <v>0</v>
      </c>
      <c r="AD122" s="63"/>
      <c r="AE122" s="63"/>
      <c r="AF122" s="63"/>
      <c r="AG122" s="64"/>
      <c r="AH122" s="64"/>
      <c r="AI122" s="64"/>
      <c r="AJ122" s="63"/>
      <c r="AK122" s="63"/>
      <c r="AL122" s="63"/>
      <c r="AM122" s="64"/>
      <c r="AN122" s="64"/>
      <c r="AO122" s="64"/>
      <c r="AP122" s="63"/>
      <c r="AQ122" s="63"/>
      <c r="AR122" s="63"/>
      <c r="AS122" s="64"/>
      <c r="AT122" s="64"/>
      <c r="AU122" s="64"/>
      <c r="AV122" s="63"/>
      <c r="AW122" s="63"/>
      <c r="AX122" s="63"/>
      <c r="AY122" s="64"/>
      <c r="AZ122" s="64"/>
      <c r="BA122" s="64"/>
      <c r="BB122" s="69"/>
      <c r="BC122" s="69"/>
      <c r="BD122" s="69"/>
      <c r="BE122" s="64"/>
      <c r="BF122" s="64"/>
      <c r="BG122" s="64"/>
      <c r="BH122" s="69"/>
      <c r="BI122" s="69"/>
      <c r="BJ122" s="69"/>
      <c r="BK122" s="64"/>
      <c r="BL122" s="64"/>
      <c r="BM122" s="64"/>
      <c r="BN122" s="114"/>
      <c r="BO122" s="34" t="e">
        <f t="shared" si="26"/>
        <v>#DIV/0!</v>
      </c>
    </row>
    <row r="123" spans="1:67" ht="15.75" x14ac:dyDescent="0.25">
      <c r="A123" s="68">
        <v>51</v>
      </c>
      <c r="B123" s="68"/>
      <c r="C123" s="14"/>
      <c r="D123" s="14"/>
      <c r="E123" s="14"/>
      <c r="F123" s="192" t="s">
        <v>36</v>
      </c>
      <c r="G123" s="14"/>
      <c r="H123" s="249"/>
      <c r="I123" s="4" t="s">
        <v>37</v>
      </c>
      <c r="J123" s="28">
        <f t="shared" si="20"/>
        <v>0</v>
      </c>
      <c r="K123" s="41">
        <f t="shared" si="21"/>
        <v>0</v>
      </c>
      <c r="L123" s="87"/>
      <c r="M123" s="87"/>
      <c r="N123" s="87"/>
      <c r="O123" s="87"/>
      <c r="P123" s="87"/>
      <c r="Q123" s="87"/>
      <c r="R123" s="87"/>
      <c r="S123" s="147"/>
      <c r="T123" s="88"/>
      <c r="U123" s="89"/>
      <c r="V123" s="89"/>
      <c r="W123" s="90"/>
      <c r="X123" s="155">
        <f t="shared" si="22"/>
        <v>0</v>
      </c>
      <c r="Y123" s="31">
        <f t="shared" si="23"/>
        <v>0</v>
      </c>
      <c r="Z123" s="31">
        <f t="shared" si="24"/>
        <v>0</v>
      </c>
      <c r="AA123" s="31">
        <f t="shared" si="24"/>
        <v>0</v>
      </c>
      <c r="AB123" s="31">
        <f t="shared" si="24"/>
        <v>0</v>
      </c>
      <c r="AC123" s="42">
        <f t="shared" si="25"/>
        <v>0</v>
      </c>
      <c r="AD123" s="63"/>
      <c r="AE123" s="63"/>
      <c r="AF123" s="63"/>
      <c r="AG123" s="64"/>
      <c r="AH123" s="64"/>
      <c r="AI123" s="64"/>
      <c r="AJ123" s="63"/>
      <c r="AK123" s="63"/>
      <c r="AL123" s="63"/>
      <c r="AM123" s="64"/>
      <c r="AN123" s="64"/>
      <c r="AO123" s="64"/>
      <c r="AP123" s="63"/>
      <c r="AQ123" s="63"/>
      <c r="AR123" s="63"/>
      <c r="AS123" s="64"/>
      <c r="AT123" s="64"/>
      <c r="AU123" s="64"/>
      <c r="AV123" s="63"/>
      <c r="AW123" s="63"/>
      <c r="AX123" s="63"/>
      <c r="AY123" s="64"/>
      <c r="AZ123" s="64"/>
      <c r="BA123" s="64"/>
      <c r="BB123" s="69"/>
      <c r="BC123" s="69"/>
      <c r="BD123" s="69"/>
      <c r="BE123" s="64"/>
      <c r="BF123" s="64"/>
      <c r="BG123" s="64"/>
      <c r="BH123" s="69"/>
      <c r="BI123" s="69"/>
      <c r="BJ123" s="69"/>
      <c r="BK123" s="64"/>
      <c r="BL123" s="64"/>
      <c r="BM123" s="64"/>
      <c r="BN123" s="114"/>
      <c r="BO123" s="34" t="e">
        <f t="shared" si="26"/>
        <v>#DIV/0!</v>
      </c>
    </row>
    <row r="124" spans="1:67" ht="15.75" x14ac:dyDescent="0.25">
      <c r="A124" s="68">
        <v>52</v>
      </c>
      <c r="B124" s="68"/>
      <c r="C124" s="14"/>
      <c r="D124" s="14"/>
      <c r="E124" s="14"/>
      <c r="F124" s="192" t="s">
        <v>36</v>
      </c>
      <c r="G124" s="14"/>
      <c r="H124" s="249"/>
      <c r="I124" s="4" t="s">
        <v>37</v>
      </c>
      <c r="J124" s="28">
        <f t="shared" si="20"/>
        <v>0</v>
      </c>
      <c r="K124" s="41">
        <f t="shared" si="21"/>
        <v>0</v>
      </c>
      <c r="L124" s="107"/>
      <c r="M124" s="107"/>
      <c r="N124" s="107"/>
      <c r="O124" s="107"/>
      <c r="P124" s="87"/>
      <c r="Q124" s="87"/>
      <c r="R124" s="87"/>
      <c r="S124" s="147"/>
      <c r="T124" s="88"/>
      <c r="U124" s="89"/>
      <c r="V124" s="89"/>
      <c r="W124" s="90"/>
      <c r="X124" s="155">
        <f t="shared" si="22"/>
        <v>0</v>
      </c>
      <c r="Y124" s="31">
        <f t="shared" si="23"/>
        <v>0</v>
      </c>
      <c r="Z124" s="31">
        <f t="shared" si="24"/>
        <v>0</v>
      </c>
      <c r="AA124" s="31">
        <f t="shared" si="24"/>
        <v>0</v>
      </c>
      <c r="AB124" s="31">
        <f t="shared" si="24"/>
        <v>0</v>
      </c>
      <c r="AC124" s="42">
        <f t="shared" si="25"/>
        <v>0</v>
      </c>
      <c r="AD124" s="63"/>
      <c r="AE124" s="63"/>
      <c r="AF124" s="63"/>
      <c r="AG124" s="64"/>
      <c r="AH124" s="64"/>
      <c r="AI124" s="64"/>
      <c r="AJ124" s="63"/>
      <c r="AK124" s="63"/>
      <c r="AL124" s="63"/>
      <c r="AM124" s="64"/>
      <c r="AN124" s="64"/>
      <c r="AO124" s="64"/>
      <c r="AP124" s="63"/>
      <c r="AQ124" s="63"/>
      <c r="AR124" s="63"/>
      <c r="AS124" s="64"/>
      <c r="AT124" s="64"/>
      <c r="AU124" s="64"/>
      <c r="AV124" s="63"/>
      <c r="AW124" s="63"/>
      <c r="AX124" s="63"/>
      <c r="AY124" s="64"/>
      <c r="AZ124" s="64"/>
      <c r="BA124" s="64"/>
      <c r="BB124" s="69"/>
      <c r="BC124" s="69"/>
      <c r="BD124" s="69"/>
      <c r="BE124" s="64"/>
      <c r="BF124" s="64"/>
      <c r="BG124" s="64"/>
      <c r="BH124" s="69"/>
      <c r="BI124" s="69"/>
      <c r="BJ124" s="69"/>
      <c r="BK124" s="64"/>
      <c r="BL124" s="64"/>
      <c r="BM124" s="64"/>
      <c r="BN124" s="114"/>
      <c r="BO124" s="34" t="e">
        <f t="shared" si="26"/>
        <v>#DIV/0!</v>
      </c>
    </row>
    <row r="125" spans="1:67" ht="15.75" x14ac:dyDescent="0.25">
      <c r="A125" s="68">
        <v>53</v>
      </c>
      <c r="B125" s="68"/>
      <c r="C125" s="14"/>
      <c r="D125" s="14"/>
      <c r="E125" s="14"/>
      <c r="F125" s="192" t="s">
        <v>36</v>
      </c>
      <c r="G125" s="14"/>
      <c r="H125" s="249"/>
      <c r="I125" s="4" t="s">
        <v>37</v>
      </c>
      <c r="J125" s="28">
        <f t="shared" si="20"/>
        <v>0</v>
      </c>
      <c r="K125" s="41">
        <f t="shared" si="21"/>
        <v>0</v>
      </c>
      <c r="L125" s="107"/>
      <c r="M125" s="107"/>
      <c r="N125" s="107"/>
      <c r="O125" s="107"/>
      <c r="P125" s="87"/>
      <c r="Q125" s="87"/>
      <c r="R125" s="87"/>
      <c r="S125" s="147"/>
      <c r="T125" s="88"/>
      <c r="U125" s="89"/>
      <c r="V125" s="89"/>
      <c r="W125" s="90"/>
      <c r="X125" s="155">
        <f t="shared" si="22"/>
        <v>0</v>
      </c>
      <c r="Y125" s="31">
        <f t="shared" si="23"/>
        <v>0</v>
      </c>
      <c r="Z125" s="31">
        <f t="shared" si="24"/>
        <v>0</v>
      </c>
      <c r="AA125" s="31">
        <f t="shared" si="24"/>
        <v>0</v>
      </c>
      <c r="AB125" s="31">
        <f t="shared" si="24"/>
        <v>0</v>
      </c>
      <c r="AC125" s="42">
        <f t="shared" si="25"/>
        <v>0</v>
      </c>
      <c r="AD125" s="63"/>
      <c r="AE125" s="63"/>
      <c r="AF125" s="63"/>
      <c r="AG125" s="64"/>
      <c r="AH125" s="64"/>
      <c r="AI125" s="64"/>
      <c r="AJ125" s="63"/>
      <c r="AK125" s="63"/>
      <c r="AL125" s="63"/>
      <c r="AM125" s="64"/>
      <c r="AN125" s="64"/>
      <c r="AO125" s="64"/>
      <c r="AP125" s="63"/>
      <c r="AQ125" s="63"/>
      <c r="AR125" s="63"/>
      <c r="AS125" s="64"/>
      <c r="AT125" s="64"/>
      <c r="AU125" s="64"/>
      <c r="AV125" s="63"/>
      <c r="AW125" s="63"/>
      <c r="AX125" s="63"/>
      <c r="AY125" s="64"/>
      <c r="AZ125" s="64"/>
      <c r="BA125" s="64"/>
      <c r="BB125" s="69"/>
      <c r="BC125" s="69"/>
      <c r="BD125" s="69"/>
      <c r="BE125" s="64"/>
      <c r="BF125" s="64"/>
      <c r="BG125" s="64"/>
      <c r="BH125" s="69"/>
      <c r="BI125" s="69"/>
      <c r="BJ125" s="69"/>
      <c r="BK125" s="64"/>
      <c r="BL125" s="64"/>
      <c r="BM125" s="64"/>
      <c r="BN125" s="114"/>
      <c r="BO125" s="34" t="e">
        <f t="shared" si="26"/>
        <v>#DIV/0!</v>
      </c>
    </row>
    <row r="126" spans="1:67" ht="15.75" x14ac:dyDescent="0.25">
      <c r="A126" s="117"/>
      <c r="B126" s="117"/>
      <c r="C126" s="117"/>
      <c r="D126" s="117"/>
      <c r="E126" s="117"/>
      <c r="F126" s="224" t="s">
        <v>140</v>
      </c>
      <c r="G126" s="117"/>
      <c r="H126" s="117"/>
      <c r="I126" s="117" t="s">
        <v>38</v>
      </c>
      <c r="J126" s="85">
        <f>SUM(J127:J139)</f>
        <v>0</v>
      </c>
      <c r="K126" s="105">
        <f>J126*36</f>
        <v>0</v>
      </c>
      <c r="L126" s="106"/>
      <c r="M126" s="106"/>
      <c r="N126" s="106"/>
      <c r="O126" s="106"/>
      <c r="P126" s="125"/>
      <c r="Q126" s="125"/>
      <c r="R126" s="125"/>
      <c r="S126" s="148"/>
      <c r="T126" s="174"/>
      <c r="U126" s="126"/>
      <c r="V126" s="126"/>
      <c r="W126" s="175"/>
      <c r="X126" s="155"/>
      <c r="Y126" s="31"/>
      <c r="Z126" s="31"/>
      <c r="AA126" s="31"/>
      <c r="AB126" s="31"/>
      <c r="AC126" s="42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125"/>
      <c r="BO126" s="86"/>
    </row>
    <row r="127" spans="1:67" ht="15.75" x14ac:dyDescent="0.25">
      <c r="A127" s="68">
        <v>41</v>
      </c>
      <c r="B127" s="68"/>
      <c r="C127" s="14"/>
      <c r="D127" s="14"/>
      <c r="E127" s="14"/>
      <c r="F127" s="192" t="s">
        <v>36</v>
      </c>
      <c r="G127" s="14"/>
      <c r="H127" s="249"/>
      <c r="I127" s="4" t="s">
        <v>37</v>
      </c>
      <c r="J127" s="28">
        <f t="shared" ref="J127:J139" si="27">L127+M127+N127+O127+P127+Q127+R127+S127</f>
        <v>0</v>
      </c>
      <c r="K127" s="41">
        <f t="shared" ref="K127:K139" si="28">J127*36</f>
        <v>0</v>
      </c>
      <c r="L127" s="68"/>
      <c r="M127" s="68"/>
      <c r="N127" s="68"/>
      <c r="O127" s="68"/>
      <c r="P127" s="68"/>
      <c r="Q127" s="68"/>
      <c r="R127" s="68"/>
      <c r="S127" s="144"/>
      <c r="T127" s="67"/>
      <c r="U127" s="66"/>
      <c r="V127" s="66"/>
      <c r="W127" s="65"/>
      <c r="X127" s="155">
        <f t="shared" ref="X127:X139" si="29">Y127+Y127*0.1</f>
        <v>0</v>
      </c>
      <c r="Y127" s="31">
        <f t="shared" ref="Y127:Y139" si="30">SUM(Z127:AB127)</f>
        <v>0</v>
      </c>
      <c r="Z127" s="31">
        <f t="shared" ref="Z127:AB139" si="31">AD127+AG127+AJ127+AM127+AP127+AS127+AV127+AY127+BB127+BE127+BH127+BK127</f>
        <v>0</v>
      </c>
      <c r="AA127" s="31">
        <f t="shared" si="31"/>
        <v>0</v>
      </c>
      <c r="AB127" s="31">
        <f t="shared" si="31"/>
        <v>0</v>
      </c>
      <c r="AC127" s="42">
        <f t="shared" ref="AC127:AC139" si="32">K127-X127</f>
        <v>0</v>
      </c>
      <c r="AD127" s="63"/>
      <c r="AE127" s="63"/>
      <c r="AF127" s="63"/>
      <c r="AG127" s="64"/>
      <c r="AH127" s="64"/>
      <c r="AI127" s="64"/>
      <c r="AJ127" s="63"/>
      <c r="AK127" s="63"/>
      <c r="AL127" s="63"/>
      <c r="AM127" s="64"/>
      <c r="AN127" s="64"/>
      <c r="AO127" s="64"/>
      <c r="AP127" s="63"/>
      <c r="AQ127" s="63"/>
      <c r="AR127" s="63"/>
      <c r="AS127" s="64"/>
      <c r="AT127" s="64"/>
      <c r="AU127" s="64"/>
      <c r="AV127" s="63"/>
      <c r="AW127" s="63"/>
      <c r="AX127" s="63"/>
      <c r="AY127" s="64"/>
      <c r="AZ127" s="64"/>
      <c r="BA127" s="64"/>
      <c r="BB127" s="69"/>
      <c r="BC127" s="69"/>
      <c r="BD127" s="69"/>
      <c r="BE127" s="64"/>
      <c r="BF127" s="64"/>
      <c r="BG127" s="64"/>
      <c r="BH127" s="69"/>
      <c r="BI127" s="69"/>
      <c r="BJ127" s="69"/>
      <c r="BK127" s="64"/>
      <c r="BL127" s="64"/>
      <c r="BM127" s="64"/>
      <c r="BN127" s="114"/>
      <c r="BO127" s="34" t="e">
        <f t="shared" ref="BO127:BO139" si="33">Y127/K127*100</f>
        <v>#DIV/0!</v>
      </c>
    </row>
    <row r="128" spans="1:67" ht="15.75" x14ac:dyDescent="0.25">
      <c r="A128" s="68">
        <v>42</v>
      </c>
      <c r="B128" s="68"/>
      <c r="C128" s="14"/>
      <c r="D128" s="14"/>
      <c r="E128" s="14"/>
      <c r="F128" s="192" t="s">
        <v>36</v>
      </c>
      <c r="G128" s="14"/>
      <c r="H128" s="249"/>
      <c r="I128" s="4" t="s">
        <v>37</v>
      </c>
      <c r="J128" s="28">
        <f t="shared" si="27"/>
        <v>0</v>
      </c>
      <c r="K128" s="41">
        <f t="shared" si="28"/>
        <v>0</v>
      </c>
      <c r="L128" s="68"/>
      <c r="M128" s="68"/>
      <c r="N128" s="68"/>
      <c r="O128" s="68"/>
      <c r="P128" s="68"/>
      <c r="Q128" s="68"/>
      <c r="R128" s="68"/>
      <c r="S128" s="144"/>
      <c r="T128" s="67"/>
      <c r="U128" s="66"/>
      <c r="V128" s="66"/>
      <c r="W128" s="65"/>
      <c r="X128" s="155">
        <f t="shared" si="29"/>
        <v>0</v>
      </c>
      <c r="Y128" s="31">
        <f t="shared" si="30"/>
        <v>0</v>
      </c>
      <c r="Z128" s="31">
        <f t="shared" si="31"/>
        <v>0</v>
      </c>
      <c r="AA128" s="31">
        <f t="shared" si="31"/>
        <v>0</v>
      </c>
      <c r="AB128" s="31">
        <f t="shared" si="31"/>
        <v>0</v>
      </c>
      <c r="AC128" s="42">
        <f t="shared" si="32"/>
        <v>0</v>
      </c>
      <c r="AD128" s="63"/>
      <c r="AE128" s="63"/>
      <c r="AF128" s="63"/>
      <c r="AG128" s="64"/>
      <c r="AH128" s="64"/>
      <c r="AI128" s="64"/>
      <c r="AJ128" s="63"/>
      <c r="AK128" s="63"/>
      <c r="AL128" s="63"/>
      <c r="AM128" s="64"/>
      <c r="AN128" s="64"/>
      <c r="AO128" s="64"/>
      <c r="AP128" s="63"/>
      <c r="AQ128" s="63"/>
      <c r="AR128" s="63"/>
      <c r="AS128" s="64"/>
      <c r="AT128" s="64"/>
      <c r="AU128" s="64"/>
      <c r="AV128" s="63"/>
      <c r="AW128" s="63"/>
      <c r="AX128" s="63"/>
      <c r="AY128" s="64"/>
      <c r="AZ128" s="64"/>
      <c r="BA128" s="64"/>
      <c r="BB128" s="69"/>
      <c r="BC128" s="69"/>
      <c r="BD128" s="69"/>
      <c r="BE128" s="64"/>
      <c r="BF128" s="64"/>
      <c r="BG128" s="64"/>
      <c r="BH128" s="69"/>
      <c r="BI128" s="69"/>
      <c r="BJ128" s="69"/>
      <c r="BK128" s="64"/>
      <c r="BL128" s="64"/>
      <c r="BM128" s="64"/>
      <c r="BN128" s="114"/>
      <c r="BO128" s="34" t="e">
        <f t="shared" si="33"/>
        <v>#DIV/0!</v>
      </c>
    </row>
    <row r="129" spans="1:67" ht="15.75" x14ac:dyDescent="0.25">
      <c r="A129" s="68">
        <v>43</v>
      </c>
      <c r="B129" s="68"/>
      <c r="C129" s="14"/>
      <c r="D129" s="14"/>
      <c r="E129" s="14"/>
      <c r="F129" s="192" t="s">
        <v>36</v>
      </c>
      <c r="G129" s="14"/>
      <c r="H129" s="249"/>
      <c r="I129" s="4" t="s">
        <v>37</v>
      </c>
      <c r="J129" s="28">
        <f t="shared" si="27"/>
        <v>0</v>
      </c>
      <c r="K129" s="41">
        <f t="shared" si="28"/>
        <v>0</v>
      </c>
      <c r="L129" s="68"/>
      <c r="M129" s="68"/>
      <c r="N129" s="68"/>
      <c r="O129" s="68"/>
      <c r="P129" s="68"/>
      <c r="Q129" s="68"/>
      <c r="R129" s="68"/>
      <c r="S129" s="144"/>
      <c r="T129" s="67"/>
      <c r="U129" s="66"/>
      <c r="V129" s="66"/>
      <c r="W129" s="65"/>
      <c r="X129" s="155">
        <f t="shared" si="29"/>
        <v>0</v>
      </c>
      <c r="Y129" s="31">
        <f t="shared" si="30"/>
        <v>0</v>
      </c>
      <c r="Z129" s="31">
        <f t="shared" si="31"/>
        <v>0</v>
      </c>
      <c r="AA129" s="31">
        <f t="shared" si="31"/>
        <v>0</v>
      </c>
      <c r="AB129" s="31">
        <f t="shared" si="31"/>
        <v>0</v>
      </c>
      <c r="AC129" s="42">
        <f t="shared" si="32"/>
        <v>0</v>
      </c>
      <c r="AD129" s="63"/>
      <c r="AE129" s="63"/>
      <c r="AF129" s="63"/>
      <c r="AG129" s="64"/>
      <c r="AH129" s="64"/>
      <c r="AI129" s="64"/>
      <c r="AJ129" s="63"/>
      <c r="AK129" s="63"/>
      <c r="AL129" s="63"/>
      <c r="AM129" s="64"/>
      <c r="AN129" s="64"/>
      <c r="AO129" s="64"/>
      <c r="AP129" s="63"/>
      <c r="AQ129" s="63"/>
      <c r="AR129" s="63"/>
      <c r="AS129" s="64"/>
      <c r="AT129" s="64"/>
      <c r="AU129" s="64"/>
      <c r="AV129" s="63"/>
      <c r="AW129" s="63"/>
      <c r="AX129" s="63"/>
      <c r="AY129" s="64"/>
      <c r="AZ129" s="64"/>
      <c r="BA129" s="64"/>
      <c r="BB129" s="69"/>
      <c r="BC129" s="69"/>
      <c r="BD129" s="69"/>
      <c r="BE129" s="64"/>
      <c r="BF129" s="64"/>
      <c r="BG129" s="64"/>
      <c r="BH129" s="69"/>
      <c r="BI129" s="69"/>
      <c r="BJ129" s="69"/>
      <c r="BK129" s="64"/>
      <c r="BL129" s="64"/>
      <c r="BM129" s="64"/>
      <c r="BN129" s="114"/>
      <c r="BO129" s="34" t="e">
        <f t="shared" si="33"/>
        <v>#DIV/0!</v>
      </c>
    </row>
    <row r="130" spans="1:67" ht="15.75" x14ac:dyDescent="0.25">
      <c r="A130" s="68">
        <v>44</v>
      </c>
      <c r="B130" s="68"/>
      <c r="C130" s="14"/>
      <c r="D130" s="14"/>
      <c r="E130" s="14"/>
      <c r="F130" s="192" t="s">
        <v>36</v>
      </c>
      <c r="G130" s="14"/>
      <c r="H130" s="249"/>
      <c r="I130" s="4" t="s">
        <v>37</v>
      </c>
      <c r="J130" s="28">
        <f t="shared" si="27"/>
        <v>0</v>
      </c>
      <c r="K130" s="41">
        <f t="shared" si="28"/>
        <v>0</v>
      </c>
      <c r="L130" s="68"/>
      <c r="M130" s="68"/>
      <c r="N130" s="68"/>
      <c r="O130" s="68"/>
      <c r="P130" s="68"/>
      <c r="Q130" s="68"/>
      <c r="R130" s="68"/>
      <c r="S130" s="144"/>
      <c r="T130" s="67"/>
      <c r="U130" s="66"/>
      <c r="V130" s="66"/>
      <c r="W130" s="65"/>
      <c r="X130" s="155">
        <f t="shared" si="29"/>
        <v>0</v>
      </c>
      <c r="Y130" s="31">
        <f t="shared" si="30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42">
        <f t="shared" si="32"/>
        <v>0</v>
      </c>
      <c r="AD130" s="63"/>
      <c r="AE130" s="63"/>
      <c r="AF130" s="63"/>
      <c r="AG130" s="64"/>
      <c r="AH130" s="64"/>
      <c r="AI130" s="64"/>
      <c r="AJ130" s="63"/>
      <c r="AK130" s="63"/>
      <c r="AL130" s="63"/>
      <c r="AM130" s="64"/>
      <c r="AN130" s="64"/>
      <c r="AO130" s="64"/>
      <c r="AP130" s="63"/>
      <c r="AQ130" s="63"/>
      <c r="AR130" s="63"/>
      <c r="AS130" s="64"/>
      <c r="AT130" s="64"/>
      <c r="AU130" s="64"/>
      <c r="AV130" s="63"/>
      <c r="AW130" s="63"/>
      <c r="AX130" s="63"/>
      <c r="AY130" s="64"/>
      <c r="AZ130" s="64"/>
      <c r="BA130" s="64"/>
      <c r="BB130" s="69"/>
      <c r="BC130" s="69"/>
      <c r="BD130" s="69"/>
      <c r="BE130" s="64"/>
      <c r="BF130" s="64"/>
      <c r="BG130" s="64"/>
      <c r="BH130" s="69"/>
      <c r="BI130" s="69"/>
      <c r="BJ130" s="69"/>
      <c r="BK130" s="64"/>
      <c r="BL130" s="64"/>
      <c r="BM130" s="64"/>
      <c r="BN130" s="114"/>
      <c r="BO130" s="34" t="e">
        <f t="shared" si="33"/>
        <v>#DIV/0!</v>
      </c>
    </row>
    <row r="131" spans="1:67" ht="15.75" x14ac:dyDescent="0.25">
      <c r="A131" s="68">
        <v>45</v>
      </c>
      <c r="B131" s="68"/>
      <c r="C131" s="14"/>
      <c r="D131" s="14"/>
      <c r="E131" s="14"/>
      <c r="F131" s="192" t="s">
        <v>36</v>
      </c>
      <c r="G131" s="14"/>
      <c r="H131" s="249"/>
      <c r="I131" s="4" t="s">
        <v>37</v>
      </c>
      <c r="J131" s="28">
        <f t="shared" si="27"/>
        <v>0</v>
      </c>
      <c r="K131" s="41">
        <f t="shared" si="28"/>
        <v>0</v>
      </c>
      <c r="L131" s="68"/>
      <c r="M131" s="68"/>
      <c r="N131" s="68"/>
      <c r="O131" s="68"/>
      <c r="P131" s="68"/>
      <c r="Q131" s="68"/>
      <c r="R131" s="68"/>
      <c r="S131" s="144"/>
      <c r="T131" s="67"/>
      <c r="U131" s="66"/>
      <c r="V131" s="66"/>
      <c r="W131" s="65"/>
      <c r="X131" s="155">
        <f t="shared" si="29"/>
        <v>0</v>
      </c>
      <c r="Y131" s="31">
        <f t="shared" si="30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42">
        <f t="shared" si="32"/>
        <v>0</v>
      </c>
      <c r="AD131" s="63"/>
      <c r="AE131" s="63"/>
      <c r="AF131" s="63"/>
      <c r="AG131" s="64"/>
      <c r="AH131" s="64"/>
      <c r="AI131" s="64"/>
      <c r="AJ131" s="63"/>
      <c r="AK131" s="63"/>
      <c r="AL131" s="63"/>
      <c r="AM131" s="64"/>
      <c r="AN131" s="64"/>
      <c r="AO131" s="64"/>
      <c r="AP131" s="63"/>
      <c r="AQ131" s="63"/>
      <c r="AR131" s="63"/>
      <c r="AS131" s="64"/>
      <c r="AT131" s="64"/>
      <c r="AU131" s="64"/>
      <c r="AV131" s="63"/>
      <c r="AW131" s="63"/>
      <c r="AX131" s="63"/>
      <c r="AY131" s="64"/>
      <c r="AZ131" s="64"/>
      <c r="BA131" s="64"/>
      <c r="BB131" s="69"/>
      <c r="BC131" s="69"/>
      <c r="BD131" s="69"/>
      <c r="BE131" s="64"/>
      <c r="BF131" s="64"/>
      <c r="BG131" s="64"/>
      <c r="BH131" s="69"/>
      <c r="BI131" s="69"/>
      <c r="BJ131" s="69"/>
      <c r="BK131" s="64"/>
      <c r="BL131" s="64"/>
      <c r="BM131" s="64"/>
      <c r="BN131" s="114"/>
      <c r="BO131" s="34" t="e">
        <f t="shared" si="33"/>
        <v>#DIV/0!</v>
      </c>
    </row>
    <row r="132" spans="1:67" ht="15.75" x14ac:dyDescent="0.25">
      <c r="A132" s="68">
        <v>46</v>
      </c>
      <c r="B132" s="68"/>
      <c r="C132" s="14"/>
      <c r="D132" s="14"/>
      <c r="E132" s="14"/>
      <c r="F132" s="192" t="s">
        <v>36</v>
      </c>
      <c r="G132" s="14"/>
      <c r="H132" s="249"/>
      <c r="I132" s="4" t="s">
        <v>37</v>
      </c>
      <c r="J132" s="28">
        <f t="shared" si="27"/>
        <v>0</v>
      </c>
      <c r="K132" s="41">
        <f t="shared" si="28"/>
        <v>0</v>
      </c>
      <c r="L132" s="68"/>
      <c r="M132" s="68"/>
      <c r="N132" s="68"/>
      <c r="O132" s="68"/>
      <c r="P132" s="68"/>
      <c r="Q132" s="68"/>
      <c r="R132" s="68"/>
      <c r="S132" s="144"/>
      <c r="T132" s="67"/>
      <c r="U132" s="66"/>
      <c r="V132" s="66"/>
      <c r="W132" s="65"/>
      <c r="X132" s="155">
        <f t="shared" si="29"/>
        <v>0</v>
      </c>
      <c r="Y132" s="31">
        <f t="shared" si="30"/>
        <v>0</v>
      </c>
      <c r="Z132" s="31">
        <f t="shared" si="31"/>
        <v>0</v>
      </c>
      <c r="AA132" s="31">
        <f t="shared" si="31"/>
        <v>0</v>
      </c>
      <c r="AB132" s="31">
        <f t="shared" si="31"/>
        <v>0</v>
      </c>
      <c r="AC132" s="42">
        <f t="shared" si="32"/>
        <v>0</v>
      </c>
      <c r="AD132" s="63"/>
      <c r="AE132" s="63"/>
      <c r="AF132" s="63"/>
      <c r="AG132" s="64"/>
      <c r="AH132" s="64"/>
      <c r="AI132" s="64"/>
      <c r="AJ132" s="63"/>
      <c r="AK132" s="63"/>
      <c r="AL132" s="63"/>
      <c r="AM132" s="64"/>
      <c r="AN132" s="64"/>
      <c r="AO132" s="64"/>
      <c r="AP132" s="63"/>
      <c r="AQ132" s="63"/>
      <c r="AR132" s="63"/>
      <c r="AS132" s="64"/>
      <c r="AT132" s="64"/>
      <c r="AU132" s="64"/>
      <c r="AV132" s="63"/>
      <c r="AW132" s="63"/>
      <c r="AX132" s="63"/>
      <c r="AY132" s="64"/>
      <c r="AZ132" s="64"/>
      <c r="BA132" s="64"/>
      <c r="BB132" s="69"/>
      <c r="BC132" s="69"/>
      <c r="BD132" s="69"/>
      <c r="BE132" s="64"/>
      <c r="BF132" s="64"/>
      <c r="BG132" s="64"/>
      <c r="BH132" s="69"/>
      <c r="BI132" s="69"/>
      <c r="BJ132" s="69"/>
      <c r="BK132" s="64"/>
      <c r="BL132" s="64"/>
      <c r="BM132" s="64"/>
      <c r="BN132" s="114"/>
      <c r="BO132" s="34" t="e">
        <f t="shared" si="33"/>
        <v>#DIV/0!</v>
      </c>
    </row>
    <row r="133" spans="1:67" ht="15.75" hidden="1" x14ac:dyDescent="0.25">
      <c r="A133" s="68">
        <v>47</v>
      </c>
      <c r="B133" s="68"/>
      <c r="C133" s="14"/>
      <c r="D133" s="14"/>
      <c r="E133" s="14"/>
      <c r="F133" s="192" t="s">
        <v>36</v>
      </c>
      <c r="G133" s="14"/>
      <c r="H133" s="249"/>
      <c r="I133" s="4" t="s">
        <v>37</v>
      </c>
      <c r="J133" s="28">
        <f t="shared" si="27"/>
        <v>0</v>
      </c>
      <c r="K133" s="41">
        <f t="shared" si="28"/>
        <v>0</v>
      </c>
      <c r="L133" s="68"/>
      <c r="M133" s="68"/>
      <c r="N133" s="68"/>
      <c r="O133" s="68"/>
      <c r="P133" s="68"/>
      <c r="Q133" s="68"/>
      <c r="R133" s="68"/>
      <c r="S133" s="144"/>
      <c r="T133" s="67"/>
      <c r="U133" s="66"/>
      <c r="V133" s="66"/>
      <c r="W133" s="65"/>
      <c r="X133" s="155">
        <f t="shared" si="29"/>
        <v>0</v>
      </c>
      <c r="Y133" s="31">
        <f t="shared" si="30"/>
        <v>0</v>
      </c>
      <c r="Z133" s="31">
        <f t="shared" si="31"/>
        <v>0</v>
      </c>
      <c r="AA133" s="31">
        <f t="shared" si="31"/>
        <v>0</v>
      </c>
      <c r="AB133" s="31">
        <f t="shared" si="31"/>
        <v>0</v>
      </c>
      <c r="AC133" s="42">
        <f t="shared" si="32"/>
        <v>0</v>
      </c>
      <c r="AD133" s="63"/>
      <c r="AE133" s="63"/>
      <c r="AF133" s="63"/>
      <c r="AG133" s="64"/>
      <c r="AH133" s="64"/>
      <c r="AI133" s="64"/>
      <c r="AJ133" s="63"/>
      <c r="AK133" s="63"/>
      <c r="AL133" s="63"/>
      <c r="AM133" s="64"/>
      <c r="AN133" s="64"/>
      <c r="AO133" s="64"/>
      <c r="AP133" s="63"/>
      <c r="AQ133" s="63"/>
      <c r="AR133" s="63"/>
      <c r="AS133" s="64"/>
      <c r="AT133" s="64"/>
      <c r="AU133" s="64"/>
      <c r="AV133" s="63"/>
      <c r="AW133" s="63"/>
      <c r="AX133" s="63"/>
      <c r="AY133" s="64"/>
      <c r="AZ133" s="64"/>
      <c r="BA133" s="64"/>
      <c r="BB133" s="69"/>
      <c r="BC133" s="69"/>
      <c r="BD133" s="69"/>
      <c r="BE133" s="64"/>
      <c r="BF133" s="64"/>
      <c r="BG133" s="64"/>
      <c r="BH133" s="69"/>
      <c r="BI133" s="69"/>
      <c r="BJ133" s="69"/>
      <c r="BK133" s="64"/>
      <c r="BL133" s="64"/>
      <c r="BM133" s="64"/>
      <c r="BN133" s="114"/>
      <c r="BO133" s="34" t="e">
        <f t="shared" si="33"/>
        <v>#DIV/0!</v>
      </c>
    </row>
    <row r="134" spans="1:67" ht="15.75" hidden="1" x14ac:dyDescent="0.25">
      <c r="A134" s="68">
        <v>48</v>
      </c>
      <c r="B134" s="68"/>
      <c r="C134" s="14"/>
      <c r="D134" s="14"/>
      <c r="E134" s="14"/>
      <c r="F134" s="192" t="s">
        <v>36</v>
      </c>
      <c r="G134" s="14"/>
      <c r="H134" s="249"/>
      <c r="I134" s="4" t="s">
        <v>37</v>
      </c>
      <c r="J134" s="28">
        <f t="shared" si="27"/>
        <v>0</v>
      </c>
      <c r="K134" s="41">
        <f t="shared" si="28"/>
        <v>0</v>
      </c>
      <c r="L134" s="68"/>
      <c r="M134" s="68"/>
      <c r="N134" s="68"/>
      <c r="O134" s="68"/>
      <c r="P134" s="68"/>
      <c r="Q134" s="68"/>
      <c r="R134" s="68"/>
      <c r="S134" s="144"/>
      <c r="T134" s="67"/>
      <c r="U134" s="66"/>
      <c r="V134" s="66"/>
      <c r="W134" s="65"/>
      <c r="X134" s="155">
        <f t="shared" si="29"/>
        <v>0</v>
      </c>
      <c r="Y134" s="31">
        <f t="shared" si="30"/>
        <v>0</v>
      </c>
      <c r="Z134" s="31">
        <f t="shared" si="31"/>
        <v>0</v>
      </c>
      <c r="AA134" s="31">
        <f t="shared" si="31"/>
        <v>0</v>
      </c>
      <c r="AB134" s="31">
        <f t="shared" si="31"/>
        <v>0</v>
      </c>
      <c r="AC134" s="42">
        <f t="shared" si="32"/>
        <v>0</v>
      </c>
      <c r="AD134" s="63"/>
      <c r="AE134" s="63"/>
      <c r="AF134" s="63"/>
      <c r="AG134" s="64"/>
      <c r="AH134" s="64"/>
      <c r="AI134" s="64"/>
      <c r="AJ134" s="63"/>
      <c r="AK134" s="63"/>
      <c r="AL134" s="63"/>
      <c r="AM134" s="64"/>
      <c r="AN134" s="64"/>
      <c r="AO134" s="64"/>
      <c r="AP134" s="63"/>
      <c r="AQ134" s="63"/>
      <c r="AR134" s="63"/>
      <c r="AS134" s="64"/>
      <c r="AT134" s="64"/>
      <c r="AU134" s="64"/>
      <c r="AV134" s="63"/>
      <c r="AW134" s="63"/>
      <c r="AX134" s="63"/>
      <c r="AY134" s="64"/>
      <c r="AZ134" s="64"/>
      <c r="BA134" s="64"/>
      <c r="BB134" s="69"/>
      <c r="BC134" s="69"/>
      <c r="BD134" s="69"/>
      <c r="BE134" s="64"/>
      <c r="BF134" s="64"/>
      <c r="BG134" s="64"/>
      <c r="BH134" s="69"/>
      <c r="BI134" s="69"/>
      <c r="BJ134" s="69"/>
      <c r="BK134" s="64"/>
      <c r="BL134" s="64"/>
      <c r="BM134" s="64"/>
      <c r="BN134" s="114"/>
      <c r="BO134" s="34" t="e">
        <f t="shared" si="33"/>
        <v>#DIV/0!</v>
      </c>
    </row>
    <row r="135" spans="1:67" ht="15.75" hidden="1" x14ac:dyDescent="0.25">
      <c r="A135" s="68">
        <v>49</v>
      </c>
      <c r="B135" s="68"/>
      <c r="C135" s="14"/>
      <c r="D135" s="14"/>
      <c r="E135" s="14"/>
      <c r="F135" s="192" t="s">
        <v>36</v>
      </c>
      <c r="G135" s="14"/>
      <c r="H135" s="249"/>
      <c r="I135" s="4" t="s">
        <v>37</v>
      </c>
      <c r="J135" s="28">
        <f t="shared" si="27"/>
        <v>0</v>
      </c>
      <c r="K135" s="41">
        <f t="shared" si="28"/>
        <v>0</v>
      </c>
      <c r="L135" s="68"/>
      <c r="M135" s="68"/>
      <c r="N135" s="68"/>
      <c r="O135" s="68"/>
      <c r="P135" s="68"/>
      <c r="Q135" s="68"/>
      <c r="R135" s="68"/>
      <c r="S135" s="144"/>
      <c r="T135" s="67"/>
      <c r="U135" s="66"/>
      <c r="V135" s="66"/>
      <c r="W135" s="65"/>
      <c r="X135" s="155">
        <f t="shared" si="29"/>
        <v>0</v>
      </c>
      <c r="Y135" s="31">
        <f t="shared" si="30"/>
        <v>0</v>
      </c>
      <c r="Z135" s="31">
        <f t="shared" si="31"/>
        <v>0</v>
      </c>
      <c r="AA135" s="31">
        <f t="shared" si="31"/>
        <v>0</v>
      </c>
      <c r="AB135" s="31">
        <f t="shared" si="31"/>
        <v>0</v>
      </c>
      <c r="AC135" s="42">
        <f t="shared" si="32"/>
        <v>0</v>
      </c>
      <c r="AD135" s="63"/>
      <c r="AE135" s="63"/>
      <c r="AF135" s="63"/>
      <c r="AG135" s="64"/>
      <c r="AH135" s="64"/>
      <c r="AI135" s="64"/>
      <c r="AJ135" s="63"/>
      <c r="AK135" s="63"/>
      <c r="AL135" s="63"/>
      <c r="AM135" s="64"/>
      <c r="AN135" s="64"/>
      <c r="AO135" s="64"/>
      <c r="AP135" s="63"/>
      <c r="AQ135" s="63"/>
      <c r="AR135" s="63"/>
      <c r="AS135" s="64"/>
      <c r="AT135" s="64"/>
      <c r="AU135" s="64"/>
      <c r="AV135" s="63"/>
      <c r="AW135" s="63"/>
      <c r="AX135" s="63"/>
      <c r="AY135" s="64"/>
      <c r="AZ135" s="64"/>
      <c r="BA135" s="64"/>
      <c r="BB135" s="69"/>
      <c r="BC135" s="69"/>
      <c r="BD135" s="69"/>
      <c r="BE135" s="64"/>
      <c r="BF135" s="64"/>
      <c r="BG135" s="64"/>
      <c r="BH135" s="69"/>
      <c r="BI135" s="69"/>
      <c r="BJ135" s="69"/>
      <c r="BK135" s="64"/>
      <c r="BL135" s="64"/>
      <c r="BM135" s="64"/>
      <c r="BN135" s="114"/>
      <c r="BO135" s="34" t="e">
        <f t="shared" si="33"/>
        <v>#DIV/0!</v>
      </c>
    </row>
    <row r="136" spans="1:67" ht="15.75" hidden="1" x14ac:dyDescent="0.25">
      <c r="A136" s="68">
        <v>50</v>
      </c>
      <c r="B136" s="68"/>
      <c r="C136" s="14"/>
      <c r="D136" s="14"/>
      <c r="E136" s="14"/>
      <c r="F136" s="192" t="s">
        <v>36</v>
      </c>
      <c r="G136" s="14"/>
      <c r="H136" s="249"/>
      <c r="I136" s="4" t="s">
        <v>37</v>
      </c>
      <c r="J136" s="28">
        <f t="shared" si="27"/>
        <v>0</v>
      </c>
      <c r="K136" s="41">
        <f t="shared" si="28"/>
        <v>0</v>
      </c>
      <c r="L136" s="68"/>
      <c r="M136" s="68"/>
      <c r="N136" s="68"/>
      <c r="O136" s="68"/>
      <c r="P136" s="68"/>
      <c r="Q136" s="68"/>
      <c r="R136" s="68"/>
      <c r="S136" s="144"/>
      <c r="T136" s="67"/>
      <c r="U136" s="66"/>
      <c r="V136" s="66"/>
      <c r="W136" s="65"/>
      <c r="X136" s="155">
        <f t="shared" si="29"/>
        <v>0</v>
      </c>
      <c r="Y136" s="31">
        <f t="shared" si="30"/>
        <v>0</v>
      </c>
      <c r="Z136" s="31">
        <f t="shared" si="31"/>
        <v>0</v>
      </c>
      <c r="AA136" s="31">
        <f t="shared" si="31"/>
        <v>0</v>
      </c>
      <c r="AB136" s="31">
        <f t="shared" si="31"/>
        <v>0</v>
      </c>
      <c r="AC136" s="42">
        <f t="shared" si="32"/>
        <v>0</v>
      </c>
      <c r="AD136" s="63"/>
      <c r="AE136" s="63"/>
      <c r="AF136" s="63"/>
      <c r="AG136" s="64"/>
      <c r="AH136" s="64"/>
      <c r="AI136" s="64"/>
      <c r="AJ136" s="63"/>
      <c r="AK136" s="63"/>
      <c r="AL136" s="63"/>
      <c r="AM136" s="64"/>
      <c r="AN136" s="64"/>
      <c r="AO136" s="64"/>
      <c r="AP136" s="63"/>
      <c r="AQ136" s="63"/>
      <c r="AR136" s="63"/>
      <c r="AS136" s="64"/>
      <c r="AT136" s="64"/>
      <c r="AU136" s="64"/>
      <c r="AV136" s="63"/>
      <c r="AW136" s="63"/>
      <c r="AX136" s="63"/>
      <c r="AY136" s="64"/>
      <c r="AZ136" s="64"/>
      <c r="BA136" s="64"/>
      <c r="BB136" s="69"/>
      <c r="BC136" s="69"/>
      <c r="BD136" s="69"/>
      <c r="BE136" s="64"/>
      <c r="BF136" s="64"/>
      <c r="BG136" s="64"/>
      <c r="BH136" s="69"/>
      <c r="BI136" s="69"/>
      <c r="BJ136" s="69"/>
      <c r="BK136" s="64"/>
      <c r="BL136" s="64"/>
      <c r="BM136" s="64"/>
      <c r="BN136" s="114"/>
      <c r="BO136" s="34" t="e">
        <f t="shared" si="33"/>
        <v>#DIV/0!</v>
      </c>
    </row>
    <row r="137" spans="1:67" ht="15.75" hidden="1" x14ac:dyDescent="0.25">
      <c r="A137" s="68">
        <v>51</v>
      </c>
      <c r="B137" s="68"/>
      <c r="C137" s="14"/>
      <c r="D137" s="14"/>
      <c r="E137" s="14"/>
      <c r="F137" s="192" t="s">
        <v>36</v>
      </c>
      <c r="G137" s="14"/>
      <c r="H137" s="249"/>
      <c r="I137" s="4" t="s">
        <v>37</v>
      </c>
      <c r="J137" s="28">
        <f t="shared" si="27"/>
        <v>0</v>
      </c>
      <c r="K137" s="41">
        <f t="shared" si="28"/>
        <v>0</v>
      </c>
      <c r="L137" s="68"/>
      <c r="M137" s="68"/>
      <c r="N137" s="68"/>
      <c r="O137" s="68"/>
      <c r="P137" s="68"/>
      <c r="Q137" s="68"/>
      <c r="R137" s="68"/>
      <c r="S137" s="144"/>
      <c r="T137" s="67"/>
      <c r="U137" s="66"/>
      <c r="V137" s="66"/>
      <c r="W137" s="65"/>
      <c r="X137" s="155">
        <f t="shared" si="29"/>
        <v>0</v>
      </c>
      <c r="Y137" s="31">
        <f t="shared" si="30"/>
        <v>0</v>
      </c>
      <c r="Z137" s="31">
        <f t="shared" si="31"/>
        <v>0</v>
      </c>
      <c r="AA137" s="31">
        <f t="shared" si="31"/>
        <v>0</v>
      </c>
      <c r="AB137" s="31">
        <f t="shared" si="31"/>
        <v>0</v>
      </c>
      <c r="AC137" s="42">
        <f t="shared" si="32"/>
        <v>0</v>
      </c>
      <c r="AD137" s="63"/>
      <c r="AE137" s="63"/>
      <c r="AF137" s="63"/>
      <c r="AG137" s="64"/>
      <c r="AH137" s="64"/>
      <c r="AI137" s="64"/>
      <c r="AJ137" s="63"/>
      <c r="AK137" s="63"/>
      <c r="AL137" s="63"/>
      <c r="AM137" s="64"/>
      <c r="AN137" s="64"/>
      <c r="AO137" s="64"/>
      <c r="AP137" s="63"/>
      <c r="AQ137" s="63"/>
      <c r="AR137" s="63"/>
      <c r="AS137" s="64"/>
      <c r="AT137" s="64"/>
      <c r="AU137" s="64"/>
      <c r="AV137" s="63"/>
      <c r="AW137" s="63"/>
      <c r="AX137" s="63"/>
      <c r="AY137" s="64"/>
      <c r="AZ137" s="64"/>
      <c r="BA137" s="64"/>
      <c r="BB137" s="69"/>
      <c r="BC137" s="69"/>
      <c r="BD137" s="69"/>
      <c r="BE137" s="64"/>
      <c r="BF137" s="64"/>
      <c r="BG137" s="64"/>
      <c r="BH137" s="69"/>
      <c r="BI137" s="69"/>
      <c r="BJ137" s="69"/>
      <c r="BK137" s="64"/>
      <c r="BL137" s="64"/>
      <c r="BM137" s="64"/>
      <c r="BN137" s="114"/>
      <c r="BO137" s="34" t="e">
        <f t="shared" si="33"/>
        <v>#DIV/0!</v>
      </c>
    </row>
    <row r="138" spans="1:67" ht="15.75" hidden="1" x14ac:dyDescent="0.25">
      <c r="A138" s="68">
        <v>52</v>
      </c>
      <c r="B138" s="68"/>
      <c r="C138" s="14"/>
      <c r="D138" s="14"/>
      <c r="E138" s="14"/>
      <c r="F138" s="192" t="s">
        <v>36</v>
      </c>
      <c r="G138" s="14"/>
      <c r="H138" s="249"/>
      <c r="I138" s="4" t="s">
        <v>37</v>
      </c>
      <c r="J138" s="28">
        <f t="shared" si="27"/>
        <v>0</v>
      </c>
      <c r="K138" s="41">
        <f t="shared" si="28"/>
        <v>0</v>
      </c>
      <c r="L138" s="29"/>
      <c r="M138" s="29"/>
      <c r="N138" s="29"/>
      <c r="O138" s="29"/>
      <c r="P138" s="68"/>
      <c r="Q138" s="68"/>
      <c r="R138" s="68"/>
      <c r="S138" s="144"/>
      <c r="T138" s="67"/>
      <c r="U138" s="66"/>
      <c r="V138" s="66"/>
      <c r="W138" s="65"/>
      <c r="X138" s="155">
        <f t="shared" si="29"/>
        <v>0</v>
      </c>
      <c r="Y138" s="31">
        <f t="shared" si="30"/>
        <v>0</v>
      </c>
      <c r="Z138" s="31">
        <f t="shared" si="31"/>
        <v>0</v>
      </c>
      <c r="AA138" s="31">
        <f t="shared" si="31"/>
        <v>0</v>
      </c>
      <c r="AB138" s="31">
        <f t="shared" si="31"/>
        <v>0</v>
      </c>
      <c r="AC138" s="42">
        <f t="shared" si="32"/>
        <v>0</v>
      </c>
      <c r="AD138" s="63"/>
      <c r="AE138" s="63"/>
      <c r="AF138" s="63"/>
      <c r="AG138" s="64"/>
      <c r="AH138" s="64"/>
      <c r="AI138" s="64"/>
      <c r="AJ138" s="63"/>
      <c r="AK138" s="63"/>
      <c r="AL138" s="63"/>
      <c r="AM138" s="64"/>
      <c r="AN138" s="64"/>
      <c r="AO138" s="64"/>
      <c r="AP138" s="63"/>
      <c r="AQ138" s="63"/>
      <c r="AR138" s="63"/>
      <c r="AS138" s="64"/>
      <c r="AT138" s="64"/>
      <c r="AU138" s="64"/>
      <c r="AV138" s="63"/>
      <c r="AW138" s="63"/>
      <c r="AX138" s="63"/>
      <c r="AY138" s="64"/>
      <c r="AZ138" s="64"/>
      <c r="BA138" s="64"/>
      <c r="BB138" s="69"/>
      <c r="BC138" s="69"/>
      <c r="BD138" s="69"/>
      <c r="BE138" s="64"/>
      <c r="BF138" s="64"/>
      <c r="BG138" s="64"/>
      <c r="BH138" s="69"/>
      <c r="BI138" s="69"/>
      <c r="BJ138" s="69"/>
      <c r="BK138" s="64"/>
      <c r="BL138" s="64"/>
      <c r="BM138" s="64"/>
      <c r="BN138" s="114"/>
      <c r="BO138" s="34" t="e">
        <f t="shared" si="33"/>
        <v>#DIV/0!</v>
      </c>
    </row>
    <row r="139" spans="1:67" ht="15.75" hidden="1" x14ac:dyDescent="0.25">
      <c r="A139" s="68">
        <v>53</v>
      </c>
      <c r="B139" s="68"/>
      <c r="C139" s="14"/>
      <c r="D139" s="14"/>
      <c r="E139" s="14"/>
      <c r="F139" s="192" t="s">
        <v>36</v>
      </c>
      <c r="G139" s="14"/>
      <c r="H139" s="249"/>
      <c r="I139" s="4" t="s">
        <v>37</v>
      </c>
      <c r="J139" s="28">
        <f t="shared" si="27"/>
        <v>0</v>
      </c>
      <c r="K139" s="41">
        <f t="shared" si="28"/>
        <v>0</v>
      </c>
      <c r="L139" s="29"/>
      <c r="M139" s="29"/>
      <c r="N139" s="29"/>
      <c r="O139" s="29"/>
      <c r="P139" s="68"/>
      <c r="Q139" s="68"/>
      <c r="R139" s="68"/>
      <c r="S139" s="144"/>
      <c r="T139" s="67"/>
      <c r="U139" s="66"/>
      <c r="V139" s="66"/>
      <c r="W139" s="65"/>
      <c r="X139" s="155">
        <f t="shared" si="29"/>
        <v>0</v>
      </c>
      <c r="Y139" s="31">
        <f t="shared" si="30"/>
        <v>0</v>
      </c>
      <c r="Z139" s="31">
        <f t="shared" si="31"/>
        <v>0</v>
      </c>
      <c r="AA139" s="31">
        <f t="shared" si="31"/>
        <v>0</v>
      </c>
      <c r="AB139" s="31">
        <f t="shared" si="31"/>
        <v>0</v>
      </c>
      <c r="AC139" s="42">
        <f t="shared" si="32"/>
        <v>0</v>
      </c>
      <c r="AD139" s="63"/>
      <c r="AE139" s="63"/>
      <c r="AF139" s="63"/>
      <c r="AG139" s="64"/>
      <c r="AH139" s="64"/>
      <c r="AI139" s="64"/>
      <c r="AJ139" s="63"/>
      <c r="AK139" s="63"/>
      <c r="AL139" s="63"/>
      <c r="AM139" s="64"/>
      <c r="AN139" s="64"/>
      <c r="AO139" s="64"/>
      <c r="AP139" s="63"/>
      <c r="AQ139" s="63"/>
      <c r="AR139" s="63"/>
      <c r="AS139" s="64"/>
      <c r="AT139" s="64"/>
      <c r="AU139" s="64"/>
      <c r="AV139" s="63"/>
      <c r="AW139" s="63"/>
      <c r="AX139" s="63"/>
      <c r="AY139" s="64"/>
      <c r="AZ139" s="64"/>
      <c r="BA139" s="64"/>
      <c r="BB139" s="69"/>
      <c r="BC139" s="69"/>
      <c r="BD139" s="69"/>
      <c r="BE139" s="64"/>
      <c r="BF139" s="64"/>
      <c r="BG139" s="64"/>
      <c r="BH139" s="69"/>
      <c r="BI139" s="69"/>
      <c r="BJ139" s="69"/>
      <c r="BK139" s="64"/>
      <c r="BL139" s="64"/>
      <c r="BM139" s="64"/>
      <c r="BN139" s="114"/>
      <c r="BO139" s="34" t="e">
        <f t="shared" si="33"/>
        <v>#DIV/0!</v>
      </c>
    </row>
    <row r="140" spans="1:67" ht="15.75" hidden="1" x14ac:dyDescent="0.25">
      <c r="A140" s="68">
        <v>54</v>
      </c>
      <c r="B140" s="68"/>
      <c r="C140" s="68"/>
      <c r="D140" s="14"/>
      <c r="E140" s="14"/>
      <c r="F140" s="192" t="s">
        <v>36</v>
      </c>
      <c r="G140" s="14"/>
      <c r="H140" s="249"/>
      <c r="I140" s="117" t="s">
        <v>39</v>
      </c>
      <c r="J140" s="85">
        <f>SUM(J141:J153)</f>
        <v>0</v>
      </c>
      <c r="K140" s="105">
        <f>J140*36</f>
        <v>0</v>
      </c>
      <c r="L140" s="106"/>
      <c r="M140" s="106"/>
      <c r="N140" s="106"/>
      <c r="O140" s="106"/>
      <c r="P140" s="125"/>
      <c r="Q140" s="125"/>
      <c r="R140" s="125"/>
      <c r="S140" s="148"/>
      <c r="T140" s="174"/>
      <c r="U140" s="126"/>
      <c r="V140" s="126"/>
      <c r="W140" s="175"/>
      <c r="X140" s="155"/>
      <c r="Y140" s="31"/>
      <c r="Z140" s="31"/>
      <c r="AA140" s="31"/>
      <c r="AB140" s="31"/>
      <c r="AC140" s="4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125"/>
      <c r="BO140" s="86"/>
    </row>
    <row r="141" spans="1:67" ht="15.75" hidden="1" x14ac:dyDescent="0.25">
      <c r="A141" s="68">
        <v>55</v>
      </c>
      <c r="B141" s="68"/>
      <c r="C141" s="68"/>
      <c r="D141" s="14"/>
      <c r="E141" s="14"/>
      <c r="F141" s="192" t="s">
        <v>36</v>
      </c>
      <c r="G141" s="14"/>
      <c r="H141" s="249"/>
      <c r="I141" s="4" t="s">
        <v>37</v>
      </c>
      <c r="J141" s="28">
        <f t="shared" ref="J141:J153" si="34">L141+M141+N141+O141+P141+Q141+R141+S141</f>
        <v>0</v>
      </c>
      <c r="K141" s="41">
        <f t="shared" ref="K141:K153" si="35">J141*36</f>
        <v>0</v>
      </c>
      <c r="L141" s="29"/>
      <c r="M141" s="29"/>
      <c r="N141" s="29"/>
      <c r="O141" s="29"/>
      <c r="P141" s="68"/>
      <c r="Q141" s="68"/>
      <c r="R141" s="68"/>
      <c r="S141" s="144"/>
      <c r="T141" s="67"/>
      <c r="U141" s="66"/>
      <c r="V141" s="66"/>
      <c r="W141" s="65"/>
      <c r="X141" s="155">
        <f t="shared" ref="X141:X153" si="36">Y141+Y141*0.1</f>
        <v>0</v>
      </c>
      <c r="Y141" s="31">
        <f t="shared" ref="Y141:Y153" si="37">SUM(Z141:AB141)</f>
        <v>0</v>
      </c>
      <c r="Z141" s="31">
        <f t="shared" ref="Z141:AB153" si="38">AD141+AG141+AJ141+AM141+AP141+AS141+AV141+AY141+BB141+BE141+BH141+BK141</f>
        <v>0</v>
      </c>
      <c r="AA141" s="31">
        <f t="shared" si="38"/>
        <v>0</v>
      </c>
      <c r="AB141" s="31">
        <f t="shared" si="38"/>
        <v>0</v>
      </c>
      <c r="AC141" s="42">
        <f t="shared" ref="AC141:AC153" si="39">K141-X141</f>
        <v>0</v>
      </c>
      <c r="AD141" s="63"/>
      <c r="AE141" s="63"/>
      <c r="AF141" s="63"/>
      <c r="AG141" s="64"/>
      <c r="AH141" s="64"/>
      <c r="AI141" s="64"/>
      <c r="AJ141" s="63"/>
      <c r="AK141" s="63"/>
      <c r="AL141" s="63"/>
      <c r="AM141" s="64"/>
      <c r="AN141" s="64"/>
      <c r="AO141" s="64"/>
      <c r="AP141" s="63"/>
      <c r="AQ141" s="63"/>
      <c r="AR141" s="63"/>
      <c r="AS141" s="64"/>
      <c r="AT141" s="64"/>
      <c r="AU141" s="64"/>
      <c r="AV141" s="63"/>
      <c r="AW141" s="63"/>
      <c r="AX141" s="63"/>
      <c r="AY141" s="64"/>
      <c r="AZ141" s="64"/>
      <c r="BA141" s="64"/>
      <c r="BB141" s="69"/>
      <c r="BC141" s="69"/>
      <c r="BD141" s="69"/>
      <c r="BE141" s="64"/>
      <c r="BF141" s="64"/>
      <c r="BG141" s="64"/>
      <c r="BH141" s="69"/>
      <c r="BI141" s="69"/>
      <c r="BJ141" s="69"/>
      <c r="BK141" s="64"/>
      <c r="BL141" s="64"/>
      <c r="BM141" s="64"/>
      <c r="BN141" s="114"/>
      <c r="BO141" s="34" t="e">
        <f t="shared" ref="BO141:BO153" si="40">Y141/K141*100</f>
        <v>#DIV/0!</v>
      </c>
    </row>
    <row r="142" spans="1:67" ht="15.75" hidden="1" x14ac:dyDescent="0.25">
      <c r="A142" s="68">
        <v>56</v>
      </c>
      <c r="B142" s="68"/>
      <c r="C142" s="14"/>
      <c r="D142" s="14"/>
      <c r="E142" s="14"/>
      <c r="F142" s="192" t="s">
        <v>36</v>
      </c>
      <c r="G142" s="14"/>
      <c r="H142" s="249"/>
      <c r="I142" s="4" t="s">
        <v>37</v>
      </c>
      <c r="J142" s="28">
        <f t="shared" si="34"/>
        <v>0</v>
      </c>
      <c r="K142" s="41">
        <f t="shared" si="35"/>
        <v>0</v>
      </c>
      <c r="L142" s="29"/>
      <c r="M142" s="29"/>
      <c r="N142" s="29"/>
      <c r="O142" s="29"/>
      <c r="P142" s="68"/>
      <c r="Q142" s="68"/>
      <c r="R142" s="68"/>
      <c r="S142" s="144"/>
      <c r="T142" s="67"/>
      <c r="U142" s="66"/>
      <c r="V142" s="66"/>
      <c r="W142" s="65"/>
      <c r="X142" s="155">
        <f t="shared" si="36"/>
        <v>0</v>
      </c>
      <c r="Y142" s="31">
        <f t="shared" si="37"/>
        <v>0</v>
      </c>
      <c r="Z142" s="31">
        <f t="shared" si="38"/>
        <v>0</v>
      </c>
      <c r="AA142" s="31">
        <f t="shared" si="38"/>
        <v>0</v>
      </c>
      <c r="AB142" s="31">
        <f t="shared" si="38"/>
        <v>0</v>
      </c>
      <c r="AC142" s="42">
        <f t="shared" si="39"/>
        <v>0</v>
      </c>
      <c r="AD142" s="63"/>
      <c r="AE142" s="63"/>
      <c r="AF142" s="63"/>
      <c r="AG142" s="64"/>
      <c r="AH142" s="64"/>
      <c r="AI142" s="64"/>
      <c r="AJ142" s="63"/>
      <c r="AK142" s="63"/>
      <c r="AL142" s="63"/>
      <c r="AM142" s="64"/>
      <c r="AN142" s="64"/>
      <c r="AO142" s="64"/>
      <c r="AP142" s="63"/>
      <c r="AQ142" s="63"/>
      <c r="AR142" s="63"/>
      <c r="AS142" s="64"/>
      <c r="AT142" s="64"/>
      <c r="AU142" s="64"/>
      <c r="AV142" s="63"/>
      <c r="AW142" s="63"/>
      <c r="AX142" s="63"/>
      <c r="AY142" s="64"/>
      <c r="AZ142" s="64"/>
      <c r="BA142" s="64"/>
      <c r="BB142" s="69"/>
      <c r="BC142" s="69"/>
      <c r="BD142" s="69"/>
      <c r="BE142" s="64"/>
      <c r="BF142" s="64"/>
      <c r="BG142" s="64"/>
      <c r="BH142" s="69"/>
      <c r="BI142" s="69"/>
      <c r="BJ142" s="69"/>
      <c r="BK142" s="64"/>
      <c r="BL142" s="64"/>
      <c r="BM142" s="64"/>
      <c r="BN142" s="114"/>
      <c r="BO142" s="34" t="e">
        <f t="shared" si="40"/>
        <v>#DIV/0!</v>
      </c>
    </row>
    <row r="143" spans="1:67" ht="15.75" hidden="1" x14ac:dyDescent="0.25">
      <c r="A143" s="68">
        <v>57</v>
      </c>
      <c r="B143" s="68"/>
      <c r="C143" s="14"/>
      <c r="D143" s="14"/>
      <c r="E143" s="14"/>
      <c r="F143" s="192" t="s">
        <v>36</v>
      </c>
      <c r="G143" s="14"/>
      <c r="H143" s="249"/>
      <c r="I143" s="4" t="s">
        <v>37</v>
      </c>
      <c r="J143" s="28">
        <f t="shared" si="34"/>
        <v>0</v>
      </c>
      <c r="K143" s="41">
        <f t="shared" si="35"/>
        <v>0</v>
      </c>
      <c r="L143" s="29"/>
      <c r="M143" s="29"/>
      <c r="N143" s="29"/>
      <c r="O143" s="29"/>
      <c r="P143" s="68"/>
      <c r="Q143" s="68"/>
      <c r="R143" s="68"/>
      <c r="S143" s="144"/>
      <c r="T143" s="67"/>
      <c r="U143" s="66"/>
      <c r="V143" s="66"/>
      <c r="W143" s="65"/>
      <c r="X143" s="155">
        <f t="shared" si="36"/>
        <v>0</v>
      </c>
      <c r="Y143" s="31">
        <f t="shared" si="37"/>
        <v>0</v>
      </c>
      <c r="Z143" s="31">
        <f t="shared" si="38"/>
        <v>0</v>
      </c>
      <c r="AA143" s="31">
        <f t="shared" si="38"/>
        <v>0</v>
      </c>
      <c r="AB143" s="31">
        <f t="shared" si="38"/>
        <v>0</v>
      </c>
      <c r="AC143" s="42">
        <f t="shared" si="39"/>
        <v>0</v>
      </c>
      <c r="AD143" s="63"/>
      <c r="AE143" s="63"/>
      <c r="AF143" s="63"/>
      <c r="AG143" s="64"/>
      <c r="AH143" s="64"/>
      <c r="AI143" s="64"/>
      <c r="AJ143" s="63"/>
      <c r="AK143" s="63"/>
      <c r="AL143" s="63"/>
      <c r="AM143" s="64"/>
      <c r="AN143" s="64"/>
      <c r="AO143" s="64"/>
      <c r="AP143" s="63"/>
      <c r="AQ143" s="63"/>
      <c r="AR143" s="63"/>
      <c r="AS143" s="64"/>
      <c r="AT143" s="64"/>
      <c r="AU143" s="64"/>
      <c r="AV143" s="63"/>
      <c r="AW143" s="63"/>
      <c r="AX143" s="63"/>
      <c r="AY143" s="64"/>
      <c r="AZ143" s="64"/>
      <c r="BA143" s="64"/>
      <c r="BB143" s="69"/>
      <c r="BC143" s="69"/>
      <c r="BD143" s="69"/>
      <c r="BE143" s="64"/>
      <c r="BF143" s="64"/>
      <c r="BG143" s="64"/>
      <c r="BH143" s="69"/>
      <c r="BI143" s="69"/>
      <c r="BJ143" s="69"/>
      <c r="BK143" s="64"/>
      <c r="BL143" s="64"/>
      <c r="BM143" s="64"/>
      <c r="BN143" s="114"/>
      <c r="BO143" s="34" t="e">
        <f t="shared" si="40"/>
        <v>#DIV/0!</v>
      </c>
    </row>
    <row r="144" spans="1:67" ht="15.75" hidden="1" x14ac:dyDescent="0.25">
      <c r="A144" s="68">
        <v>58</v>
      </c>
      <c r="B144" s="68"/>
      <c r="C144" s="14"/>
      <c r="D144" s="14"/>
      <c r="E144" s="14"/>
      <c r="F144" s="192" t="s">
        <v>36</v>
      </c>
      <c r="G144" s="14"/>
      <c r="H144" s="249"/>
      <c r="I144" s="4" t="s">
        <v>37</v>
      </c>
      <c r="J144" s="28">
        <f t="shared" si="34"/>
        <v>0</v>
      </c>
      <c r="K144" s="41">
        <f t="shared" si="35"/>
        <v>0</v>
      </c>
      <c r="L144" s="29"/>
      <c r="M144" s="29"/>
      <c r="N144" s="29"/>
      <c r="O144" s="29"/>
      <c r="P144" s="68"/>
      <c r="Q144" s="68"/>
      <c r="R144" s="68"/>
      <c r="S144" s="144"/>
      <c r="T144" s="67"/>
      <c r="U144" s="66"/>
      <c r="V144" s="66"/>
      <c r="W144" s="65"/>
      <c r="X144" s="155">
        <f t="shared" si="36"/>
        <v>0</v>
      </c>
      <c r="Y144" s="31">
        <f t="shared" si="37"/>
        <v>0</v>
      </c>
      <c r="Z144" s="31">
        <f t="shared" si="38"/>
        <v>0</v>
      </c>
      <c r="AA144" s="31">
        <f t="shared" si="38"/>
        <v>0</v>
      </c>
      <c r="AB144" s="31">
        <f t="shared" si="38"/>
        <v>0</v>
      </c>
      <c r="AC144" s="42">
        <f t="shared" si="39"/>
        <v>0</v>
      </c>
      <c r="AD144" s="63"/>
      <c r="AE144" s="63"/>
      <c r="AF144" s="63"/>
      <c r="AG144" s="64"/>
      <c r="AH144" s="64"/>
      <c r="AI144" s="64"/>
      <c r="AJ144" s="63"/>
      <c r="AK144" s="63"/>
      <c r="AL144" s="63"/>
      <c r="AM144" s="64"/>
      <c r="AN144" s="64"/>
      <c r="AO144" s="64"/>
      <c r="AP144" s="63"/>
      <c r="AQ144" s="63"/>
      <c r="AR144" s="63"/>
      <c r="AS144" s="64"/>
      <c r="AT144" s="64"/>
      <c r="AU144" s="64"/>
      <c r="AV144" s="63"/>
      <c r="AW144" s="63"/>
      <c r="AX144" s="63"/>
      <c r="AY144" s="64"/>
      <c r="AZ144" s="64"/>
      <c r="BA144" s="64"/>
      <c r="BB144" s="69"/>
      <c r="BC144" s="69"/>
      <c r="BD144" s="69"/>
      <c r="BE144" s="64"/>
      <c r="BF144" s="64"/>
      <c r="BG144" s="64"/>
      <c r="BH144" s="69"/>
      <c r="BI144" s="69"/>
      <c r="BJ144" s="69"/>
      <c r="BK144" s="64"/>
      <c r="BL144" s="64"/>
      <c r="BM144" s="64"/>
      <c r="BN144" s="114"/>
      <c r="BO144" s="34" t="e">
        <f t="shared" si="40"/>
        <v>#DIV/0!</v>
      </c>
    </row>
    <row r="145" spans="1:67" ht="15.75" hidden="1" x14ac:dyDescent="0.25">
      <c r="A145" s="68">
        <v>59</v>
      </c>
      <c r="B145" s="68"/>
      <c r="C145" s="14"/>
      <c r="D145" s="14"/>
      <c r="E145" s="14"/>
      <c r="F145" s="192" t="s">
        <v>36</v>
      </c>
      <c r="G145" s="14"/>
      <c r="H145" s="249"/>
      <c r="I145" s="4" t="s">
        <v>37</v>
      </c>
      <c r="J145" s="28">
        <f t="shared" si="34"/>
        <v>0</v>
      </c>
      <c r="K145" s="41">
        <f t="shared" si="35"/>
        <v>0</v>
      </c>
      <c r="L145" s="29"/>
      <c r="M145" s="29"/>
      <c r="N145" s="29"/>
      <c r="O145" s="29"/>
      <c r="P145" s="68"/>
      <c r="Q145" s="68"/>
      <c r="R145" s="68"/>
      <c r="S145" s="144"/>
      <c r="T145" s="67"/>
      <c r="U145" s="66"/>
      <c r="V145" s="66"/>
      <c r="W145" s="65"/>
      <c r="X145" s="155">
        <f t="shared" si="36"/>
        <v>0</v>
      </c>
      <c r="Y145" s="31">
        <f t="shared" si="37"/>
        <v>0</v>
      </c>
      <c r="Z145" s="31">
        <f t="shared" si="38"/>
        <v>0</v>
      </c>
      <c r="AA145" s="31">
        <f t="shared" si="38"/>
        <v>0</v>
      </c>
      <c r="AB145" s="31">
        <f t="shared" si="38"/>
        <v>0</v>
      </c>
      <c r="AC145" s="42">
        <f t="shared" si="39"/>
        <v>0</v>
      </c>
      <c r="AD145" s="63"/>
      <c r="AE145" s="63"/>
      <c r="AF145" s="63"/>
      <c r="AG145" s="64"/>
      <c r="AH145" s="64"/>
      <c r="AI145" s="64"/>
      <c r="AJ145" s="63"/>
      <c r="AK145" s="63"/>
      <c r="AL145" s="63"/>
      <c r="AM145" s="64"/>
      <c r="AN145" s="64"/>
      <c r="AO145" s="64"/>
      <c r="AP145" s="63"/>
      <c r="AQ145" s="63"/>
      <c r="AR145" s="63"/>
      <c r="AS145" s="64"/>
      <c r="AT145" s="64"/>
      <c r="AU145" s="64"/>
      <c r="AV145" s="63"/>
      <c r="AW145" s="63"/>
      <c r="AX145" s="63"/>
      <c r="AY145" s="64"/>
      <c r="AZ145" s="64"/>
      <c r="BA145" s="64"/>
      <c r="BB145" s="69"/>
      <c r="BC145" s="69"/>
      <c r="BD145" s="69"/>
      <c r="BE145" s="64"/>
      <c r="BF145" s="64"/>
      <c r="BG145" s="64"/>
      <c r="BH145" s="69"/>
      <c r="BI145" s="69"/>
      <c r="BJ145" s="69"/>
      <c r="BK145" s="64"/>
      <c r="BL145" s="64"/>
      <c r="BM145" s="64"/>
      <c r="BN145" s="114"/>
      <c r="BO145" s="34" t="e">
        <f t="shared" si="40"/>
        <v>#DIV/0!</v>
      </c>
    </row>
    <row r="146" spans="1:67" ht="15.75" hidden="1" x14ac:dyDescent="0.25">
      <c r="A146" s="68">
        <v>60</v>
      </c>
      <c r="B146" s="68"/>
      <c r="C146" s="14"/>
      <c r="D146" s="14"/>
      <c r="E146" s="14"/>
      <c r="F146" s="192" t="s">
        <v>36</v>
      </c>
      <c r="G146" s="14"/>
      <c r="H146" s="249"/>
      <c r="I146" s="4" t="s">
        <v>37</v>
      </c>
      <c r="J146" s="28">
        <f t="shared" si="34"/>
        <v>0</v>
      </c>
      <c r="K146" s="41">
        <f t="shared" si="35"/>
        <v>0</v>
      </c>
      <c r="L146" s="29"/>
      <c r="M146" s="29"/>
      <c r="N146" s="29"/>
      <c r="O146" s="29"/>
      <c r="P146" s="68"/>
      <c r="Q146" s="68"/>
      <c r="R146" s="68"/>
      <c r="S146" s="144"/>
      <c r="T146" s="67"/>
      <c r="U146" s="66"/>
      <c r="V146" s="66"/>
      <c r="W146" s="65"/>
      <c r="X146" s="155">
        <f t="shared" si="36"/>
        <v>0</v>
      </c>
      <c r="Y146" s="31">
        <f t="shared" si="37"/>
        <v>0</v>
      </c>
      <c r="Z146" s="31">
        <f t="shared" si="38"/>
        <v>0</v>
      </c>
      <c r="AA146" s="31">
        <f t="shared" si="38"/>
        <v>0</v>
      </c>
      <c r="AB146" s="31">
        <f t="shared" si="38"/>
        <v>0</v>
      </c>
      <c r="AC146" s="42">
        <f t="shared" si="39"/>
        <v>0</v>
      </c>
      <c r="AD146" s="63"/>
      <c r="AE146" s="63"/>
      <c r="AF146" s="63"/>
      <c r="AG146" s="64"/>
      <c r="AH146" s="64"/>
      <c r="AI146" s="64"/>
      <c r="AJ146" s="63"/>
      <c r="AK146" s="63"/>
      <c r="AL146" s="63"/>
      <c r="AM146" s="64"/>
      <c r="AN146" s="64"/>
      <c r="AO146" s="64"/>
      <c r="AP146" s="63"/>
      <c r="AQ146" s="63"/>
      <c r="AR146" s="63"/>
      <c r="AS146" s="64"/>
      <c r="AT146" s="64"/>
      <c r="AU146" s="64"/>
      <c r="AV146" s="63"/>
      <c r="AW146" s="63"/>
      <c r="AX146" s="63"/>
      <c r="AY146" s="64"/>
      <c r="AZ146" s="64"/>
      <c r="BA146" s="64"/>
      <c r="BB146" s="69"/>
      <c r="BC146" s="69"/>
      <c r="BD146" s="69"/>
      <c r="BE146" s="64"/>
      <c r="BF146" s="64"/>
      <c r="BG146" s="64"/>
      <c r="BH146" s="69"/>
      <c r="BI146" s="69"/>
      <c r="BJ146" s="69"/>
      <c r="BK146" s="64"/>
      <c r="BL146" s="64"/>
      <c r="BM146" s="64"/>
      <c r="BN146" s="114"/>
      <c r="BO146" s="34" t="e">
        <f t="shared" si="40"/>
        <v>#DIV/0!</v>
      </c>
    </row>
    <row r="147" spans="1:67" ht="15.75" hidden="1" x14ac:dyDescent="0.25">
      <c r="A147" s="68">
        <v>61</v>
      </c>
      <c r="B147" s="68"/>
      <c r="C147" s="14"/>
      <c r="D147" s="14"/>
      <c r="E147" s="14"/>
      <c r="F147" s="192" t="s">
        <v>36</v>
      </c>
      <c r="G147" s="14"/>
      <c r="H147" s="249"/>
      <c r="I147" s="4" t="s">
        <v>37</v>
      </c>
      <c r="J147" s="28">
        <f t="shared" si="34"/>
        <v>0</v>
      </c>
      <c r="K147" s="41">
        <f t="shared" si="35"/>
        <v>0</v>
      </c>
      <c r="L147" s="29"/>
      <c r="M147" s="29"/>
      <c r="N147" s="29"/>
      <c r="O147" s="29"/>
      <c r="P147" s="68"/>
      <c r="Q147" s="68"/>
      <c r="R147" s="68"/>
      <c r="S147" s="144"/>
      <c r="T147" s="67"/>
      <c r="U147" s="66"/>
      <c r="V147" s="66"/>
      <c r="W147" s="65"/>
      <c r="X147" s="155">
        <f t="shared" si="36"/>
        <v>0</v>
      </c>
      <c r="Y147" s="31">
        <f t="shared" si="37"/>
        <v>0</v>
      </c>
      <c r="Z147" s="31">
        <f t="shared" si="38"/>
        <v>0</v>
      </c>
      <c r="AA147" s="31">
        <f t="shared" si="38"/>
        <v>0</v>
      </c>
      <c r="AB147" s="31">
        <f t="shared" si="38"/>
        <v>0</v>
      </c>
      <c r="AC147" s="42">
        <f t="shared" si="39"/>
        <v>0</v>
      </c>
      <c r="AD147" s="63"/>
      <c r="AE147" s="63"/>
      <c r="AF147" s="63"/>
      <c r="AG147" s="64"/>
      <c r="AH147" s="64"/>
      <c r="AI147" s="64"/>
      <c r="AJ147" s="63"/>
      <c r="AK147" s="63"/>
      <c r="AL147" s="63"/>
      <c r="AM147" s="64"/>
      <c r="AN147" s="64"/>
      <c r="AO147" s="64"/>
      <c r="AP147" s="63"/>
      <c r="AQ147" s="63"/>
      <c r="AR147" s="63"/>
      <c r="AS147" s="64"/>
      <c r="AT147" s="64"/>
      <c r="AU147" s="64"/>
      <c r="AV147" s="63"/>
      <c r="AW147" s="63"/>
      <c r="AX147" s="63"/>
      <c r="AY147" s="64"/>
      <c r="AZ147" s="64"/>
      <c r="BA147" s="64"/>
      <c r="BB147" s="69"/>
      <c r="BC147" s="69"/>
      <c r="BD147" s="69"/>
      <c r="BE147" s="64"/>
      <c r="BF147" s="64"/>
      <c r="BG147" s="64"/>
      <c r="BH147" s="69"/>
      <c r="BI147" s="69"/>
      <c r="BJ147" s="69"/>
      <c r="BK147" s="64"/>
      <c r="BL147" s="64"/>
      <c r="BM147" s="64"/>
      <c r="BN147" s="114"/>
      <c r="BO147" s="34" t="e">
        <f t="shared" si="40"/>
        <v>#DIV/0!</v>
      </c>
    </row>
    <row r="148" spans="1:67" ht="15.75" hidden="1" x14ac:dyDescent="0.25">
      <c r="A148" s="68">
        <v>62</v>
      </c>
      <c r="B148" s="68"/>
      <c r="C148" s="14"/>
      <c r="D148" s="14"/>
      <c r="E148" s="14"/>
      <c r="F148" s="192" t="s">
        <v>36</v>
      </c>
      <c r="G148" s="14"/>
      <c r="H148" s="249"/>
      <c r="I148" s="4" t="s">
        <v>37</v>
      </c>
      <c r="J148" s="28">
        <f t="shared" si="34"/>
        <v>0</v>
      </c>
      <c r="K148" s="41">
        <f t="shared" si="35"/>
        <v>0</v>
      </c>
      <c r="L148" s="29"/>
      <c r="M148" s="29"/>
      <c r="N148" s="29"/>
      <c r="O148" s="29"/>
      <c r="P148" s="68"/>
      <c r="Q148" s="68"/>
      <c r="R148" s="68"/>
      <c r="S148" s="144"/>
      <c r="T148" s="67"/>
      <c r="U148" s="66"/>
      <c r="V148" s="66"/>
      <c r="W148" s="65"/>
      <c r="X148" s="155">
        <f t="shared" si="36"/>
        <v>0</v>
      </c>
      <c r="Y148" s="31">
        <f t="shared" si="37"/>
        <v>0</v>
      </c>
      <c r="Z148" s="31">
        <f t="shared" si="38"/>
        <v>0</v>
      </c>
      <c r="AA148" s="31">
        <f t="shared" si="38"/>
        <v>0</v>
      </c>
      <c r="AB148" s="31">
        <f t="shared" si="38"/>
        <v>0</v>
      </c>
      <c r="AC148" s="42">
        <f t="shared" si="39"/>
        <v>0</v>
      </c>
      <c r="AD148" s="63"/>
      <c r="AE148" s="63"/>
      <c r="AF148" s="63"/>
      <c r="AG148" s="64"/>
      <c r="AH148" s="64"/>
      <c r="AI148" s="64"/>
      <c r="AJ148" s="63"/>
      <c r="AK148" s="63"/>
      <c r="AL148" s="63"/>
      <c r="AM148" s="64"/>
      <c r="AN148" s="64"/>
      <c r="AO148" s="64"/>
      <c r="AP148" s="63"/>
      <c r="AQ148" s="63"/>
      <c r="AR148" s="63"/>
      <c r="AS148" s="64"/>
      <c r="AT148" s="64"/>
      <c r="AU148" s="64"/>
      <c r="AV148" s="63"/>
      <c r="AW148" s="63"/>
      <c r="AX148" s="63"/>
      <c r="AY148" s="64"/>
      <c r="AZ148" s="64"/>
      <c r="BA148" s="64"/>
      <c r="BB148" s="69"/>
      <c r="BC148" s="69"/>
      <c r="BD148" s="69"/>
      <c r="BE148" s="64"/>
      <c r="BF148" s="64"/>
      <c r="BG148" s="64"/>
      <c r="BH148" s="69"/>
      <c r="BI148" s="69"/>
      <c r="BJ148" s="69"/>
      <c r="BK148" s="64"/>
      <c r="BL148" s="64"/>
      <c r="BM148" s="64"/>
      <c r="BN148" s="114"/>
      <c r="BO148" s="34" t="e">
        <f t="shared" si="40"/>
        <v>#DIV/0!</v>
      </c>
    </row>
    <row r="149" spans="1:67" ht="15.75" hidden="1" x14ac:dyDescent="0.25">
      <c r="A149" s="68">
        <v>63</v>
      </c>
      <c r="B149" s="68"/>
      <c r="C149" s="14"/>
      <c r="D149" s="14"/>
      <c r="E149" s="14"/>
      <c r="F149" s="192" t="s">
        <v>36</v>
      </c>
      <c r="G149" s="14"/>
      <c r="H149" s="249"/>
      <c r="I149" s="4" t="s">
        <v>37</v>
      </c>
      <c r="J149" s="28">
        <f t="shared" si="34"/>
        <v>0</v>
      </c>
      <c r="K149" s="41">
        <f t="shared" si="35"/>
        <v>0</v>
      </c>
      <c r="L149" s="29"/>
      <c r="M149" s="29"/>
      <c r="N149" s="29"/>
      <c r="O149" s="29"/>
      <c r="P149" s="68"/>
      <c r="Q149" s="68"/>
      <c r="R149" s="68"/>
      <c r="S149" s="144"/>
      <c r="T149" s="67"/>
      <c r="U149" s="66"/>
      <c r="V149" s="66"/>
      <c r="W149" s="65"/>
      <c r="X149" s="155">
        <f t="shared" si="36"/>
        <v>0</v>
      </c>
      <c r="Y149" s="31">
        <f t="shared" si="37"/>
        <v>0</v>
      </c>
      <c r="Z149" s="31">
        <f t="shared" si="38"/>
        <v>0</v>
      </c>
      <c r="AA149" s="31">
        <f t="shared" si="38"/>
        <v>0</v>
      </c>
      <c r="AB149" s="31">
        <f t="shared" si="38"/>
        <v>0</v>
      </c>
      <c r="AC149" s="42">
        <f t="shared" si="39"/>
        <v>0</v>
      </c>
      <c r="AD149" s="63"/>
      <c r="AE149" s="63"/>
      <c r="AF149" s="63"/>
      <c r="AG149" s="64"/>
      <c r="AH149" s="64"/>
      <c r="AI149" s="64"/>
      <c r="AJ149" s="63"/>
      <c r="AK149" s="63"/>
      <c r="AL149" s="63"/>
      <c r="AM149" s="64"/>
      <c r="AN149" s="64"/>
      <c r="AO149" s="64"/>
      <c r="AP149" s="63"/>
      <c r="AQ149" s="63"/>
      <c r="AR149" s="63"/>
      <c r="AS149" s="64"/>
      <c r="AT149" s="64"/>
      <c r="AU149" s="64"/>
      <c r="AV149" s="63"/>
      <c r="AW149" s="63"/>
      <c r="AX149" s="63"/>
      <c r="AY149" s="64"/>
      <c r="AZ149" s="64"/>
      <c r="BA149" s="64"/>
      <c r="BB149" s="69"/>
      <c r="BC149" s="69"/>
      <c r="BD149" s="69"/>
      <c r="BE149" s="64"/>
      <c r="BF149" s="64"/>
      <c r="BG149" s="64"/>
      <c r="BH149" s="69"/>
      <c r="BI149" s="69"/>
      <c r="BJ149" s="69"/>
      <c r="BK149" s="64"/>
      <c r="BL149" s="64"/>
      <c r="BM149" s="64"/>
      <c r="BN149" s="114"/>
      <c r="BO149" s="34" t="e">
        <f t="shared" si="40"/>
        <v>#DIV/0!</v>
      </c>
    </row>
    <row r="150" spans="1:67" ht="15.75" hidden="1" x14ac:dyDescent="0.25">
      <c r="A150" s="68">
        <v>64</v>
      </c>
      <c r="B150" s="68"/>
      <c r="C150" s="14"/>
      <c r="D150" s="14"/>
      <c r="E150" s="14"/>
      <c r="F150" s="192" t="s">
        <v>36</v>
      </c>
      <c r="G150" s="14"/>
      <c r="H150" s="249"/>
      <c r="I150" s="4" t="s">
        <v>37</v>
      </c>
      <c r="J150" s="28">
        <f t="shared" si="34"/>
        <v>0</v>
      </c>
      <c r="K150" s="41">
        <f t="shared" si="35"/>
        <v>0</v>
      </c>
      <c r="L150" s="29"/>
      <c r="M150" s="29"/>
      <c r="N150" s="29"/>
      <c r="O150" s="29"/>
      <c r="P150" s="68"/>
      <c r="Q150" s="68"/>
      <c r="R150" s="68"/>
      <c r="S150" s="144"/>
      <c r="T150" s="67"/>
      <c r="U150" s="66"/>
      <c r="V150" s="66"/>
      <c r="W150" s="65"/>
      <c r="X150" s="155">
        <f t="shared" si="36"/>
        <v>0</v>
      </c>
      <c r="Y150" s="31">
        <f t="shared" si="37"/>
        <v>0</v>
      </c>
      <c r="Z150" s="31">
        <f t="shared" si="38"/>
        <v>0</v>
      </c>
      <c r="AA150" s="31">
        <f t="shared" si="38"/>
        <v>0</v>
      </c>
      <c r="AB150" s="31">
        <f t="shared" si="38"/>
        <v>0</v>
      </c>
      <c r="AC150" s="42">
        <f t="shared" si="39"/>
        <v>0</v>
      </c>
      <c r="AD150" s="63"/>
      <c r="AE150" s="63"/>
      <c r="AF150" s="63"/>
      <c r="AG150" s="64"/>
      <c r="AH150" s="64"/>
      <c r="AI150" s="64"/>
      <c r="AJ150" s="63"/>
      <c r="AK150" s="63"/>
      <c r="AL150" s="63"/>
      <c r="AM150" s="64"/>
      <c r="AN150" s="64"/>
      <c r="AO150" s="64"/>
      <c r="AP150" s="63"/>
      <c r="AQ150" s="63"/>
      <c r="AR150" s="63"/>
      <c r="AS150" s="64"/>
      <c r="AT150" s="64"/>
      <c r="AU150" s="64"/>
      <c r="AV150" s="63"/>
      <c r="AW150" s="63"/>
      <c r="AX150" s="63"/>
      <c r="AY150" s="64"/>
      <c r="AZ150" s="64"/>
      <c r="BA150" s="64"/>
      <c r="BB150" s="69"/>
      <c r="BC150" s="69"/>
      <c r="BD150" s="69"/>
      <c r="BE150" s="64"/>
      <c r="BF150" s="64"/>
      <c r="BG150" s="64"/>
      <c r="BH150" s="69"/>
      <c r="BI150" s="69"/>
      <c r="BJ150" s="69"/>
      <c r="BK150" s="64"/>
      <c r="BL150" s="64"/>
      <c r="BM150" s="64"/>
      <c r="BN150" s="114"/>
      <c r="BO150" s="34" t="e">
        <f t="shared" si="40"/>
        <v>#DIV/0!</v>
      </c>
    </row>
    <row r="151" spans="1:67" ht="15.75" hidden="1" x14ac:dyDescent="0.25">
      <c r="A151" s="68">
        <v>65</v>
      </c>
      <c r="B151" s="68"/>
      <c r="C151" s="14"/>
      <c r="D151" s="14"/>
      <c r="E151" s="14"/>
      <c r="F151" s="192" t="s">
        <v>36</v>
      </c>
      <c r="G151" s="14"/>
      <c r="H151" s="249"/>
      <c r="I151" s="4" t="s">
        <v>37</v>
      </c>
      <c r="J151" s="28">
        <f t="shared" si="34"/>
        <v>0</v>
      </c>
      <c r="K151" s="41">
        <f t="shared" si="35"/>
        <v>0</v>
      </c>
      <c r="L151" s="29"/>
      <c r="M151" s="29"/>
      <c r="N151" s="29"/>
      <c r="O151" s="29"/>
      <c r="P151" s="68"/>
      <c r="Q151" s="68"/>
      <c r="R151" s="68"/>
      <c r="S151" s="144"/>
      <c r="T151" s="67"/>
      <c r="U151" s="66"/>
      <c r="V151" s="66"/>
      <c r="W151" s="65"/>
      <c r="X151" s="155">
        <f t="shared" si="36"/>
        <v>0</v>
      </c>
      <c r="Y151" s="31">
        <f t="shared" si="37"/>
        <v>0</v>
      </c>
      <c r="Z151" s="31">
        <f t="shared" si="38"/>
        <v>0</v>
      </c>
      <c r="AA151" s="31">
        <f t="shared" si="38"/>
        <v>0</v>
      </c>
      <c r="AB151" s="31">
        <f t="shared" si="38"/>
        <v>0</v>
      </c>
      <c r="AC151" s="42">
        <f t="shared" si="39"/>
        <v>0</v>
      </c>
      <c r="AD151" s="63"/>
      <c r="AE151" s="63"/>
      <c r="AF151" s="63"/>
      <c r="AG151" s="64"/>
      <c r="AH151" s="64"/>
      <c r="AI151" s="64"/>
      <c r="AJ151" s="63"/>
      <c r="AK151" s="63"/>
      <c r="AL151" s="63"/>
      <c r="AM151" s="64"/>
      <c r="AN151" s="64"/>
      <c r="AO151" s="64"/>
      <c r="AP151" s="63"/>
      <c r="AQ151" s="63"/>
      <c r="AR151" s="63"/>
      <c r="AS151" s="64"/>
      <c r="AT151" s="64"/>
      <c r="AU151" s="64"/>
      <c r="AV151" s="63"/>
      <c r="AW151" s="63"/>
      <c r="AX151" s="63"/>
      <c r="AY151" s="64"/>
      <c r="AZ151" s="64"/>
      <c r="BA151" s="64"/>
      <c r="BB151" s="69"/>
      <c r="BC151" s="69"/>
      <c r="BD151" s="69"/>
      <c r="BE151" s="64"/>
      <c r="BF151" s="64"/>
      <c r="BG151" s="64"/>
      <c r="BH151" s="69"/>
      <c r="BI151" s="69"/>
      <c r="BJ151" s="69"/>
      <c r="BK151" s="64"/>
      <c r="BL151" s="64"/>
      <c r="BM151" s="64"/>
      <c r="BN151" s="114"/>
      <c r="BO151" s="34" t="e">
        <f t="shared" si="40"/>
        <v>#DIV/0!</v>
      </c>
    </row>
    <row r="152" spans="1:67" ht="15.75" hidden="1" x14ac:dyDescent="0.25">
      <c r="A152" s="68">
        <v>66</v>
      </c>
      <c r="B152" s="68"/>
      <c r="C152" s="14"/>
      <c r="D152" s="14"/>
      <c r="E152" s="14"/>
      <c r="F152" s="192" t="s">
        <v>36</v>
      </c>
      <c r="G152" s="14"/>
      <c r="H152" s="249"/>
      <c r="I152" s="4" t="s">
        <v>37</v>
      </c>
      <c r="J152" s="28">
        <f t="shared" si="34"/>
        <v>0</v>
      </c>
      <c r="K152" s="41">
        <f t="shared" si="35"/>
        <v>0</v>
      </c>
      <c r="L152" s="29"/>
      <c r="M152" s="29"/>
      <c r="N152" s="29"/>
      <c r="O152" s="29"/>
      <c r="P152" s="68"/>
      <c r="Q152" s="68"/>
      <c r="R152" s="68"/>
      <c r="S152" s="144"/>
      <c r="T152" s="67"/>
      <c r="U152" s="66"/>
      <c r="V152" s="66"/>
      <c r="W152" s="65"/>
      <c r="X152" s="155">
        <f t="shared" si="36"/>
        <v>0</v>
      </c>
      <c r="Y152" s="31">
        <f t="shared" si="37"/>
        <v>0</v>
      </c>
      <c r="Z152" s="31">
        <f t="shared" si="38"/>
        <v>0</v>
      </c>
      <c r="AA152" s="31">
        <f t="shared" si="38"/>
        <v>0</v>
      </c>
      <c r="AB152" s="31">
        <f t="shared" si="38"/>
        <v>0</v>
      </c>
      <c r="AC152" s="42">
        <f t="shared" si="39"/>
        <v>0</v>
      </c>
      <c r="AD152" s="63"/>
      <c r="AE152" s="63"/>
      <c r="AF152" s="63"/>
      <c r="AG152" s="64"/>
      <c r="AH152" s="64"/>
      <c r="AI152" s="64"/>
      <c r="AJ152" s="63"/>
      <c r="AK152" s="63"/>
      <c r="AL152" s="63"/>
      <c r="AM152" s="64"/>
      <c r="AN152" s="64"/>
      <c r="AO152" s="64"/>
      <c r="AP152" s="63"/>
      <c r="AQ152" s="63"/>
      <c r="AR152" s="63"/>
      <c r="AS152" s="64"/>
      <c r="AT152" s="64"/>
      <c r="AU152" s="64"/>
      <c r="AV152" s="63"/>
      <c r="AW152" s="63"/>
      <c r="AX152" s="63"/>
      <c r="AY152" s="64"/>
      <c r="AZ152" s="64"/>
      <c r="BA152" s="64"/>
      <c r="BB152" s="69"/>
      <c r="BC152" s="69"/>
      <c r="BD152" s="69"/>
      <c r="BE152" s="64"/>
      <c r="BF152" s="64"/>
      <c r="BG152" s="64"/>
      <c r="BH152" s="69"/>
      <c r="BI152" s="69"/>
      <c r="BJ152" s="69"/>
      <c r="BK152" s="64"/>
      <c r="BL152" s="64"/>
      <c r="BM152" s="64"/>
      <c r="BN152" s="114"/>
      <c r="BO152" s="34" t="e">
        <f t="shared" si="40"/>
        <v>#DIV/0!</v>
      </c>
    </row>
    <row r="153" spans="1:67" ht="15.75" hidden="1" x14ac:dyDescent="0.25">
      <c r="A153" s="68">
        <v>67</v>
      </c>
      <c r="B153" s="68"/>
      <c r="C153" s="14"/>
      <c r="D153" s="14"/>
      <c r="E153" s="14"/>
      <c r="F153" s="192" t="s">
        <v>36</v>
      </c>
      <c r="G153" s="14"/>
      <c r="H153" s="249"/>
      <c r="I153" s="4" t="s">
        <v>37</v>
      </c>
      <c r="J153" s="28">
        <f t="shared" si="34"/>
        <v>0</v>
      </c>
      <c r="K153" s="41">
        <f t="shared" si="35"/>
        <v>0</v>
      </c>
      <c r="L153" s="29"/>
      <c r="M153" s="29"/>
      <c r="N153" s="29"/>
      <c r="O153" s="29"/>
      <c r="P153" s="68"/>
      <c r="Q153" s="68"/>
      <c r="R153" s="68"/>
      <c r="S153" s="144"/>
      <c r="T153" s="67"/>
      <c r="U153" s="66"/>
      <c r="V153" s="66"/>
      <c r="W153" s="65"/>
      <c r="X153" s="155">
        <f t="shared" si="36"/>
        <v>0</v>
      </c>
      <c r="Y153" s="31">
        <f t="shared" si="37"/>
        <v>0</v>
      </c>
      <c r="Z153" s="31">
        <f t="shared" si="38"/>
        <v>0</v>
      </c>
      <c r="AA153" s="31">
        <f t="shared" si="38"/>
        <v>0</v>
      </c>
      <c r="AB153" s="31">
        <f t="shared" si="38"/>
        <v>0</v>
      </c>
      <c r="AC153" s="42">
        <f t="shared" si="39"/>
        <v>0</v>
      </c>
      <c r="AD153" s="63"/>
      <c r="AE153" s="63"/>
      <c r="AF153" s="63"/>
      <c r="AG153" s="64"/>
      <c r="AH153" s="64"/>
      <c r="AI153" s="64"/>
      <c r="AJ153" s="63"/>
      <c r="AK153" s="63"/>
      <c r="AL153" s="63"/>
      <c r="AM153" s="64"/>
      <c r="AN153" s="64"/>
      <c r="AO153" s="64"/>
      <c r="AP153" s="63"/>
      <c r="AQ153" s="63"/>
      <c r="AR153" s="63"/>
      <c r="AS153" s="64"/>
      <c r="AT153" s="64"/>
      <c r="AU153" s="64"/>
      <c r="AV153" s="63"/>
      <c r="AW153" s="63"/>
      <c r="AX153" s="63"/>
      <c r="AY153" s="64"/>
      <c r="AZ153" s="64"/>
      <c r="BA153" s="64"/>
      <c r="BB153" s="69"/>
      <c r="BC153" s="69"/>
      <c r="BD153" s="69"/>
      <c r="BE153" s="64"/>
      <c r="BF153" s="64"/>
      <c r="BG153" s="64"/>
      <c r="BH153" s="69"/>
      <c r="BI153" s="69"/>
      <c r="BJ153" s="69"/>
      <c r="BK153" s="64"/>
      <c r="BL153" s="64"/>
      <c r="BM153" s="64"/>
      <c r="BN153" s="114"/>
      <c r="BO153" s="34" t="e">
        <f t="shared" si="40"/>
        <v>#DIV/0!</v>
      </c>
    </row>
    <row r="154" spans="1:67" ht="15.75" hidden="1" x14ac:dyDescent="0.25">
      <c r="A154" s="68">
        <v>68</v>
      </c>
      <c r="B154" s="68"/>
      <c r="C154" s="68"/>
      <c r="D154" s="14"/>
      <c r="E154" s="14"/>
      <c r="F154" s="192" t="s">
        <v>36</v>
      </c>
      <c r="G154" s="14"/>
      <c r="H154" s="249"/>
      <c r="I154" s="117" t="s">
        <v>40</v>
      </c>
      <c r="J154" s="85">
        <f>SUM(J155:J167)</f>
        <v>0</v>
      </c>
      <c r="K154" s="105">
        <f>J154*36</f>
        <v>0</v>
      </c>
      <c r="L154" s="106"/>
      <c r="M154" s="106"/>
      <c r="N154" s="106"/>
      <c r="O154" s="106"/>
      <c r="P154" s="125"/>
      <c r="Q154" s="125"/>
      <c r="R154" s="125"/>
      <c r="S154" s="148"/>
      <c r="T154" s="174"/>
      <c r="U154" s="126"/>
      <c r="V154" s="126"/>
      <c r="W154" s="175"/>
      <c r="X154" s="155"/>
      <c r="Y154" s="31"/>
      <c r="Z154" s="31"/>
      <c r="AA154" s="31"/>
      <c r="AB154" s="31"/>
      <c r="AC154" s="42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125"/>
      <c r="BO154" s="86"/>
    </row>
    <row r="155" spans="1:67" ht="15.75" hidden="1" x14ac:dyDescent="0.25">
      <c r="A155" s="68">
        <v>69</v>
      </c>
      <c r="B155" s="68"/>
      <c r="C155" s="14"/>
      <c r="D155" s="14"/>
      <c r="E155" s="14"/>
      <c r="F155" s="192" t="s">
        <v>36</v>
      </c>
      <c r="G155" s="14"/>
      <c r="H155" s="249"/>
      <c r="I155" s="4" t="s">
        <v>37</v>
      </c>
      <c r="J155" s="28">
        <f t="shared" ref="J155:J167" si="41">L155+M155+N155+O155+P155+Q155+R155+S155</f>
        <v>0</v>
      </c>
      <c r="K155" s="41">
        <f t="shared" ref="K155:K167" si="42">J155*36</f>
        <v>0</v>
      </c>
      <c r="L155" s="29"/>
      <c r="M155" s="29"/>
      <c r="N155" s="29"/>
      <c r="O155" s="29"/>
      <c r="P155" s="68"/>
      <c r="Q155" s="68"/>
      <c r="R155" s="68"/>
      <c r="S155" s="144"/>
      <c r="T155" s="67"/>
      <c r="U155" s="66"/>
      <c r="V155" s="66"/>
      <c r="W155" s="65"/>
      <c r="X155" s="155">
        <f t="shared" ref="X155:X167" si="43">Y155+Y155*0.1</f>
        <v>0</v>
      </c>
      <c r="Y155" s="31">
        <f t="shared" ref="Y155:Y167" si="44">SUM(Z155:AB155)</f>
        <v>0</v>
      </c>
      <c r="Z155" s="31">
        <f t="shared" ref="Z155:AB167" si="45">AD155+AG155+AJ155+AM155+AP155+AS155+AV155+AY155+BB155+BE155+BH155+BK155</f>
        <v>0</v>
      </c>
      <c r="AA155" s="31">
        <f t="shared" si="45"/>
        <v>0</v>
      </c>
      <c r="AB155" s="31">
        <f t="shared" si="45"/>
        <v>0</v>
      </c>
      <c r="AC155" s="42">
        <f t="shared" ref="AC155:AC167" si="46">K155-X155</f>
        <v>0</v>
      </c>
      <c r="AD155" s="63"/>
      <c r="AE155" s="63"/>
      <c r="AF155" s="63"/>
      <c r="AG155" s="64"/>
      <c r="AH155" s="64"/>
      <c r="AI155" s="64"/>
      <c r="AJ155" s="63"/>
      <c r="AK155" s="63"/>
      <c r="AL155" s="63"/>
      <c r="AM155" s="64"/>
      <c r="AN155" s="64"/>
      <c r="AO155" s="64"/>
      <c r="AP155" s="63"/>
      <c r="AQ155" s="63"/>
      <c r="AR155" s="63"/>
      <c r="AS155" s="64"/>
      <c r="AT155" s="64"/>
      <c r="AU155" s="64"/>
      <c r="AV155" s="63"/>
      <c r="AW155" s="63"/>
      <c r="AX155" s="63"/>
      <c r="AY155" s="64"/>
      <c r="AZ155" s="64"/>
      <c r="BA155" s="64"/>
      <c r="BB155" s="69"/>
      <c r="BC155" s="69"/>
      <c r="BD155" s="69"/>
      <c r="BE155" s="64"/>
      <c r="BF155" s="64"/>
      <c r="BG155" s="64"/>
      <c r="BH155" s="69"/>
      <c r="BI155" s="69"/>
      <c r="BJ155" s="69"/>
      <c r="BK155" s="64"/>
      <c r="BL155" s="64"/>
      <c r="BM155" s="64"/>
      <c r="BN155" s="114"/>
      <c r="BO155" s="34" t="e">
        <f t="shared" ref="BO155:BO167" si="47">Y155/K155*100</f>
        <v>#DIV/0!</v>
      </c>
    </row>
    <row r="156" spans="1:67" ht="15.75" hidden="1" x14ac:dyDescent="0.25">
      <c r="A156" s="68">
        <v>70</v>
      </c>
      <c r="B156" s="68"/>
      <c r="C156" s="14"/>
      <c r="D156" s="14"/>
      <c r="E156" s="14"/>
      <c r="F156" s="192" t="s">
        <v>36</v>
      </c>
      <c r="G156" s="14"/>
      <c r="H156" s="249"/>
      <c r="I156" s="4" t="s">
        <v>37</v>
      </c>
      <c r="J156" s="28">
        <f t="shared" si="41"/>
        <v>0</v>
      </c>
      <c r="K156" s="41">
        <f t="shared" si="42"/>
        <v>0</v>
      </c>
      <c r="L156" s="29"/>
      <c r="M156" s="29"/>
      <c r="N156" s="29"/>
      <c r="O156" s="29"/>
      <c r="P156" s="68"/>
      <c r="Q156" s="68"/>
      <c r="R156" s="68"/>
      <c r="S156" s="144"/>
      <c r="T156" s="67"/>
      <c r="U156" s="66"/>
      <c r="V156" s="66"/>
      <c r="W156" s="65"/>
      <c r="X156" s="155">
        <f t="shared" si="43"/>
        <v>0</v>
      </c>
      <c r="Y156" s="31">
        <f t="shared" si="44"/>
        <v>0</v>
      </c>
      <c r="Z156" s="31">
        <f t="shared" si="45"/>
        <v>0</v>
      </c>
      <c r="AA156" s="31">
        <f t="shared" si="45"/>
        <v>0</v>
      </c>
      <c r="AB156" s="31">
        <f t="shared" si="45"/>
        <v>0</v>
      </c>
      <c r="AC156" s="42">
        <f t="shared" si="46"/>
        <v>0</v>
      </c>
      <c r="AD156" s="63"/>
      <c r="AE156" s="63"/>
      <c r="AF156" s="63"/>
      <c r="AG156" s="64"/>
      <c r="AH156" s="64"/>
      <c r="AI156" s="64"/>
      <c r="AJ156" s="63"/>
      <c r="AK156" s="63"/>
      <c r="AL156" s="63"/>
      <c r="AM156" s="64"/>
      <c r="AN156" s="64"/>
      <c r="AO156" s="64"/>
      <c r="AP156" s="63"/>
      <c r="AQ156" s="63"/>
      <c r="AR156" s="63"/>
      <c r="AS156" s="64"/>
      <c r="AT156" s="64"/>
      <c r="AU156" s="64"/>
      <c r="AV156" s="63"/>
      <c r="AW156" s="63"/>
      <c r="AX156" s="63"/>
      <c r="AY156" s="64"/>
      <c r="AZ156" s="64"/>
      <c r="BA156" s="64"/>
      <c r="BB156" s="69"/>
      <c r="BC156" s="69"/>
      <c r="BD156" s="69"/>
      <c r="BE156" s="64"/>
      <c r="BF156" s="64"/>
      <c r="BG156" s="64"/>
      <c r="BH156" s="69"/>
      <c r="BI156" s="69"/>
      <c r="BJ156" s="69"/>
      <c r="BK156" s="64"/>
      <c r="BL156" s="64"/>
      <c r="BM156" s="64"/>
      <c r="BN156" s="114"/>
      <c r="BO156" s="34" t="e">
        <f t="shared" si="47"/>
        <v>#DIV/0!</v>
      </c>
    </row>
    <row r="157" spans="1:67" ht="15.75" hidden="1" x14ac:dyDescent="0.25">
      <c r="A157" s="68">
        <v>71</v>
      </c>
      <c r="B157" s="68"/>
      <c r="C157" s="14"/>
      <c r="D157" s="14"/>
      <c r="E157" s="14"/>
      <c r="F157" s="192" t="s">
        <v>36</v>
      </c>
      <c r="G157" s="14"/>
      <c r="H157" s="249"/>
      <c r="I157" s="4" t="s">
        <v>37</v>
      </c>
      <c r="J157" s="28">
        <f t="shared" si="41"/>
        <v>0</v>
      </c>
      <c r="K157" s="41">
        <f t="shared" si="42"/>
        <v>0</v>
      </c>
      <c r="L157" s="29"/>
      <c r="M157" s="29"/>
      <c r="N157" s="29"/>
      <c r="O157" s="29"/>
      <c r="P157" s="68"/>
      <c r="Q157" s="68"/>
      <c r="R157" s="68"/>
      <c r="S157" s="144"/>
      <c r="T157" s="67"/>
      <c r="U157" s="66"/>
      <c r="V157" s="66"/>
      <c r="W157" s="65"/>
      <c r="X157" s="155">
        <f t="shared" si="43"/>
        <v>0</v>
      </c>
      <c r="Y157" s="31">
        <f t="shared" si="44"/>
        <v>0</v>
      </c>
      <c r="Z157" s="31">
        <f t="shared" si="45"/>
        <v>0</v>
      </c>
      <c r="AA157" s="31">
        <f t="shared" si="45"/>
        <v>0</v>
      </c>
      <c r="AB157" s="31">
        <f t="shared" si="45"/>
        <v>0</v>
      </c>
      <c r="AC157" s="42">
        <f t="shared" si="46"/>
        <v>0</v>
      </c>
      <c r="AD157" s="63"/>
      <c r="AE157" s="63"/>
      <c r="AF157" s="63"/>
      <c r="AG157" s="64"/>
      <c r="AH157" s="64"/>
      <c r="AI157" s="64"/>
      <c r="AJ157" s="63"/>
      <c r="AK157" s="63"/>
      <c r="AL157" s="63"/>
      <c r="AM157" s="64"/>
      <c r="AN157" s="64"/>
      <c r="AO157" s="64"/>
      <c r="AP157" s="63"/>
      <c r="AQ157" s="63"/>
      <c r="AR157" s="63"/>
      <c r="AS157" s="64"/>
      <c r="AT157" s="64"/>
      <c r="AU157" s="64"/>
      <c r="AV157" s="63"/>
      <c r="AW157" s="63"/>
      <c r="AX157" s="63"/>
      <c r="AY157" s="64"/>
      <c r="AZ157" s="64"/>
      <c r="BA157" s="64"/>
      <c r="BB157" s="69"/>
      <c r="BC157" s="69"/>
      <c r="BD157" s="69"/>
      <c r="BE157" s="64"/>
      <c r="BF157" s="64"/>
      <c r="BG157" s="64"/>
      <c r="BH157" s="69"/>
      <c r="BI157" s="69"/>
      <c r="BJ157" s="69"/>
      <c r="BK157" s="64"/>
      <c r="BL157" s="64"/>
      <c r="BM157" s="64"/>
      <c r="BN157" s="114"/>
      <c r="BO157" s="34" t="e">
        <f t="shared" si="47"/>
        <v>#DIV/0!</v>
      </c>
    </row>
    <row r="158" spans="1:67" ht="15.75" hidden="1" x14ac:dyDescent="0.25">
      <c r="A158" s="68">
        <v>72</v>
      </c>
      <c r="B158" s="68"/>
      <c r="C158" s="14"/>
      <c r="D158" s="14"/>
      <c r="E158" s="14"/>
      <c r="F158" s="192" t="s">
        <v>36</v>
      </c>
      <c r="G158" s="14"/>
      <c r="H158" s="249"/>
      <c r="I158" s="4" t="s">
        <v>37</v>
      </c>
      <c r="J158" s="28">
        <f t="shared" si="41"/>
        <v>0</v>
      </c>
      <c r="K158" s="41">
        <f t="shared" si="42"/>
        <v>0</v>
      </c>
      <c r="L158" s="29"/>
      <c r="M158" s="29"/>
      <c r="N158" s="29"/>
      <c r="O158" s="29"/>
      <c r="P158" s="68"/>
      <c r="Q158" s="68"/>
      <c r="R158" s="68"/>
      <c r="S158" s="144"/>
      <c r="T158" s="67"/>
      <c r="U158" s="66"/>
      <c r="V158" s="66"/>
      <c r="W158" s="65"/>
      <c r="X158" s="155">
        <f t="shared" si="43"/>
        <v>0</v>
      </c>
      <c r="Y158" s="31">
        <f t="shared" si="44"/>
        <v>0</v>
      </c>
      <c r="Z158" s="31">
        <f t="shared" si="45"/>
        <v>0</v>
      </c>
      <c r="AA158" s="31">
        <f t="shared" si="45"/>
        <v>0</v>
      </c>
      <c r="AB158" s="31">
        <f t="shared" si="45"/>
        <v>0</v>
      </c>
      <c r="AC158" s="42">
        <f t="shared" si="46"/>
        <v>0</v>
      </c>
      <c r="AD158" s="63"/>
      <c r="AE158" s="63"/>
      <c r="AF158" s="63"/>
      <c r="AG158" s="64"/>
      <c r="AH158" s="64"/>
      <c r="AI158" s="64"/>
      <c r="AJ158" s="63"/>
      <c r="AK158" s="63"/>
      <c r="AL158" s="63"/>
      <c r="AM158" s="64"/>
      <c r="AN158" s="64"/>
      <c r="AO158" s="64"/>
      <c r="AP158" s="63"/>
      <c r="AQ158" s="63"/>
      <c r="AR158" s="63"/>
      <c r="AS158" s="64"/>
      <c r="AT158" s="64"/>
      <c r="AU158" s="64"/>
      <c r="AV158" s="63"/>
      <c r="AW158" s="63"/>
      <c r="AX158" s="63"/>
      <c r="AY158" s="64"/>
      <c r="AZ158" s="64"/>
      <c r="BA158" s="64"/>
      <c r="BB158" s="69"/>
      <c r="BC158" s="69"/>
      <c r="BD158" s="69"/>
      <c r="BE158" s="64"/>
      <c r="BF158" s="64"/>
      <c r="BG158" s="64"/>
      <c r="BH158" s="69"/>
      <c r="BI158" s="69"/>
      <c r="BJ158" s="69"/>
      <c r="BK158" s="64"/>
      <c r="BL158" s="64"/>
      <c r="BM158" s="64"/>
      <c r="BN158" s="114"/>
      <c r="BO158" s="34" t="e">
        <f t="shared" si="47"/>
        <v>#DIV/0!</v>
      </c>
    </row>
    <row r="159" spans="1:67" ht="15.75" hidden="1" x14ac:dyDescent="0.25">
      <c r="A159" s="68">
        <v>73</v>
      </c>
      <c r="B159" s="68"/>
      <c r="C159" s="14"/>
      <c r="D159" s="14"/>
      <c r="E159" s="14"/>
      <c r="F159" s="192" t="s">
        <v>36</v>
      </c>
      <c r="G159" s="14"/>
      <c r="H159" s="249"/>
      <c r="I159" s="4" t="s">
        <v>37</v>
      </c>
      <c r="J159" s="28">
        <f t="shared" si="41"/>
        <v>0</v>
      </c>
      <c r="K159" s="41">
        <f t="shared" si="42"/>
        <v>0</v>
      </c>
      <c r="L159" s="29"/>
      <c r="M159" s="29"/>
      <c r="N159" s="29"/>
      <c r="O159" s="29"/>
      <c r="P159" s="68"/>
      <c r="Q159" s="68"/>
      <c r="R159" s="68"/>
      <c r="S159" s="144"/>
      <c r="T159" s="67"/>
      <c r="U159" s="66"/>
      <c r="V159" s="66"/>
      <c r="W159" s="65"/>
      <c r="X159" s="155">
        <f t="shared" si="43"/>
        <v>0</v>
      </c>
      <c r="Y159" s="31">
        <f t="shared" si="44"/>
        <v>0</v>
      </c>
      <c r="Z159" s="31">
        <f t="shared" si="45"/>
        <v>0</v>
      </c>
      <c r="AA159" s="31">
        <f t="shared" si="45"/>
        <v>0</v>
      </c>
      <c r="AB159" s="31">
        <f t="shared" si="45"/>
        <v>0</v>
      </c>
      <c r="AC159" s="42">
        <f t="shared" si="46"/>
        <v>0</v>
      </c>
      <c r="AD159" s="63"/>
      <c r="AE159" s="63"/>
      <c r="AF159" s="63"/>
      <c r="AG159" s="64"/>
      <c r="AH159" s="64"/>
      <c r="AI159" s="64"/>
      <c r="AJ159" s="63"/>
      <c r="AK159" s="63"/>
      <c r="AL159" s="63"/>
      <c r="AM159" s="64"/>
      <c r="AN159" s="64"/>
      <c r="AO159" s="64"/>
      <c r="AP159" s="63"/>
      <c r="AQ159" s="63"/>
      <c r="AR159" s="63"/>
      <c r="AS159" s="64"/>
      <c r="AT159" s="64"/>
      <c r="AU159" s="64"/>
      <c r="AV159" s="63"/>
      <c r="AW159" s="63"/>
      <c r="AX159" s="63"/>
      <c r="AY159" s="64"/>
      <c r="AZ159" s="64"/>
      <c r="BA159" s="64"/>
      <c r="BB159" s="69"/>
      <c r="BC159" s="69"/>
      <c r="BD159" s="69"/>
      <c r="BE159" s="64"/>
      <c r="BF159" s="64"/>
      <c r="BG159" s="64"/>
      <c r="BH159" s="69"/>
      <c r="BI159" s="69"/>
      <c r="BJ159" s="69"/>
      <c r="BK159" s="64"/>
      <c r="BL159" s="64"/>
      <c r="BM159" s="64"/>
      <c r="BN159" s="114"/>
      <c r="BO159" s="34" t="e">
        <f t="shared" si="47"/>
        <v>#DIV/0!</v>
      </c>
    </row>
    <row r="160" spans="1:67" ht="15.75" hidden="1" x14ac:dyDescent="0.25">
      <c r="A160" s="68">
        <v>74</v>
      </c>
      <c r="B160" s="68"/>
      <c r="C160" s="14"/>
      <c r="D160" s="14"/>
      <c r="E160" s="14"/>
      <c r="F160" s="192" t="s">
        <v>36</v>
      </c>
      <c r="G160" s="14"/>
      <c r="H160" s="249"/>
      <c r="I160" s="4" t="s">
        <v>37</v>
      </c>
      <c r="J160" s="28">
        <f t="shared" si="41"/>
        <v>0</v>
      </c>
      <c r="K160" s="41">
        <f t="shared" si="42"/>
        <v>0</v>
      </c>
      <c r="L160" s="29"/>
      <c r="M160" s="29"/>
      <c r="N160" s="29"/>
      <c r="O160" s="29"/>
      <c r="P160" s="68"/>
      <c r="Q160" s="68"/>
      <c r="R160" s="68"/>
      <c r="S160" s="144"/>
      <c r="T160" s="67"/>
      <c r="U160" s="66"/>
      <c r="V160" s="66"/>
      <c r="W160" s="65"/>
      <c r="X160" s="155">
        <f t="shared" si="43"/>
        <v>0</v>
      </c>
      <c r="Y160" s="31">
        <f t="shared" si="44"/>
        <v>0</v>
      </c>
      <c r="Z160" s="31">
        <f t="shared" si="45"/>
        <v>0</v>
      </c>
      <c r="AA160" s="31">
        <f t="shared" si="45"/>
        <v>0</v>
      </c>
      <c r="AB160" s="31">
        <f t="shared" si="45"/>
        <v>0</v>
      </c>
      <c r="AC160" s="42">
        <f t="shared" si="46"/>
        <v>0</v>
      </c>
      <c r="AD160" s="63"/>
      <c r="AE160" s="63"/>
      <c r="AF160" s="63"/>
      <c r="AG160" s="64"/>
      <c r="AH160" s="64"/>
      <c r="AI160" s="64"/>
      <c r="AJ160" s="63"/>
      <c r="AK160" s="63"/>
      <c r="AL160" s="63"/>
      <c r="AM160" s="64"/>
      <c r="AN160" s="64"/>
      <c r="AO160" s="64"/>
      <c r="AP160" s="63"/>
      <c r="AQ160" s="63"/>
      <c r="AR160" s="63"/>
      <c r="AS160" s="64"/>
      <c r="AT160" s="64"/>
      <c r="AU160" s="64"/>
      <c r="AV160" s="63"/>
      <c r="AW160" s="63"/>
      <c r="AX160" s="63"/>
      <c r="AY160" s="64"/>
      <c r="AZ160" s="64"/>
      <c r="BA160" s="64"/>
      <c r="BB160" s="69"/>
      <c r="BC160" s="69"/>
      <c r="BD160" s="69"/>
      <c r="BE160" s="64"/>
      <c r="BF160" s="64"/>
      <c r="BG160" s="64"/>
      <c r="BH160" s="69"/>
      <c r="BI160" s="69"/>
      <c r="BJ160" s="69"/>
      <c r="BK160" s="64"/>
      <c r="BL160" s="64"/>
      <c r="BM160" s="64"/>
      <c r="BN160" s="114"/>
      <c r="BO160" s="34" t="e">
        <f t="shared" si="47"/>
        <v>#DIV/0!</v>
      </c>
    </row>
    <row r="161" spans="1:67" ht="15.75" hidden="1" x14ac:dyDescent="0.25">
      <c r="A161" s="68">
        <v>75</v>
      </c>
      <c r="B161" s="68"/>
      <c r="C161" s="14"/>
      <c r="D161" s="14"/>
      <c r="E161" s="14"/>
      <c r="F161" s="192" t="s">
        <v>36</v>
      </c>
      <c r="G161" s="14"/>
      <c r="H161" s="249"/>
      <c r="I161" s="4" t="s">
        <v>37</v>
      </c>
      <c r="J161" s="28">
        <f t="shared" si="41"/>
        <v>0</v>
      </c>
      <c r="K161" s="41">
        <f t="shared" si="42"/>
        <v>0</v>
      </c>
      <c r="L161" s="29"/>
      <c r="M161" s="29"/>
      <c r="N161" s="29"/>
      <c r="O161" s="29"/>
      <c r="P161" s="68"/>
      <c r="Q161" s="68"/>
      <c r="R161" s="68"/>
      <c r="S161" s="144"/>
      <c r="T161" s="67"/>
      <c r="U161" s="66"/>
      <c r="V161" s="66"/>
      <c r="W161" s="65"/>
      <c r="X161" s="155">
        <f t="shared" si="43"/>
        <v>0</v>
      </c>
      <c r="Y161" s="31">
        <f t="shared" si="44"/>
        <v>0</v>
      </c>
      <c r="Z161" s="31">
        <f t="shared" si="45"/>
        <v>0</v>
      </c>
      <c r="AA161" s="31">
        <f t="shared" si="45"/>
        <v>0</v>
      </c>
      <c r="AB161" s="31">
        <f t="shared" si="45"/>
        <v>0</v>
      </c>
      <c r="AC161" s="42">
        <f t="shared" si="46"/>
        <v>0</v>
      </c>
      <c r="AD161" s="63"/>
      <c r="AE161" s="63"/>
      <c r="AF161" s="63"/>
      <c r="AG161" s="64"/>
      <c r="AH161" s="64"/>
      <c r="AI161" s="64"/>
      <c r="AJ161" s="63"/>
      <c r="AK161" s="63"/>
      <c r="AL161" s="63"/>
      <c r="AM161" s="64"/>
      <c r="AN161" s="64"/>
      <c r="AO161" s="64"/>
      <c r="AP161" s="63"/>
      <c r="AQ161" s="63"/>
      <c r="AR161" s="63"/>
      <c r="AS161" s="64"/>
      <c r="AT161" s="64"/>
      <c r="AU161" s="64"/>
      <c r="AV161" s="63"/>
      <c r="AW161" s="63"/>
      <c r="AX161" s="63"/>
      <c r="AY161" s="64"/>
      <c r="AZ161" s="64"/>
      <c r="BA161" s="64"/>
      <c r="BB161" s="69"/>
      <c r="BC161" s="69"/>
      <c r="BD161" s="69"/>
      <c r="BE161" s="64"/>
      <c r="BF161" s="64"/>
      <c r="BG161" s="64"/>
      <c r="BH161" s="69"/>
      <c r="BI161" s="69"/>
      <c r="BJ161" s="69"/>
      <c r="BK161" s="64"/>
      <c r="BL161" s="64"/>
      <c r="BM161" s="64"/>
      <c r="BN161" s="114"/>
      <c r="BO161" s="34" t="e">
        <f t="shared" si="47"/>
        <v>#DIV/0!</v>
      </c>
    </row>
    <row r="162" spans="1:67" ht="15.75" hidden="1" x14ac:dyDescent="0.25">
      <c r="A162" s="68">
        <v>76</v>
      </c>
      <c r="B162" s="68"/>
      <c r="C162" s="14"/>
      <c r="D162" s="14"/>
      <c r="E162" s="14"/>
      <c r="F162" s="192" t="s">
        <v>36</v>
      </c>
      <c r="G162" s="14"/>
      <c r="H162" s="249"/>
      <c r="I162" s="4" t="s">
        <v>37</v>
      </c>
      <c r="J162" s="28">
        <f t="shared" si="41"/>
        <v>0</v>
      </c>
      <c r="K162" s="41">
        <f t="shared" si="42"/>
        <v>0</v>
      </c>
      <c r="L162" s="29"/>
      <c r="M162" s="29"/>
      <c r="N162" s="29"/>
      <c r="O162" s="29"/>
      <c r="P162" s="68"/>
      <c r="Q162" s="68"/>
      <c r="R162" s="68"/>
      <c r="S162" s="144"/>
      <c r="T162" s="67"/>
      <c r="U162" s="66"/>
      <c r="V162" s="66"/>
      <c r="W162" s="65"/>
      <c r="X162" s="155">
        <f t="shared" si="43"/>
        <v>0</v>
      </c>
      <c r="Y162" s="31">
        <f t="shared" si="44"/>
        <v>0</v>
      </c>
      <c r="Z162" s="31">
        <f t="shared" si="45"/>
        <v>0</v>
      </c>
      <c r="AA162" s="31">
        <f t="shared" si="45"/>
        <v>0</v>
      </c>
      <c r="AB162" s="31">
        <f t="shared" si="45"/>
        <v>0</v>
      </c>
      <c r="AC162" s="42">
        <f t="shared" si="46"/>
        <v>0</v>
      </c>
      <c r="AD162" s="63"/>
      <c r="AE162" s="63"/>
      <c r="AF162" s="63"/>
      <c r="AG162" s="64"/>
      <c r="AH162" s="64"/>
      <c r="AI162" s="64"/>
      <c r="AJ162" s="63"/>
      <c r="AK162" s="63"/>
      <c r="AL162" s="63"/>
      <c r="AM162" s="64"/>
      <c r="AN162" s="64"/>
      <c r="AO162" s="64"/>
      <c r="AP162" s="63"/>
      <c r="AQ162" s="63"/>
      <c r="AR162" s="63"/>
      <c r="AS162" s="64"/>
      <c r="AT162" s="64"/>
      <c r="AU162" s="64"/>
      <c r="AV162" s="63"/>
      <c r="AW162" s="63"/>
      <c r="AX162" s="63"/>
      <c r="AY162" s="64"/>
      <c r="AZ162" s="64"/>
      <c r="BA162" s="64"/>
      <c r="BB162" s="69"/>
      <c r="BC162" s="69"/>
      <c r="BD162" s="69"/>
      <c r="BE162" s="64"/>
      <c r="BF162" s="64"/>
      <c r="BG162" s="64"/>
      <c r="BH162" s="69"/>
      <c r="BI162" s="69"/>
      <c r="BJ162" s="69"/>
      <c r="BK162" s="64"/>
      <c r="BL162" s="64"/>
      <c r="BM162" s="64"/>
      <c r="BN162" s="114"/>
      <c r="BO162" s="34" t="e">
        <f t="shared" si="47"/>
        <v>#DIV/0!</v>
      </c>
    </row>
    <row r="163" spans="1:67" ht="15.75" hidden="1" x14ac:dyDescent="0.25">
      <c r="A163" s="68">
        <v>77</v>
      </c>
      <c r="B163" s="68"/>
      <c r="C163" s="14"/>
      <c r="D163" s="14"/>
      <c r="E163" s="14"/>
      <c r="F163" s="192" t="s">
        <v>36</v>
      </c>
      <c r="G163" s="14"/>
      <c r="H163" s="249"/>
      <c r="I163" s="4" t="s">
        <v>37</v>
      </c>
      <c r="J163" s="28">
        <f t="shared" si="41"/>
        <v>0</v>
      </c>
      <c r="K163" s="41">
        <f t="shared" si="42"/>
        <v>0</v>
      </c>
      <c r="L163" s="29"/>
      <c r="M163" s="29"/>
      <c r="N163" s="29"/>
      <c r="O163" s="29"/>
      <c r="P163" s="68"/>
      <c r="Q163" s="68"/>
      <c r="R163" s="68"/>
      <c r="S163" s="144"/>
      <c r="T163" s="67"/>
      <c r="U163" s="66"/>
      <c r="V163" s="66"/>
      <c r="W163" s="65"/>
      <c r="X163" s="155">
        <f t="shared" si="43"/>
        <v>0</v>
      </c>
      <c r="Y163" s="31">
        <f t="shared" si="44"/>
        <v>0</v>
      </c>
      <c r="Z163" s="31">
        <f t="shared" si="45"/>
        <v>0</v>
      </c>
      <c r="AA163" s="31">
        <f t="shared" si="45"/>
        <v>0</v>
      </c>
      <c r="AB163" s="31">
        <f t="shared" si="45"/>
        <v>0</v>
      </c>
      <c r="AC163" s="42">
        <f t="shared" si="46"/>
        <v>0</v>
      </c>
      <c r="AD163" s="63"/>
      <c r="AE163" s="63"/>
      <c r="AF163" s="63"/>
      <c r="AG163" s="64"/>
      <c r="AH163" s="64"/>
      <c r="AI163" s="64"/>
      <c r="AJ163" s="63"/>
      <c r="AK163" s="63"/>
      <c r="AL163" s="63"/>
      <c r="AM163" s="64"/>
      <c r="AN163" s="64"/>
      <c r="AO163" s="64"/>
      <c r="AP163" s="63"/>
      <c r="AQ163" s="63"/>
      <c r="AR163" s="63"/>
      <c r="AS163" s="64"/>
      <c r="AT163" s="64"/>
      <c r="AU163" s="64"/>
      <c r="AV163" s="63"/>
      <c r="AW163" s="63"/>
      <c r="AX163" s="63"/>
      <c r="AY163" s="64"/>
      <c r="AZ163" s="64"/>
      <c r="BA163" s="64"/>
      <c r="BB163" s="69"/>
      <c r="BC163" s="69"/>
      <c r="BD163" s="69"/>
      <c r="BE163" s="64"/>
      <c r="BF163" s="64"/>
      <c r="BG163" s="64"/>
      <c r="BH163" s="69"/>
      <c r="BI163" s="69"/>
      <c r="BJ163" s="69"/>
      <c r="BK163" s="64"/>
      <c r="BL163" s="64"/>
      <c r="BM163" s="64"/>
      <c r="BN163" s="114"/>
      <c r="BO163" s="34" t="e">
        <f t="shared" si="47"/>
        <v>#DIV/0!</v>
      </c>
    </row>
    <row r="164" spans="1:67" ht="15.75" hidden="1" x14ac:dyDescent="0.25">
      <c r="A164" s="68">
        <v>78</v>
      </c>
      <c r="B164" s="68"/>
      <c r="C164" s="14"/>
      <c r="D164" s="14"/>
      <c r="E164" s="14"/>
      <c r="F164" s="192" t="s">
        <v>36</v>
      </c>
      <c r="G164" s="14"/>
      <c r="H164" s="249"/>
      <c r="I164" s="4" t="s">
        <v>37</v>
      </c>
      <c r="J164" s="28">
        <f t="shared" si="41"/>
        <v>0</v>
      </c>
      <c r="K164" s="41">
        <f t="shared" si="42"/>
        <v>0</v>
      </c>
      <c r="L164" s="29"/>
      <c r="M164" s="29"/>
      <c r="N164" s="29"/>
      <c r="O164" s="29"/>
      <c r="P164" s="68"/>
      <c r="Q164" s="68"/>
      <c r="R164" s="68"/>
      <c r="S164" s="144"/>
      <c r="T164" s="67"/>
      <c r="U164" s="66"/>
      <c r="V164" s="66"/>
      <c r="W164" s="65"/>
      <c r="X164" s="155">
        <f t="shared" si="43"/>
        <v>0</v>
      </c>
      <c r="Y164" s="31">
        <f t="shared" si="44"/>
        <v>0</v>
      </c>
      <c r="Z164" s="31">
        <f t="shared" si="45"/>
        <v>0</v>
      </c>
      <c r="AA164" s="31">
        <f t="shared" si="45"/>
        <v>0</v>
      </c>
      <c r="AB164" s="31">
        <f t="shared" si="45"/>
        <v>0</v>
      </c>
      <c r="AC164" s="42">
        <f t="shared" si="46"/>
        <v>0</v>
      </c>
      <c r="AD164" s="63"/>
      <c r="AE164" s="63"/>
      <c r="AF164" s="63"/>
      <c r="AG164" s="64"/>
      <c r="AH164" s="64"/>
      <c r="AI164" s="64"/>
      <c r="AJ164" s="63"/>
      <c r="AK164" s="63"/>
      <c r="AL164" s="63"/>
      <c r="AM164" s="64"/>
      <c r="AN164" s="64"/>
      <c r="AO164" s="64"/>
      <c r="AP164" s="63"/>
      <c r="AQ164" s="63"/>
      <c r="AR164" s="63"/>
      <c r="AS164" s="64"/>
      <c r="AT164" s="64"/>
      <c r="AU164" s="64"/>
      <c r="AV164" s="63"/>
      <c r="AW164" s="63"/>
      <c r="AX164" s="63"/>
      <c r="AY164" s="64"/>
      <c r="AZ164" s="64"/>
      <c r="BA164" s="64"/>
      <c r="BB164" s="69"/>
      <c r="BC164" s="69"/>
      <c r="BD164" s="69"/>
      <c r="BE164" s="64"/>
      <c r="BF164" s="64"/>
      <c r="BG164" s="64"/>
      <c r="BH164" s="69"/>
      <c r="BI164" s="69"/>
      <c r="BJ164" s="69"/>
      <c r="BK164" s="64"/>
      <c r="BL164" s="64"/>
      <c r="BM164" s="64"/>
      <c r="BN164" s="114"/>
      <c r="BO164" s="34" t="e">
        <f t="shared" si="47"/>
        <v>#DIV/0!</v>
      </c>
    </row>
    <row r="165" spans="1:67" ht="15.75" hidden="1" x14ac:dyDescent="0.25">
      <c r="A165" s="68">
        <v>79</v>
      </c>
      <c r="B165" s="68"/>
      <c r="C165" s="14"/>
      <c r="D165" s="14"/>
      <c r="E165" s="14"/>
      <c r="F165" s="192" t="s">
        <v>36</v>
      </c>
      <c r="G165" s="14"/>
      <c r="H165" s="249"/>
      <c r="I165" s="4" t="s">
        <v>37</v>
      </c>
      <c r="J165" s="28">
        <f t="shared" si="41"/>
        <v>0</v>
      </c>
      <c r="K165" s="41">
        <f t="shared" si="42"/>
        <v>0</v>
      </c>
      <c r="L165" s="29"/>
      <c r="M165" s="29"/>
      <c r="N165" s="29"/>
      <c r="O165" s="29"/>
      <c r="P165" s="68"/>
      <c r="Q165" s="68"/>
      <c r="R165" s="68"/>
      <c r="S165" s="144"/>
      <c r="T165" s="67"/>
      <c r="U165" s="66"/>
      <c r="V165" s="66"/>
      <c r="W165" s="65"/>
      <c r="X165" s="155">
        <f t="shared" si="43"/>
        <v>0</v>
      </c>
      <c r="Y165" s="31">
        <f t="shared" si="44"/>
        <v>0</v>
      </c>
      <c r="Z165" s="31">
        <f t="shared" si="45"/>
        <v>0</v>
      </c>
      <c r="AA165" s="31">
        <f t="shared" si="45"/>
        <v>0</v>
      </c>
      <c r="AB165" s="31">
        <f t="shared" si="45"/>
        <v>0</v>
      </c>
      <c r="AC165" s="42">
        <f t="shared" si="46"/>
        <v>0</v>
      </c>
      <c r="AD165" s="63"/>
      <c r="AE165" s="63"/>
      <c r="AF165" s="63"/>
      <c r="AG165" s="64"/>
      <c r="AH165" s="64"/>
      <c r="AI165" s="64"/>
      <c r="AJ165" s="63"/>
      <c r="AK165" s="63"/>
      <c r="AL165" s="63"/>
      <c r="AM165" s="64"/>
      <c r="AN165" s="64"/>
      <c r="AO165" s="64"/>
      <c r="AP165" s="63"/>
      <c r="AQ165" s="63"/>
      <c r="AR165" s="63"/>
      <c r="AS165" s="64"/>
      <c r="AT165" s="64"/>
      <c r="AU165" s="64"/>
      <c r="AV165" s="63"/>
      <c r="AW165" s="63"/>
      <c r="AX165" s="63"/>
      <c r="AY165" s="64"/>
      <c r="AZ165" s="64"/>
      <c r="BA165" s="64"/>
      <c r="BB165" s="69"/>
      <c r="BC165" s="69"/>
      <c r="BD165" s="69"/>
      <c r="BE165" s="64"/>
      <c r="BF165" s="64"/>
      <c r="BG165" s="64"/>
      <c r="BH165" s="69"/>
      <c r="BI165" s="69"/>
      <c r="BJ165" s="69"/>
      <c r="BK165" s="64"/>
      <c r="BL165" s="64"/>
      <c r="BM165" s="64"/>
      <c r="BN165" s="114"/>
      <c r="BO165" s="34" t="e">
        <f t="shared" si="47"/>
        <v>#DIV/0!</v>
      </c>
    </row>
    <row r="166" spans="1:67" ht="15.75" hidden="1" x14ac:dyDescent="0.25">
      <c r="A166" s="68">
        <v>80</v>
      </c>
      <c r="B166" s="68"/>
      <c r="C166" s="14"/>
      <c r="D166" s="14"/>
      <c r="E166" s="14"/>
      <c r="F166" s="192" t="s">
        <v>36</v>
      </c>
      <c r="G166" s="14"/>
      <c r="H166" s="249"/>
      <c r="I166" s="4" t="s">
        <v>37</v>
      </c>
      <c r="J166" s="28">
        <f t="shared" si="41"/>
        <v>0</v>
      </c>
      <c r="K166" s="41">
        <f t="shared" si="42"/>
        <v>0</v>
      </c>
      <c r="L166" s="29"/>
      <c r="M166" s="29"/>
      <c r="N166" s="29"/>
      <c r="O166" s="29"/>
      <c r="P166" s="68"/>
      <c r="Q166" s="68"/>
      <c r="R166" s="68"/>
      <c r="S166" s="144"/>
      <c r="T166" s="67"/>
      <c r="U166" s="66"/>
      <c r="V166" s="66"/>
      <c r="W166" s="65"/>
      <c r="X166" s="155">
        <f t="shared" si="43"/>
        <v>0</v>
      </c>
      <c r="Y166" s="31">
        <f t="shared" si="44"/>
        <v>0</v>
      </c>
      <c r="Z166" s="31">
        <f t="shared" si="45"/>
        <v>0</v>
      </c>
      <c r="AA166" s="31">
        <f t="shared" si="45"/>
        <v>0</v>
      </c>
      <c r="AB166" s="31">
        <f t="shared" si="45"/>
        <v>0</v>
      </c>
      <c r="AC166" s="42">
        <f t="shared" si="46"/>
        <v>0</v>
      </c>
      <c r="AD166" s="63"/>
      <c r="AE166" s="63"/>
      <c r="AF166" s="63"/>
      <c r="AG166" s="64"/>
      <c r="AH166" s="64"/>
      <c r="AI166" s="64"/>
      <c r="AJ166" s="63"/>
      <c r="AK166" s="63"/>
      <c r="AL166" s="63"/>
      <c r="AM166" s="64"/>
      <c r="AN166" s="64"/>
      <c r="AO166" s="64"/>
      <c r="AP166" s="63"/>
      <c r="AQ166" s="63"/>
      <c r="AR166" s="63"/>
      <c r="AS166" s="64"/>
      <c r="AT166" s="64"/>
      <c r="AU166" s="64"/>
      <c r="AV166" s="63"/>
      <c r="AW166" s="63"/>
      <c r="AX166" s="63"/>
      <c r="AY166" s="64"/>
      <c r="AZ166" s="64"/>
      <c r="BA166" s="64"/>
      <c r="BB166" s="69"/>
      <c r="BC166" s="69"/>
      <c r="BD166" s="69"/>
      <c r="BE166" s="64"/>
      <c r="BF166" s="64"/>
      <c r="BG166" s="64"/>
      <c r="BH166" s="69"/>
      <c r="BI166" s="69"/>
      <c r="BJ166" s="69"/>
      <c r="BK166" s="64"/>
      <c r="BL166" s="64"/>
      <c r="BM166" s="64"/>
      <c r="BN166" s="114"/>
      <c r="BO166" s="34" t="e">
        <f t="shared" si="47"/>
        <v>#DIV/0!</v>
      </c>
    </row>
    <row r="167" spans="1:67" ht="15.75" hidden="1" x14ac:dyDescent="0.25">
      <c r="A167" s="68">
        <v>81</v>
      </c>
      <c r="B167" s="68"/>
      <c r="C167" s="14"/>
      <c r="D167" s="14"/>
      <c r="E167" s="14"/>
      <c r="F167" s="192" t="s">
        <v>36</v>
      </c>
      <c r="G167" s="14"/>
      <c r="H167" s="249"/>
      <c r="I167" s="4" t="s">
        <v>37</v>
      </c>
      <c r="J167" s="28">
        <f t="shared" si="41"/>
        <v>0</v>
      </c>
      <c r="K167" s="41">
        <f t="shared" si="42"/>
        <v>0</v>
      </c>
      <c r="L167" s="29"/>
      <c r="M167" s="29"/>
      <c r="N167" s="29"/>
      <c r="O167" s="29"/>
      <c r="P167" s="68"/>
      <c r="Q167" s="68"/>
      <c r="R167" s="68"/>
      <c r="S167" s="144"/>
      <c r="T167" s="67"/>
      <c r="U167" s="66"/>
      <c r="V167" s="66"/>
      <c r="W167" s="65"/>
      <c r="X167" s="155">
        <f t="shared" si="43"/>
        <v>0</v>
      </c>
      <c r="Y167" s="31">
        <f t="shared" si="44"/>
        <v>0</v>
      </c>
      <c r="Z167" s="31">
        <f t="shared" si="45"/>
        <v>0</v>
      </c>
      <c r="AA167" s="31">
        <f t="shared" si="45"/>
        <v>0</v>
      </c>
      <c r="AB167" s="31">
        <f t="shared" si="45"/>
        <v>0</v>
      </c>
      <c r="AC167" s="42">
        <f t="shared" si="46"/>
        <v>0</v>
      </c>
      <c r="AD167" s="63"/>
      <c r="AE167" s="63"/>
      <c r="AF167" s="63"/>
      <c r="AG167" s="64"/>
      <c r="AH167" s="64"/>
      <c r="AI167" s="64"/>
      <c r="AJ167" s="63"/>
      <c r="AK167" s="63"/>
      <c r="AL167" s="63"/>
      <c r="AM167" s="64"/>
      <c r="AN167" s="64"/>
      <c r="AO167" s="64"/>
      <c r="AP167" s="63"/>
      <c r="AQ167" s="63"/>
      <c r="AR167" s="63"/>
      <c r="AS167" s="64"/>
      <c r="AT167" s="64"/>
      <c r="AU167" s="64"/>
      <c r="AV167" s="63"/>
      <c r="AW167" s="63"/>
      <c r="AX167" s="63"/>
      <c r="AY167" s="64"/>
      <c r="AZ167" s="64"/>
      <c r="BA167" s="64"/>
      <c r="BB167" s="69"/>
      <c r="BC167" s="69"/>
      <c r="BD167" s="69"/>
      <c r="BE167" s="64"/>
      <c r="BF167" s="64"/>
      <c r="BG167" s="64"/>
      <c r="BH167" s="69"/>
      <c r="BI167" s="69"/>
      <c r="BJ167" s="69"/>
      <c r="BK167" s="64"/>
      <c r="BL167" s="64"/>
      <c r="BM167" s="64"/>
      <c r="BN167" s="114"/>
      <c r="BO167" s="34" t="e">
        <f t="shared" si="47"/>
        <v>#DIV/0!</v>
      </c>
    </row>
    <row r="168" spans="1:67" ht="15.75" hidden="1" x14ac:dyDescent="0.25">
      <c r="A168" s="68">
        <v>82</v>
      </c>
      <c r="B168" s="68"/>
      <c r="C168" s="68"/>
      <c r="D168" s="14"/>
      <c r="E168" s="14"/>
      <c r="F168" s="192" t="s">
        <v>36</v>
      </c>
      <c r="G168" s="14"/>
      <c r="H168" s="249"/>
      <c r="I168" s="117" t="s">
        <v>41</v>
      </c>
      <c r="J168" s="85">
        <f>SUM(J169:J181)</f>
        <v>0</v>
      </c>
      <c r="K168" s="105">
        <f>J168*36</f>
        <v>0</v>
      </c>
      <c r="L168" s="106"/>
      <c r="M168" s="106"/>
      <c r="N168" s="106"/>
      <c r="O168" s="106"/>
      <c r="P168" s="125"/>
      <c r="Q168" s="125"/>
      <c r="R168" s="125"/>
      <c r="S168" s="148"/>
      <c r="T168" s="174"/>
      <c r="U168" s="126"/>
      <c r="V168" s="126"/>
      <c r="W168" s="175"/>
      <c r="X168" s="155"/>
      <c r="Y168" s="31"/>
      <c r="Z168" s="31"/>
      <c r="AA168" s="31"/>
      <c r="AB168" s="31"/>
      <c r="AC168" s="42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125"/>
      <c r="BO168" s="86"/>
    </row>
    <row r="169" spans="1:67" ht="15.75" hidden="1" x14ac:dyDescent="0.25">
      <c r="A169" s="68">
        <v>83</v>
      </c>
      <c r="B169" s="68"/>
      <c r="C169" s="14"/>
      <c r="D169" s="14"/>
      <c r="E169" s="14"/>
      <c r="F169" s="192" t="s">
        <v>36</v>
      </c>
      <c r="G169" s="14"/>
      <c r="H169" s="249"/>
      <c r="I169" s="4" t="s">
        <v>37</v>
      </c>
      <c r="J169" s="28">
        <f t="shared" ref="J169:J181" si="48">L169+M169+N169+O169+P169+Q169+R169+S169</f>
        <v>0</v>
      </c>
      <c r="K169" s="41">
        <f t="shared" ref="K169:K181" si="49">J169*36</f>
        <v>0</v>
      </c>
      <c r="L169" s="29"/>
      <c r="M169" s="29"/>
      <c r="N169" s="29"/>
      <c r="O169" s="29"/>
      <c r="P169" s="68"/>
      <c r="Q169" s="68"/>
      <c r="R169" s="68"/>
      <c r="S169" s="144"/>
      <c r="T169" s="67"/>
      <c r="U169" s="66"/>
      <c r="V169" s="66"/>
      <c r="W169" s="65"/>
      <c r="X169" s="155">
        <f t="shared" ref="X169:X181" si="50">Y169+Y169*0.1</f>
        <v>0</v>
      </c>
      <c r="Y169" s="31">
        <f t="shared" ref="Y169:Y181" si="51">SUM(Z169:AB169)</f>
        <v>0</v>
      </c>
      <c r="Z169" s="31">
        <f t="shared" ref="Z169:AB181" si="52">AD169+AG169+AJ169+AM169+AP169+AS169+AV169+AY169+BB169+BE169+BH169+BK169</f>
        <v>0</v>
      </c>
      <c r="AA169" s="31">
        <f t="shared" si="52"/>
        <v>0</v>
      </c>
      <c r="AB169" s="31">
        <f t="shared" si="52"/>
        <v>0</v>
      </c>
      <c r="AC169" s="42">
        <f t="shared" ref="AC169:AC181" si="53">K169-X169</f>
        <v>0</v>
      </c>
      <c r="AD169" s="63"/>
      <c r="AE169" s="63"/>
      <c r="AF169" s="63"/>
      <c r="AG169" s="64"/>
      <c r="AH169" s="64"/>
      <c r="AI169" s="64"/>
      <c r="AJ169" s="63"/>
      <c r="AK169" s="63"/>
      <c r="AL169" s="63"/>
      <c r="AM169" s="64"/>
      <c r="AN169" s="64"/>
      <c r="AO169" s="64"/>
      <c r="AP169" s="63"/>
      <c r="AQ169" s="63"/>
      <c r="AR169" s="63"/>
      <c r="AS169" s="64"/>
      <c r="AT169" s="64"/>
      <c r="AU169" s="64"/>
      <c r="AV169" s="63"/>
      <c r="AW169" s="63"/>
      <c r="AX169" s="63"/>
      <c r="AY169" s="64"/>
      <c r="AZ169" s="64"/>
      <c r="BA169" s="64"/>
      <c r="BB169" s="69"/>
      <c r="BC169" s="69"/>
      <c r="BD169" s="69"/>
      <c r="BE169" s="64"/>
      <c r="BF169" s="64"/>
      <c r="BG169" s="64"/>
      <c r="BH169" s="69"/>
      <c r="BI169" s="69"/>
      <c r="BJ169" s="69"/>
      <c r="BK169" s="64"/>
      <c r="BL169" s="64"/>
      <c r="BM169" s="64"/>
      <c r="BN169" s="114"/>
      <c r="BO169" s="34" t="e">
        <f t="shared" ref="BO169:BO181" si="54">Y169/K169*100</f>
        <v>#DIV/0!</v>
      </c>
    </row>
    <row r="170" spans="1:67" ht="15.75" hidden="1" x14ac:dyDescent="0.25">
      <c r="A170" s="68">
        <v>84</v>
      </c>
      <c r="B170" s="68"/>
      <c r="C170" s="14"/>
      <c r="D170" s="14"/>
      <c r="E170" s="14"/>
      <c r="F170" s="192" t="s">
        <v>36</v>
      </c>
      <c r="G170" s="14"/>
      <c r="H170" s="249"/>
      <c r="I170" s="4" t="s">
        <v>37</v>
      </c>
      <c r="J170" s="28">
        <f t="shared" si="48"/>
        <v>0</v>
      </c>
      <c r="K170" s="41">
        <f t="shared" si="49"/>
        <v>0</v>
      </c>
      <c r="L170" s="29"/>
      <c r="M170" s="29"/>
      <c r="N170" s="29"/>
      <c r="O170" s="29"/>
      <c r="P170" s="68"/>
      <c r="Q170" s="68"/>
      <c r="R170" s="68"/>
      <c r="S170" s="144"/>
      <c r="T170" s="67"/>
      <c r="U170" s="66"/>
      <c r="V170" s="66"/>
      <c r="W170" s="65"/>
      <c r="X170" s="155">
        <f t="shared" si="50"/>
        <v>0</v>
      </c>
      <c r="Y170" s="31">
        <f t="shared" si="51"/>
        <v>0</v>
      </c>
      <c r="Z170" s="31">
        <f t="shared" si="52"/>
        <v>0</v>
      </c>
      <c r="AA170" s="31">
        <f t="shared" si="52"/>
        <v>0</v>
      </c>
      <c r="AB170" s="31">
        <f t="shared" si="52"/>
        <v>0</v>
      </c>
      <c r="AC170" s="42">
        <f t="shared" si="53"/>
        <v>0</v>
      </c>
      <c r="AD170" s="63"/>
      <c r="AE170" s="63"/>
      <c r="AF170" s="63"/>
      <c r="AG170" s="64"/>
      <c r="AH170" s="64"/>
      <c r="AI170" s="64"/>
      <c r="AJ170" s="63"/>
      <c r="AK170" s="63"/>
      <c r="AL170" s="63"/>
      <c r="AM170" s="64"/>
      <c r="AN170" s="64"/>
      <c r="AO170" s="64"/>
      <c r="AP170" s="63"/>
      <c r="AQ170" s="63"/>
      <c r="AR170" s="63"/>
      <c r="AS170" s="64"/>
      <c r="AT170" s="64"/>
      <c r="AU170" s="64"/>
      <c r="AV170" s="63"/>
      <c r="AW170" s="63"/>
      <c r="AX170" s="63"/>
      <c r="AY170" s="64"/>
      <c r="AZ170" s="64"/>
      <c r="BA170" s="64"/>
      <c r="BB170" s="69"/>
      <c r="BC170" s="69"/>
      <c r="BD170" s="69"/>
      <c r="BE170" s="64"/>
      <c r="BF170" s="64"/>
      <c r="BG170" s="64"/>
      <c r="BH170" s="69"/>
      <c r="BI170" s="69"/>
      <c r="BJ170" s="69"/>
      <c r="BK170" s="64"/>
      <c r="BL170" s="64"/>
      <c r="BM170" s="64"/>
      <c r="BN170" s="114"/>
      <c r="BO170" s="34" t="e">
        <f t="shared" si="54"/>
        <v>#DIV/0!</v>
      </c>
    </row>
    <row r="171" spans="1:67" ht="15.75" hidden="1" x14ac:dyDescent="0.25">
      <c r="A171" s="68">
        <v>85</v>
      </c>
      <c r="B171" s="68"/>
      <c r="C171" s="14"/>
      <c r="D171" s="14"/>
      <c r="E171" s="14"/>
      <c r="F171" s="192" t="s">
        <v>36</v>
      </c>
      <c r="G171" s="14"/>
      <c r="H171" s="249"/>
      <c r="I171" s="4" t="s">
        <v>37</v>
      </c>
      <c r="J171" s="28">
        <f t="shared" si="48"/>
        <v>0</v>
      </c>
      <c r="K171" s="41">
        <f t="shared" si="49"/>
        <v>0</v>
      </c>
      <c r="L171" s="29"/>
      <c r="M171" s="29"/>
      <c r="N171" s="29"/>
      <c r="O171" s="29"/>
      <c r="P171" s="68"/>
      <c r="Q171" s="68"/>
      <c r="R171" s="68"/>
      <c r="S171" s="144"/>
      <c r="T171" s="67"/>
      <c r="U171" s="66"/>
      <c r="V171" s="66"/>
      <c r="W171" s="65"/>
      <c r="X171" s="155">
        <f t="shared" si="50"/>
        <v>0</v>
      </c>
      <c r="Y171" s="31">
        <f t="shared" si="51"/>
        <v>0</v>
      </c>
      <c r="Z171" s="31">
        <f t="shared" si="52"/>
        <v>0</v>
      </c>
      <c r="AA171" s="31">
        <f t="shared" si="52"/>
        <v>0</v>
      </c>
      <c r="AB171" s="31">
        <f t="shared" si="52"/>
        <v>0</v>
      </c>
      <c r="AC171" s="42">
        <f t="shared" si="53"/>
        <v>0</v>
      </c>
      <c r="AD171" s="63"/>
      <c r="AE171" s="63"/>
      <c r="AF171" s="63"/>
      <c r="AG171" s="64"/>
      <c r="AH171" s="64"/>
      <c r="AI171" s="64"/>
      <c r="AJ171" s="63"/>
      <c r="AK171" s="63"/>
      <c r="AL171" s="63"/>
      <c r="AM171" s="64"/>
      <c r="AN171" s="64"/>
      <c r="AO171" s="64"/>
      <c r="AP171" s="63"/>
      <c r="AQ171" s="63"/>
      <c r="AR171" s="63"/>
      <c r="AS171" s="64"/>
      <c r="AT171" s="64"/>
      <c r="AU171" s="64"/>
      <c r="AV171" s="63"/>
      <c r="AW171" s="63"/>
      <c r="AX171" s="63"/>
      <c r="AY171" s="64"/>
      <c r="AZ171" s="64"/>
      <c r="BA171" s="64"/>
      <c r="BB171" s="69"/>
      <c r="BC171" s="69"/>
      <c r="BD171" s="69"/>
      <c r="BE171" s="64"/>
      <c r="BF171" s="64"/>
      <c r="BG171" s="64"/>
      <c r="BH171" s="69"/>
      <c r="BI171" s="69"/>
      <c r="BJ171" s="69"/>
      <c r="BK171" s="64"/>
      <c r="BL171" s="64"/>
      <c r="BM171" s="64"/>
      <c r="BN171" s="114"/>
      <c r="BO171" s="34" t="e">
        <f t="shared" si="54"/>
        <v>#DIV/0!</v>
      </c>
    </row>
    <row r="172" spans="1:67" ht="15.75" hidden="1" x14ac:dyDescent="0.25">
      <c r="A172" s="68">
        <v>86</v>
      </c>
      <c r="B172" s="68"/>
      <c r="C172" s="14"/>
      <c r="D172" s="14"/>
      <c r="E172" s="14"/>
      <c r="F172" s="192" t="s">
        <v>36</v>
      </c>
      <c r="G172" s="14"/>
      <c r="H172" s="249"/>
      <c r="I172" s="4" t="s">
        <v>37</v>
      </c>
      <c r="J172" s="28">
        <f t="shared" si="48"/>
        <v>0</v>
      </c>
      <c r="K172" s="41">
        <f t="shared" si="49"/>
        <v>0</v>
      </c>
      <c r="L172" s="29"/>
      <c r="M172" s="29"/>
      <c r="N172" s="29"/>
      <c r="O172" s="29"/>
      <c r="P172" s="68"/>
      <c r="Q172" s="68"/>
      <c r="R172" s="68"/>
      <c r="S172" s="144"/>
      <c r="T172" s="67"/>
      <c r="U172" s="66"/>
      <c r="V172" s="66"/>
      <c r="W172" s="65"/>
      <c r="X172" s="155">
        <f t="shared" si="50"/>
        <v>0</v>
      </c>
      <c r="Y172" s="31">
        <f t="shared" si="51"/>
        <v>0</v>
      </c>
      <c r="Z172" s="31">
        <f t="shared" si="52"/>
        <v>0</v>
      </c>
      <c r="AA172" s="31">
        <f t="shared" si="52"/>
        <v>0</v>
      </c>
      <c r="AB172" s="31">
        <f t="shared" si="52"/>
        <v>0</v>
      </c>
      <c r="AC172" s="42">
        <f t="shared" si="53"/>
        <v>0</v>
      </c>
      <c r="AD172" s="63"/>
      <c r="AE172" s="63"/>
      <c r="AF172" s="63"/>
      <c r="AG172" s="64"/>
      <c r="AH172" s="64"/>
      <c r="AI172" s="64"/>
      <c r="AJ172" s="63"/>
      <c r="AK172" s="63"/>
      <c r="AL172" s="63"/>
      <c r="AM172" s="64"/>
      <c r="AN172" s="64"/>
      <c r="AO172" s="64"/>
      <c r="AP172" s="63"/>
      <c r="AQ172" s="63"/>
      <c r="AR172" s="63"/>
      <c r="AS172" s="64"/>
      <c r="AT172" s="64"/>
      <c r="AU172" s="64"/>
      <c r="AV172" s="63"/>
      <c r="AW172" s="63"/>
      <c r="AX172" s="63"/>
      <c r="AY172" s="64"/>
      <c r="AZ172" s="64"/>
      <c r="BA172" s="64"/>
      <c r="BB172" s="69"/>
      <c r="BC172" s="69"/>
      <c r="BD172" s="69"/>
      <c r="BE172" s="64"/>
      <c r="BF172" s="64"/>
      <c r="BG172" s="64"/>
      <c r="BH172" s="69"/>
      <c r="BI172" s="69"/>
      <c r="BJ172" s="69"/>
      <c r="BK172" s="64"/>
      <c r="BL172" s="64"/>
      <c r="BM172" s="64"/>
      <c r="BN172" s="114"/>
      <c r="BO172" s="34" t="e">
        <f t="shared" si="54"/>
        <v>#DIV/0!</v>
      </c>
    </row>
    <row r="173" spans="1:67" ht="15.75" hidden="1" x14ac:dyDescent="0.25">
      <c r="A173" s="68">
        <v>87</v>
      </c>
      <c r="B173" s="68"/>
      <c r="C173" s="14"/>
      <c r="D173" s="14"/>
      <c r="E173" s="14"/>
      <c r="F173" s="192" t="s">
        <v>36</v>
      </c>
      <c r="G173" s="14"/>
      <c r="H173" s="249"/>
      <c r="I173" s="4" t="s">
        <v>37</v>
      </c>
      <c r="J173" s="28">
        <f t="shared" si="48"/>
        <v>0</v>
      </c>
      <c r="K173" s="41">
        <f t="shared" si="49"/>
        <v>0</v>
      </c>
      <c r="L173" s="29"/>
      <c r="M173" s="29"/>
      <c r="N173" s="29"/>
      <c r="O173" s="29"/>
      <c r="P173" s="68"/>
      <c r="Q173" s="68"/>
      <c r="R173" s="68"/>
      <c r="S173" s="144"/>
      <c r="T173" s="67"/>
      <c r="U173" s="66"/>
      <c r="V173" s="66"/>
      <c r="W173" s="65"/>
      <c r="X173" s="155">
        <f t="shared" si="50"/>
        <v>0</v>
      </c>
      <c r="Y173" s="31">
        <f t="shared" si="51"/>
        <v>0</v>
      </c>
      <c r="Z173" s="31">
        <f t="shared" si="52"/>
        <v>0</v>
      </c>
      <c r="AA173" s="31">
        <f t="shared" si="52"/>
        <v>0</v>
      </c>
      <c r="AB173" s="31">
        <f t="shared" si="52"/>
        <v>0</v>
      </c>
      <c r="AC173" s="42">
        <f t="shared" si="53"/>
        <v>0</v>
      </c>
      <c r="AD173" s="63"/>
      <c r="AE173" s="63"/>
      <c r="AF173" s="63"/>
      <c r="AG173" s="64"/>
      <c r="AH173" s="64"/>
      <c r="AI173" s="64"/>
      <c r="AJ173" s="63"/>
      <c r="AK173" s="63"/>
      <c r="AL173" s="63"/>
      <c r="AM173" s="64"/>
      <c r="AN173" s="64"/>
      <c r="AO173" s="64"/>
      <c r="AP173" s="63"/>
      <c r="AQ173" s="63"/>
      <c r="AR173" s="63"/>
      <c r="AS173" s="64"/>
      <c r="AT173" s="64"/>
      <c r="AU173" s="64"/>
      <c r="AV173" s="63"/>
      <c r="AW173" s="63"/>
      <c r="AX173" s="63"/>
      <c r="AY173" s="64"/>
      <c r="AZ173" s="64"/>
      <c r="BA173" s="64"/>
      <c r="BB173" s="69"/>
      <c r="BC173" s="69"/>
      <c r="BD173" s="69"/>
      <c r="BE173" s="64"/>
      <c r="BF173" s="64"/>
      <c r="BG173" s="64"/>
      <c r="BH173" s="69"/>
      <c r="BI173" s="69"/>
      <c r="BJ173" s="69"/>
      <c r="BK173" s="64"/>
      <c r="BL173" s="64"/>
      <c r="BM173" s="64"/>
      <c r="BN173" s="114"/>
      <c r="BO173" s="34" t="e">
        <f t="shared" si="54"/>
        <v>#DIV/0!</v>
      </c>
    </row>
    <row r="174" spans="1:67" ht="15.75" hidden="1" x14ac:dyDescent="0.25">
      <c r="A174" s="68">
        <v>88</v>
      </c>
      <c r="B174" s="68"/>
      <c r="C174" s="14"/>
      <c r="D174" s="14"/>
      <c r="E174" s="14"/>
      <c r="F174" s="192" t="s">
        <v>36</v>
      </c>
      <c r="G174" s="14"/>
      <c r="H174" s="249"/>
      <c r="I174" s="4" t="s">
        <v>37</v>
      </c>
      <c r="J174" s="28">
        <f t="shared" si="48"/>
        <v>0</v>
      </c>
      <c r="K174" s="41">
        <f t="shared" si="49"/>
        <v>0</v>
      </c>
      <c r="L174" s="29"/>
      <c r="M174" s="29"/>
      <c r="N174" s="29"/>
      <c r="O174" s="29"/>
      <c r="P174" s="68"/>
      <c r="Q174" s="68"/>
      <c r="R174" s="68"/>
      <c r="S174" s="144"/>
      <c r="T174" s="67"/>
      <c r="U174" s="66"/>
      <c r="V174" s="66"/>
      <c r="W174" s="65"/>
      <c r="X174" s="155">
        <f t="shared" si="50"/>
        <v>0</v>
      </c>
      <c r="Y174" s="31">
        <f t="shared" si="51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42">
        <f t="shared" si="53"/>
        <v>0</v>
      </c>
      <c r="AD174" s="63"/>
      <c r="AE174" s="63"/>
      <c r="AF174" s="63"/>
      <c r="AG174" s="64"/>
      <c r="AH174" s="64"/>
      <c r="AI174" s="64"/>
      <c r="AJ174" s="63"/>
      <c r="AK174" s="63"/>
      <c r="AL174" s="63"/>
      <c r="AM174" s="64"/>
      <c r="AN174" s="64"/>
      <c r="AO174" s="64"/>
      <c r="AP174" s="63"/>
      <c r="AQ174" s="63"/>
      <c r="AR174" s="63"/>
      <c r="AS174" s="64"/>
      <c r="AT174" s="64"/>
      <c r="AU174" s="64"/>
      <c r="AV174" s="63"/>
      <c r="AW174" s="63"/>
      <c r="AX174" s="63"/>
      <c r="AY174" s="64"/>
      <c r="AZ174" s="64"/>
      <c r="BA174" s="64"/>
      <c r="BB174" s="69"/>
      <c r="BC174" s="69"/>
      <c r="BD174" s="69"/>
      <c r="BE174" s="64"/>
      <c r="BF174" s="64"/>
      <c r="BG174" s="64"/>
      <c r="BH174" s="69"/>
      <c r="BI174" s="69"/>
      <c r="BJ174" s="69"/>
      <c r="BK174" s="64"/>
      <c r="BL174" s="64"/>
      <c r="BM174" s="64"/>
      <c r="BN174" s="114"/>
      <c r="BO174" s="34" t="e">
        <f t="shared" si="54"/>
        <v>#DIV/0!</v>
      </c>
    </row>
    <row r="175" spans="1:67" ht="15.75" x14ac:dyDescent="0.25">
      <c r="A175" s="68">
        <v>89</v>
      </c>
      <c r="B175" s="68"/>
      <c r="C175" s="14"/>
      <c r="D175" s="14"/>
      <c r="E175" s="14"/>
      <c r="F175" s="192" t="s">
        <v>36</v>
      </c>
      <c r="G175" s="14"/>
      <c r="H175" s="249"/>
      <c r="I175" s="4" t="s">
        <v>37</v>
      </c>
      <c r="J175" s="28">
        <f t="shared" si="48"/>
        <v>0</v>
      </c>
      <c r="K175" s="41">
        <f t="shared" si="49"/>
        <v>0</v>
      </c>
      <c r="L175" s="29"/>
      <c r="M175" s="29"/>
      <c r="N175" s="29"/>
      <c r="O175" s="29"/>
      <c r="P175" s="68"/>
      <c r="Q175" s="68"/>
      <c r="R175" s="68"/>
      <c r="S175" s="144"/>
      <c r="T175" s="67"/>
      <c r="U175" s="66"/>
      <c r="V175" s="66"/>
      <c r="W175" s="65"/>
      <c r="X175" s="155">
        <f t="shared" si="50"/>
        <v>0</v>
      </c>
      <c r="Y175" s="31">
        <f t="shared" si="51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42">
        <f t="shared" si="53"/>
        <v>0</v>
      </c>
      <c r="AD175" s="63"/>
      <c r="AE175" s="63"/>
      <c r="AF175" s="63"/>
      <c r="AG175" s="64"/>
      <c r="AH175" s="64"/>
      <c r="AI175" s="64"/>
      <c r="AJ175" s="63"/>
      <c r="AK175" s="63"/>
      <c r="AL175" s="63"/>
      <c r="AM175" s="64"/>
      <c r="AN175" s="64"/>
      <c r="AO175" s="64"/>
      <c r="AP175" s="63"/>
      <c r="AQ175" s="63"/>
      <c r="AR175" s="63"/>
      <c r="AS175" s="64"/>
      <c r="AT175" s="64"/>
      <c r="AU175" s="64"/>
      <c r="AV175" s="63"/>
      <c r="AW175" s="63"/>
      <c r="AX175" s="63"/>
      <c r="AY175" s="64"/>
      <c r="AZ175" s="64"/>
      <c r="BA175" s="64"/>
      <c r="BB175" s="69"/>
      <c r="BC175" s="69"/>
      <c r="BD175" s="69"/>
      <c r="BE175" s="64"/>
      <c r="BF175" s="64"/>
      <c r="BG175" s="64"/>
      <c r="BH175" s="69"/>
      <c r="BI175" s="69"/>
      <c r="BJ175" s="69"/>
      <c r="BK175" s="64"/>
      <c r="BL175" s="64"/>
      <c r="BM175" s="64"/>
      <c r="BN175" s="114"/>
      <c r="BO175" s="34" t="e">
        <f t="shared" si="54"/>
        <v>#DIV/0!</v>
      </c>
    </row>
    <row r="176" spans="1:67" ht="15.75" x14ac:dyDescent="0.25">
      <c r="A176" s="68">
        <v>90</v>
      </c>
      <c r="B176" s="68"/>
      <c r="C176" s="14"/>
      <c r="D176" s="14"/>
      <c r="E176" s="14"/>
      <c r="F176" s="192" t="s">
        <v>36</v>
      </c>
      <c r="G176" s="14"/>
      <c r="H176" s="249"/>
      <c r="I176" s="4" t="s">
        <v>37</v>
      </c>
      <c r="J176" s="28">
        <f t="shared" si="48"/>
        <v>0</v>
      </c>
      <c r="K176" s="41">
        <f t="shared" si="49"/>
        <v>0</v>
      </c>
      <c r="L176" s="29"/>
      <c r="M176" s="29"/>
      <c r="N176" s="29"/>
      <c r="O176" s="29"/>
      <c r="P176" s="68"/>
      <c r="Q176" s="68"/>
      <c r="R176" s="68"/>
      <c r="S176" s="144"/>
      <c r="T176" s="67"/>
      <c r="U176" s="66"/>
      <c r="V176" s="66"/>
      <c r="W176" s="65"/>
      <c r="X176" s="155">
        <f t="shared" si="50"/>
        <v>0</v>
      </c>
      <c r="Y176" s="31">
        <f t="shared" si="51"/>
        <v>0</v>
      </c>
      <c r="Z176" s="31">
        <f t="shared" si="52"/>
        <v>0</v>
      </c>
      <c r="AA176" s="31">
        <f t="shared" si="52"/>
        <v>0</v>
      </c>
      <c r="AB176" s="31">
        <f t="shared" si="52"/>
        <v>0</v>
      </c>
      <c r="AC176" s="42">
        <f t="shared" si="53"/>
        <v>0</v>
      </c>
      <c r="AD176" s="63"/>
      <c r="AE176" s="63"/>
      <c r="AF176" s="63"/>
      <c r="AG176" s="64"/>
      <c r="AH176" s="64"/>
      <c r="AI176" s="64"/>
      <c r="AJ176" s="63"/>
      <c r="AK176" s="63"/>
      <c r="AL176" s="63"/>
      <c r="AM176" s="64"/>
      <c r="AN176" s="64"/>
      <c r="AO176" s="64"/>
      <c r="AP176" s="63"/>
      <c r="AQ176" s="63"/>
      <c r="AR176" s="63"/>
      <c r="AS176" s="64"/>
      <c r="AT176" s="64"/>
      <c r="AU176" s="64"/>
      <c r="AV176" s="63"/>
      <c r="AW176" s="63"/>
      <c r="AX176" s="63"/>
      <c r="AY176" s="64"/>
      <c r="AZ176" s="64"/>
      <c r="BA176" s="64"/>
      <c r="BB176" s="69"/>
      <c r="BC176" s="69"/>
      <c r="BD176" s="69"/>
      <c r="BE176" s="64"/>
      <c r="BF176" s="64"/>
      <c r="BG176" s="64"/>
      <c r="BH176" s="69"/>
      <c r="BI176" s="69"/>
      <c r="BJ176" s="69"/>
      <c r="BK176" s="64"/>
      <c r="BL176" s="64"/>
      <c r="BM176" s="64"/>
      <c r="BN176" s="114"/>
      <c r="BO176" s="34" t="e">
        <f t="shared" si="54"/>
        <v>#DIV/0!</v>
      </c>
    </row>
    <row r="177" spans="1:67" ht="15.75" x14ac:dyDescent="0.25">
      <c r="A177" s="68">
        <v>91</v>
      </c>
      <c r="B177" s="68"/>
      <c r="C177" s="14"/>
      <c r="D177" s="14"/>
      <c r="E177" s="14"/>
      <c r="F177" s="192" t="s">
        <v>36</v>
      </c>
      <c r="G177" s="14"/>
      <c r="H177" s="249"/>
      <c r="I177" s="4" t="s">
        <v>37</v>
      </c>
      <c r="J177" s="28">
        <f t="shared" si="48"/>
        <v>0</v>
      </c>
      <c r="K177" s="41">
        <f t="shared" si="49"/>
        <v>0</v>
      </c>
      <c r="L177" s="29"/>
      <c r="M177" s="29"/>
      <c r="N177" s="29"/>
      <c r="O177" s="29"/>
      <c r="P177" s="68"/>
      <c r="Q177" s="68"/>
      <c r="R177" s="68"/>
      <c r="S177" s="144"/>
      <c r="T177" s="67"/>
      <c r="U177" s="66"/>
      <c r="V177" s="66"/>
      <c r="W177" s="65"/>
      <c r="X177" s="155">
        <f t="shared" si="50"/>
        <v>0</v>
      </c>
      <c r="Y177" s="31">
        <f t="shared" si="51"/>
        <v>0</v>
      </c>
      <c r="Z177" s="31">
        <f t="shared" si="52"/>
        <v>0</v>
      </c>
      <c r="AA177" s="31">
        <f t="shared" si="52"/>
        <v>0</v>
      </c>
      <c r="AB177" s="31">
        <f t="shared" si="52"/>
        <v>0</v>
      </c>
      <c r="AC177" s="42">
        <f t="shared" si="53"/>
        <v>0</v>
      </c>
      <c r="AD177" s="63"/>
      <c r="AE177" s="63"/>
      <c r="AF177" s="63"/>
      <c r="AG177" s="64"/>
      <c r="AH177" s="64"/>
      <c r="AI177" s="64"/>
      <c r="AJ177" s="63"/>
      <c r="AK177" s="63"/>
      <c r="AL177" s="63"/>
      <c r="AM177" s="64"/>
      <c r="AN177" s="64"/>
      <c r="AO177" s="64"/>
      <c r="AP177" s="63"/>
      <c r="AQ177" s="63"/>
      <c r="AR177" s="63"/>
      <c r="AS177" s="64"/>
      <c r="AT177" s="64"/>
      <c r="AU177" s="64"/>
      <c r="AV177" s="63"/>
      <c r="AW177" s="63"/>
      <c r="AX177" s="63"/>
      <c r="AY177" s="64"/>
      <c r="AZ177" s="64"/>
      <c r="BA177" s="64"/>
      <c r="BB177" s="69"/>
      <c r="BC177" s="69"/>
      <c r="BD177" s="69"/>
      <c r="BE177" s="64"/>
      <c r="BF177" s="64"/>
      <c r="BG177" s="64"/>
      <c r="BH177" s="69"/>
      <c r="BI177" s="69"/>
      <c r="BJ177" s="69"/>
      <c r="BK177" s="64"/>
      <c r="BL177" s="64"/>
      <c r="BM177" s="64"/>
      <c r="BN177" s="114"/>
      <c r="BO177" s="34" t="e">
        <f t="shared" si="54"/>
        <v>#DIV/0!</v>
      </c>
    </row>
    <row r="178" spans="1:67" ht="15.75" x14ac:dyDescent="0.25">
      <c r="A178" s="68">
        <v>92</v>
      </c>
      <c r="B178" s="68"/>
      <c r="C178" s="14"/>
      <c r="D178" s="14"/>
      <c r="E178" s="14"/>
      <c r="F178" s="192" t="s">
        <v>36</v>
      </c>
      <c r="G178" s="14"/>
      <c r="H178" s="249"/>
      <c r="I178" s="4" t="s">
        <v>37</v>
      </c>
      <c r="J178" s="28">
        <f t="shared" si="48"/>
        <v>0</v>
      </c>
      <c r="K178" s="41">
        <f t="shared" si="49"/>
        <v>0</v>
      </c>
      <c r="L178" s="29"/>
      <c r="M178" s="29"/>
      <c r="N178" s="29"/>
      <c r="O178" s="29"/>
      <c r="P178" s="68"/>
      <c r="Q178" s="68"/>
      <c r="R178" s="68"/>
      <c r="S178" s="144"/>
      <c r="T178" s="67"/>
      <c r="U178" s="66"/>
      <c r="V178" s="66"/>
      <c r="W178" s="65"/>
      <c r="X178" s="155">
        <f t="shared" si="50"/>
        <v>0</v>
      </c>
      <c r="Y178" s="31">
        <f t="shared" si="51"/>
        <v>0</v>
      </c>
      <c r="Z178" s="31">
        <f t="shared" si="52"/>
        <v>0</v>
      </c>
      <c r="AA178" s="31">
        <f t="shared" si="52"/>
        <v>0</v>
      </c>
      <c r="AB178" s="31">
        <f t="shared" si="52"/>
        <v>0</v>
      </c>
      <c r="AC178" s="42">
        <f t="shared" si="53"/>
        <v>0</v>
      </c>
      <c r="AD178" s="63"/>
      <c r="AE178" s="63"/>
      <c r="AF178" s="63"/>
      <c r="AG178" s="64"/>
      <c r="AH178" s="64"/>
      <c r="AI178" s="64"/>
      <c r="AJ178" s="63"/>
      <c r="AK178" s="63"/>
      <c r="AL178" s="63"/>
      <c r="AM178" s="64"/>
      <c r="AN178" s="64"/>
      <c r="AO178" s="64"/>
      <c r="AP178" s="63"/>
      <c r="AQ178" s="63"/>
      <c r="AR178" s="63"/>
      <c r="AS178" s="64"/>
      <c r="AT178" s="64"/>
      <c r="AU178" s="64"/>
      <c r="AV178" s="63"/>
      <c r="AW178" s="63"/>
      <c r="AX178" s="63"/>
      <c r="AY178" s="64"/>
      <c r="AZ178" s="64"/>
      <c r="BA178" s="64"/>
      <c r="BB178" s="69"/>
      <c r="BC178" s="69"/>
      <c r="BD178" s="69"/>
      <c r="BE178" s="64"/>
      <c r="BF178" s="64"/>
      <c r="BG178" s="64"/>
      <c r="BH178" s="69"/>
      <c r="BI178" s="69"/>
      <c r="BJ178" s="69"/>
      <c r="BK178" s="64"/>
      <c r="BL178" s="64"/>
      <c r="BM178" s="64"/>
      <c r="BN178" s="114"/>
      <c r="BO178" s="34" t="e">
        <f t="shared" si="54"/>
        <v>#DIV/0!</v>
      </c>
    </row>
    <row r="179" spans="1:67" ht="15.75" x14ac:dyDescent="0.25">
      <c r="A179" s="68">
        <v>93</v>
      </c>
      <c r="B179" s="68"/>
      <c r="C179" s="14"/>
      <c r="D179" s="14"/>
      <c r="E179" s="14"/>
      <c r="F179" s="192" t="s">
        <v>36</v>
      </c>
      <c r="G179" s="14"/>
      <c r="H179" s="249"/>
      <c r="I179" s="4" t="s">
        <v>37</v>
      </c>
      <c r="J179" s="28">
        <f t="shared" si="48"/>
        <v>0</v>
      </c>
      <c r="K179" s="41">
        <f t="shared" si="49"/>
        <v>0</v>
      </c>
      <c r="L179" s="29"/>
      <c r="M179" s="29"/>
      <c r="N179" s="29"/>
      <c r="O179" s="29"/>
      <c r="P179" s="68"/>
      <c r="Q179" s="68"/>
      <c r="R179" s="68"/>
      <c r="S179" s="144"/>
      <c r="T179" s="67"/>
      <c r="U179" s="66"/>
      <c r="V179" s="66"/>
      <c r="W179" s="65"/>
      <c r="X179" s="155">
        <f t="shared" si="50"/>
        <v>0</v>
      </c>
      <c r="Y179" s="31">
        <f t="shared" si="51"/>
        <v>0</v>
      </c>
      <c r="Z179" s="31">
        <f t="shared" si="52"/>
        <v>0</v>
      </c>
      <c r="AA179" s="31">
        <f t="shared" si="52"/>
        <v>0</v>
      </c>
      <c r="AB179" s="31">
        <f t="shared" si="52"/>
        <v>0</v>
      </c>
      <c r="AC179" s="42">
        <f t="shared" si="53"/>
        <v>0</v>
      </c>
      <c r="AD179" s="63"/>
      <c r="AE179" s="63"/>
      <c r="AF179" s="63"/>
      <c r="AG179" s="64"/>
      <c r="AH179" s="64"/>
      <c r="AI179" s="64"/>
      <c r="AJ179" s="63"/>
      <c r="AK179" s="63"/>
      <c r="AL179" s="63"/>
      <c r="AM179" s="64"/>
      <c r="AN179" s="64"/>
      <c r="AO179" s="64"/>
      <c r="AP179" s="63"/>
      <c r="AQ179" s="63"/>
      <c r="AR179" s="63"/>
      <c r="AS179" s="64"/>
      <c r="AT179" s="64"/>
      <c r="AU179" s="64"/>
      <c r="AV179" s="63"/>
      <c r="AW179" s="63"/>
      <c r="AX179" s="63"/>
      <c r="AY179" s="64"/>
      <c r="AZ179" s="64"/>
      <c r="BA179" s="64"/>
      <c r="BB179" s="69"/>
      <c r="BC179" s="69"/>
      <c r="BD179" s="69"/>
      <c r="BE179" s="64"/>
      <c r="BF179" s="64"/>
      <c r="BG179" s="64"/>
      <c r="BH179" s="69"/>
      <c r="BI179" s="69"/>
      <c r="BJ179" s="69"/>
      <c r="BK179" s="64"/>
      <c r="BL179" s="64"/>
      <c r="BM179" s="64"/>
      <c r="BN179" s="114"/>
      <c r="BO179" s="34" t="e">
        <f t="shared" si="54"/>
        <v>#DIV/0!</v>
      </c>
    </row>
    <row r="180" spans="1:67" ht="15.75" x14ac:dyDescent="0.25">
      <c r="A180" s="68">
        <v>94</v>
      </c>
      <c r="B180" s="68"/>
      <c r="C180" s="14"/>
      <c r="D180" s="14"/>
      <c r="E180" s="14"/>
      <c r="F180" s="192" t="s">
        <v>36</v>
      </c>
      <c r="G180" s="14"/>
      <c r="H180" s="249"/>
      <c r="I180" s="4" t="s">
        <v>37</v>
      </c>
      <c r="J180" s="28">
        <f t="shared" si="48"/>
        <v>0</v>
      </c>
      <c r="K180" s="41">
        <f t="shared" si="49"/>
        <v>0</v>
      </c>
      <c r="L180" s="29"/>
      <c r="M180" s="29"/>
      <c r="N180" s="29"/>
      <c r="O180" s="29"/>
      <c r="P180" s="68"/>
      <c r="Q180" s="68"/>
      <c r="R180" s="68"/>
      <c r="S180" s="144"/>
      <c r="T180" s="67"/>
      <c r="U180" s="66"/>
      <c r="V180" s="66"/>
      <c r="W180" s="65"/>
      <c r="X180" s="155">
        <f t="shared" si="50"/>
        <v>0</v>
      </c>
      <c r="Y180" s="31">
        <f t="shared" si="51"/>
        <v>0</v>
      </c>
      <c r="Z180" s="31">
        <f t="shared" si="52"/>
        <v>0</v>
      </c>
      <c r="AA180" s="31">
        <f t="shared" si="52"/>
        <v>0</v>
      </c>
      <c r="AB180" s="31">
        <f t="shared" si="52"/>
        <v>0</v>
      </c>
      <c r="AC180" s="42">
        <f t="shared" si="53"/>
        <v>0</v>
      </c>
      <c r="AD180" s="63"/>
      <c r="AE180" s="63"/>
      <c r="AF180" s="63"/>
      <c r="AG180" s="64"/>
      <c r="AH180" s="64"/>
      <c r="AI180" s="64"/>
      <c r="AJ180" s="63"/>
      <c r="AK180" s="63"/>
      <c r="AL180" s="63"/>
      <c r="AM180" s="64"/>
      <c r="AN180" s="64"/>
      <c r="AO180" s="64"/>
      <c r="AP180" s="63"/>
      <c r="AQ180" s="63"/>
      <c r="AR180" s="63"/>
      <c r="AS180" s="64"/>
      <c r="AT180" s="64"/>
      <c r="AU180" s="64"/>
      <c r="AV180" s="63"/>
      <c r="AW180" s="63"/>
      <c r="AX180" s="63"/>
      <c r="AY180" s="64"/>
      <c r="AZ180" s="64"/>
      <c r="BA180" s="64"/>
      <c r="BB180" s="69"/>
      <c r="BC180" s="69"/>
      <c r="BD180" s="69"/>
      <c r="BE180" s="64"/>
      <c r="BF180" s="64"/>
      <c r="BG180" s="64"/>
      <c r="BH180" s="69"/>
      <c r="BI180" s="69"/>
      <c r="BJ180" s="69"/>
      <c r="BK180" s="64"/>
      <c r="BL180" s="64"/>
      <c r="BM180" s="64"/>
      <c r="BN180" s="114"/>
      <c r="BO180" s="34" t="e">
        <f t="shared" si="54"/>
        <v>#DIV/0!</v>
      </c>
    </row>
    <row r="181" spans="1:67" ht="15.75" x14ac:dyDescent="0.25">
      <c r="A181" s="68">
        <v>95</v>
      </c>
      <c r="B181" s="29"/>
      <c r="C181" s="14"/>
      <c r="D181" s="14"/>
      <c r="E181" s="14"/>
      <c r="F181" s="192" t="s">
        <v>36</v>
      </c>
      <c r="G181" s="14"/>
      <c r="H181" s="249"/>
      <c r="I181" s="4" t="s">
        <v>37</v>
      </c>
      <c r="J181" s="28">
        <f t="shared" si="48"/>
        <v>0</v>
      </c>
      <c r="K181" s="41">
        <f t="shared" si="49"/>
        <v>0</v>
      </c>
      <c r="L181" s="29"/>
      <c r="M181" s="29"/>
      <c r="N181" s="29"/>
      <c r="O181" s="29"/>
      <c r="P181" s="68"/>
      <c r="Q181" s="68"/>
      <c r="R181" s="68"/>
      <c r="S181" s="144"/>
      <c r="T181" s="67"/>
      <c r="U181" s="66"/>
      <c r="V181" s="66"/>
      <c r="W181" s="65"/>
      <c r="X181" s="155">
        <f t="shared" si="50"/>
        <v>0</v>
      </c>
      <c r="Y181" s="31">
        <f t="shared" si="51"/>
        <v>0</v>
      </c>
      <c r="Z181" s="31">
        <f t="shared" si="52"/>
        <v>0</v>
      </c>
      <c r="AA181" s="31">
        <f t="shared" si="52"/>
        <v>0</v>
      </c>
      <c r="AB181" s="31">
        <f t="shared" si="52"/>
        <v>0</v>
      </c>
      <c r="AC181" s="42">
        <f t="shared" si="53"/>
        <v>0</v>
      </c>
      <c r="AD181" s="63"/>
      <c r="AE181" s="63"/>
      <c r="AF181" s="63"/>
      <c r="AG181" s="64"/>
      <c r="AH181" s="64"/>
      <c r="AI181" s="64"/>
      <c r="AJ181" s="63"/>
      <c r="AK181" s="63"/>
      <c r="AL181" s="63"/>
      <c r="AM181" s="64"/>
      <c r="AN181" s="64"/>
      <c r="AO181" s="64"/>
      <c r="AP181" s="63"/>
      <c r="AQ181" s="63"/>
      <c r="AR181" s="63"/>
      <c r="AS181" s="64"/>
      <c r="AT181" s="64"/>
      <c r="AU181" s="64"/>
      <c r="AV181" s="63"/>
      <c r="AW181" s="63"/>
      <c r="AX181" s="63"/>
      <c r="AY181" s="64"/>
      <c r="AZ181" s="64"/>
      <c r="BA181" s="64"/>
      <c r="BB181" s="69"/>
      <c r="BC181" s="69"/>
      <c r="BD181" s="69"/>
      <c r="BE181" s="64"/>
      <c r="BF181" s="64"/>
      <c r="BG181" s="64"/>
      <c r="BH181" s="69"/>
      <c r="BI181" s="69"/>
      <c r="BJ181" s="69"/>
      <c r="BK181" s="64"/>
      <c r="BL181" s="64"/>
      <c r="BM181" s="64"/>
      <c r="BN181" s="114"/>
      <c r="BO181" s="34" t="e">
        <f t="shared" si="54"/>
        <v>#DIV/0!</v>
      </c>
    </row>
    <row r="182" spans="1:67" ht="15.75" x14ac:dyDescent="0.25">
      <c r="A182" s="191"/>
      <c r="B182" s="191"/>
      <c r="C182" s="130"/>
      <c r="D182" s="130"/>
      <c r="E182" s="130"/>
      <c r="F182" s="130" t="s">
        <v>144</v>
      </c>
      <c r="G182" s="130"/>
      <c r="H182" s="130"/>
      <c r="I182" s="127" t="s">
        <v>28</v>
      </c>
      <c r="J182" s="128">
        <v>15</v>
      </c>
      <c r="K182" s="129">
        <f>SUM(K183:K185)</f>
        <v>720</v>
      </c>
      <c r="L182" s="130"/>
      <c r="M182" s="130"/>
      <c r="N182" s="130"/>
      <c r="O182" s="130"/>
      <c r="P182" s="131"/>
      <c r="Q182" s="131"/>
      <c r="R182" s="131"/>
      <c r="S182" s="149"/>
      <c r="T182" s="176"/>
      <c r="U182" s="132"/>
      <c r="V182" s="132"/>
      <c r="W182" s="177"/>
      <c r="X182" s="158"/>
      <c r="Y182" s="134"/>
      <c r="Z182" s="134"/>
      <c r="AA182" s="134"/>
      <c r="AB182" s="134"/>
      <c r="AC182" s="133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1"/>
      <c r="BO182" s="135"/>
    </row>
    <row r="183" spans="1:67" ht="15.75" x14ac:dyDescent="0.25">
      <c r="A183" s="68">
        <v>54</v>
      </c>
      <c r="B183" s="25"/>
      <c r="C183" s="14"/>
      <c r="D183" s="14"/>
      <c r="E183" s="14"/>
      <c r="F183" s="192" t="s">
        <v>123</v>
      </c>
      <c r="G183" s="14"/>
      <c r="H183" s="249"/>
      <c r="I183" s="4" t="s">
        <v>29</v>
      </c>
      <c r="J183" s="28">
        <v>5</v>
      </c>
      <c r="K183" s="41">
        <f>J183*36</f>
        <v>180</v>
      </c>
      <c r="L183" s="36"/>
      <c r="M183" s="36"/>
      <c r="N183" s="36"/>
      <c r="O183" s="36"/>
      <c r="P183" s="29">
        <v>5</v>
      </c>
      <c r="Q183" s="29"/>
      <c r="R183" s="29"/>
      <c r="S183" s="138"/>
      <c r="T183" s="170"/>
      <c r="U183" s="30">
        <v>5</v>
      </c>
      <c r="V183" s="37"/>
      <c r="W183" s="171"/>
      <c r="X183" s="159">
        <f>J183/1.5</f>
        <v>3.3333333333333335</v>
      </c>
      <c r="Y183" s="31">
        <f>SUM(Z183:AB183)</f>
        <v>0</v>
      </c>
      <c r="Z183" s="31">
        <f>AD183+AG183+AJ183+AM183+AP183+AS183+AV183+AY183+BB183+BE183+BH183+BK183</f>
        <v>0</v>
      </c>
      <c r="AA183" s="31">
        <f>AE183+AH183+AK183+AN183+AQ183+AT183+AW183+AZ183+BC183+BF183+BI183+BL183</f>
        <v>0</v>
      </c>
      <c r="AB183" s="31">
        <f>AF183+AI183+AL183+AO183+AR183+AU183+AX183+BA183+BD183+BG183+BJ183+BM183</f>
        <v>0</v>
      </c>
      <c r="AC183" s="42">
        <f>K183-X183</f>
        <v>176.66666666666666</v>
      </c>
      <c r="AD183" s="32"/>
      <c r="AE183" s="32"/>
      <c r="AF183" s="32"/>
      <c r="AG183" s="33"/>
      <c r="AH183" s="33"/>
      <c r="AI183" s="33"/>
      <c r="AJ183" s="32"/>
      <c r="AK183" s="32"/>
      <c r="AL183" s="32"/>
      <c r="AM183" s="33"/>
      <c r="AN183" s="33"/>
      <c r="AO183" s="33"/>
      <c r="AP183" s="32"/>
      <c r="AQ183" s="32"/>
      <c r="AR183" s="32"/>
      <c r="AS183" s="33"/>
      <c r="AT183" s="33"/>
      <c r="AU183" s="33"/>
      <c r="AV183" s="32"/>
      <c r="AW183" s="32"/>
      <c r="AX183" s="32"/>
      <c r="AY183" s="33"/>
      <c r="AZ183" s="33"/>
      <c r="BA183" s="33"/>
      <c r="BB183" s="31"/>
      <c r="BC183" s="31"/>
      <c r="BD183" s="31"/>
      <c r="BE183" s="33"/>
      <c r="BF183" s="33"/>
      <c r="BG183" s="33"/>
      <c r="BH183" s="31"/>
      <c r="BI183" s="31"/>
      <c r="BJ183" s="31"/>
      <c r="BK183" s="33"/>
      <c r="BL183" s="33"/>
      <c r="BM183" s="33"/>
      <c r="BN183" s="114"/>
      <c r="BO183" s="34"/>
    </row>
    <row r="184" spans="1:67" ht="31.5" x14ac:dyDescent="0.25">
      <c r="A184" s="68">
        <v>55</v>
      </c>
      <c r="B184" s="25"/>
      <c r="C184" s="14"/>
      <c r="D184" s="14"/>
      <c r="E184" s="14"/>
      <c r="F184" s="192" t="s">
        <v>121</v>
      </c>
      <c r="G184" s="14"/>
      <c r="H184" s="249"/>
      <c r="I184" s="4" t="s">
        <v>30</v>
      </c>
      <c r="J184" s="33">
        <v>10</v>
      </c>
      <c r="K184" s="29">
        <f>J184*36</f>
        <v>360</v>
      </c>
      <c r="L184" s="36"/>
      <c r="M184" s="36"/>
      <c r="N184" s="36"/>
      <c r="O184" s="36"/>
      <c r="P184" s="29"/>
      <c r="Q184" s="29">
        <v>10</v>
      </c>
      <c r="R184" s="29"/>
      <c r="S184" s="138"/>
      <c r="T184" s="170"/>
      <c r="U184" s="30">
        <v>6</v>
      </c>
      <c r="V184" s="37"/>
      <c r="W184" s="171"/>
      <c r="X184" s="159">
        <f>J184/1.5</f>
        <v>6.666666666666667</v>
      </c>
      <c r="Y184" s="31">
        <f>SUM(Z184:AB184)</f>
        <v>0</v>
      </c>
      <c r="Z184" s="31">
        <f t="shared" ref="Z184:AB185" si="55">AD184+AG184+AJ184+AM184+AP184+AS184+AV184+AY184+BB184+BE184+BH184+BK184</f>
        <v>0</v>
      </c>
      <c r="AA184" s="31">
        <f t="shared" si="55"/>
        <v>0</v>
      </c>
      <c r="AB184" s="31">
        <f t="shared" si="55"/>
        <v>0</v>
      </c>
      <c r="AC184" s="42">
        <f>K184-X184</f>
        <v>353.33333333333331</v>
      </c>
      <c r="AD184" s="32">
        <v>0</v>
      </c>
      <c r="AE184" s="32">
        <v>0</v>
      </c>
      <c r="AF184" s="32"/>
      <c r="AG184" s="33">
        <v>0</v>
      </c>
      <c r="AH184" s="33">
        <v>0</v>
      </c>
      <c r="AI184" s="33"/>
      <c r="AJ184" s="32">
        <v>0</v>
      </c>
      <c r="AK184" s="32">
        <v>0</v>
      </c>
      <c r="AL184" s="32"/>
      <c r="AM184" s="33">
        <v>0</v>
      </c>
      <c r="AN184" s="33">
        <v>0</v>
      </c>
      <c r="AO184" s="33"/>
      <c r="AP184" s="32">
        <v>0</v>
      </c>
      <c r="AQ184" s="32">
        <v>0</v>
      </c>
      <c r="AR184" s="32"/>
      <c r="AS184" s="33">
        <v>0</v>
      </c>
      <c r="AT184" s="33">
        <v>0</v>
      </c>
      <c r="AU184" s="33"/>
      <c r="AV184" s="32">
        <v>0</v>
      </c>
      <c r="AW184" s="32">
        <v>0</v>
      </c>
      <c r="AX184" s="32"/>
      <c r="AY184" s="33">
        <v>0</v>
      </c>
      <c r="AZ184" s="33">
        <v>0</v>
      </c>
      <c r="BA184" s="33"/>
      <c r="BB184" s="31"/>
      <c r="BC184" s="31"/>
      <c r="BD184" s="31"/>
      <c r="BE184" s="33"/>
      <c r="BF184" s="33"/>
      <c r="BG184" s="33"/>
      <c r="BH184" s="31"/>
      <c r="BI184" s="31"/>
      <c r="BJ184" s="31"/>
      <c r="BK184" s="33"/>
      <c r="BL184" s="33"/>
      <c r="BM184" s="33"/>
      <c r="BN184" s="114"/>
      <c r="BO184" s="34"/>
    </row>
    <row r="185" spans="1:67" ht="31.5" x14ac:dyDescent="0.25">
      <c r="A185" s="68">
        <v>56</v>
      </c>
      <c r="B185" s="25"/>
      <c r="C185" s="14"/>
      <c r="D185" s="14"/>
      <c r="E185" s="104" t="s">
        <v>51</v>
      </c>
      <c r="F185" s="192" t="s">
        <v>122</v>
      </c>
      <c r="G185" s="104" t="s">
        <v>51</v>
      </c>
      <c r="H185" s="251"/>
      <c r="I185" s="4" t="s">
        <v>31</v>
      </c>
      <c r="J185" s="33">
        <v>5</v>
      </c>
      <c r="K185" s="29">
        <f>J185*36</f>
        <v>180</v>
      </c>
      <c r="L185" s="36"/>
      <c r="M185" s="36"/>
      <c r="N185" s="36"/>
      <c r="O185" s="36"/>
      <c r="P185" s="36"/>
      <c r="Q185" s="36"/>
      <c r="R185" s="29"/>
      <c r="S185" s="138">
        <v>5</v>
      </c>
      <c r="T185" s="170" t="s">
        <v>32</v>
      </c>
      <c r="U185" s="30">
        <v>8</v>
      </c>
      <c r="V185" s="30"/>
      <c r="W185" s="171" t="s">
        <v>32</v>
      </c>
      <c r="X185" s="159">
        <f>J185/1.5</f>
        <v>3.3333333333333335</v>
      </c>
      <c r="Y185" s="31">
        <f>SUM(Z185:AB185)</f>
        <v>0</v>
      </c>
      <c r="Z185" s="31">
        <f t="shared" si="55"/>
        <v>0</v>
      </c>
      <c r="AA185" s="31">
        <f t="shared" si="55"/>
        <v>0</v>
      </c>
      <c r="AB185" s="31">
        <f t="shared" si="55"/>
        <v>0</v>
      </c>
      <c r="AC185" s="42">
        <f>K185-X185</f>
        <v>176.66666666666666</v>
      </c>
      <c r="AD185" s="32"/>
      <c r="AE185" s="32"/>
      <c r="AF185" s="32"/>
      <c r="AG185" s="33"/>
      <c r="AH185" s="33"/>
      <c r="AI185" s="33"/>
      <c r="AJ185" s="32"/>
      <c r="AK185" s="32"/>
      <c r="AL185" s="32"/>
      <c r="AM185" s="33"/>
      <c r="AN185" s="33"/>
      <c r="AO185" s="33"/>
      <c r="AP185" s="32"/>
      <c r="AQ185" s="32"/>
      <c r="AR185" s="32"/>
      <c r="AS185" s="33"/>
      <c r="AT185" s="33"/>
      <c r="AU185" s="33"/>
      <c r="AV185" s="32"/>
      <c r="AW185" s="32"/>
      <c r="AX185" s="32"/>
      <c r="AY185" s="33"/>
      <c r="AZ185" s="33"/>
      <c r="BA185" s="33"/>
      <c r="BB185" s="31"/>
      <c r="BC185" s="31"/>
      <c r="BD185" s="31"/>
      <c r="BE185" s="33"/>
      <c r="BF185" s="33"/>
      <c r="BG185" s="33"/>
      <c r="BH185" s="31"/>
      <c r="BI185" s="31"/>
      <c r="BJ185" s="31"/>
      <c r="BK185" s="33"/>
      <c r="BL185" s="33"/>
      <c r="BM185" s="33"/>
      <c r="BN185" s="114"/>
      <c r="BO185" s="34"/>
    </row>
    <row r="186" spans="1:67" ht="15.75" x14ac:dyDescent="0.25">
      <c r="A186" s="191"/>
      <c r="B186" s="191"/>
      <c r="C186" s="130"/>
      <c r="D186" s="130"/>
      <c r="E186" s="130"/>
      <c r="F186" s="130" t="s">
        <v>145</v>
      </c>
      <c r="G186" s="130"/>
      <c r="H186" s="130"/>
      <c r="I186" s="127" t="s">
        <v>33</v>
      </c>
      <c r="J186" s="128">
        <f>SUM(J187)</f>
        <v>6</v>
      </c>
      <c r="K186" s="129">
        <f>SUM(K187)</f>
        <v>216</v>
      </c>
      <c r="L186" s="130"/>
      <c r="M186" s="130"/>
      <c r="N186" s="130"/>
      <c r="O186" s="130"/>
      <c r="P186" s="131"/>
      <c r="Q186" s="131"/>
      <c r="R186" s="131"/>
      <c r="S186" s="149"/>
      <c r="T186" s="176"/>
      <c r="U186" s="132"/>
      <c r="V186" s="132"/>
      <c r="W186" s="177"/>
      <c r="X186" s="158"/>
      <c r="Y186" s="134"/>
      <c r="Z186" s="134"/>
      <c r="AA186" s="134"/>
      <c r="AB186" s="134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1"/>
      <c r="BO186" s="135"/>
    </row>
    <row r="187" spans="1:67" ht="32.25" thickBot="1" x14ac:dyDescent="0.3">
      <c r="A187" s="68">
        <v>57</v>
      </c>
      <c r="B187" s="25"/>
      <c r="C187" s="14"/>
      <c r="D187" s="14"/>
      <c r="E187" s="104" t="s">
        <v>51</v>
      </c>
      <c r="F187" s="192" t="s">
        <v>124</v>
      </c>
      <c r="G187" s="104" t="s">
        <v>51</v>
      </c>
      <c r="H187" s="251"/>
      <c r="I187" s="4" t="s">
        <v>34</v>
      </c>
      <c r="J187" s="33">
        <f>L187+M187+N187+O187+P187+Q187+R187+S187</f>
        <v>6</v>
      </c>
      <c r="K187" s="29">
        <f>J187*36</f>
        <v>216</v>
      </c>
      <c r="L187" s="29"/>
      <c r="M187" s="29"/>
      <c r="N187" s="29"/>
      <c r="O187" s="29"/>
      <c r="P187" s="29"/>
      <c r="Q187" s="29"/>
      <c r="R187" s="29"/>
      <c r="S187" s="138">
        <v>6</v>
      </c>
      <c r="T187" s="38"/>
      <c r="U187" s="39"/>
      <c r="V187" s="39" t="s">
        <v>32</v>
      </c>
      <c r="W187" s="40" t="s">
        <v>32</v>
      </c>
      <c r="X187" s="155">
        <f>J187</f>
        <v>6</v>
      </c>
      <c r="Y187" s="31">
        <f>SUM(Z187:AB187)</f>
        <v>0</v>
      </c>
      <c r="Z187" s="31">
        <f>AD187+AG187+AJ187+AM187+AP187+AS187+AV187+AY187+BB187+BE187+BH187+BK187</f>
        <v>0</v>
      </c>
      <c r="AA187" s="31">
        <f>AE187+AH187+AK187+AN187+AQ187+AT187+AW187+AZ187+BC187+BF187+BI187+BL187</f>
        <v>0</v>
      </c>
      <c r="AB187" s="31">
        <f>AF187+AI187+AL187+AO187+AR187+AU187+AX187+BA187+BD187+BG187+BJ187+BM187</f>
        <v>0</v>
      </c>
      <c r="AC187" s="42">
        <f>K187-X187</f>
        <v>210</v>
      </c>
      <c r="AD187" s="32">
        <v>0</v>
      </c>
      <c r="AE187" s="32">
        <v>0</v>
      </c>
      <c r="AF187" s="32"/>
      <c r="AG187" s="33">
        <v>0</v>
      </c>
      <c r="AH187" s="33">
        <v>0</v>
      </c>
      <c r="AI187" s="33"/>
      <c r="AJ187" s="32">
        <v>0</v>
      </c>
      <c r="AK187" s="32">
        <v>0</v>
      </c>
      <c r="AL187" s="32"/>
      <c r="AM187" s="33">
        <v>0</v>
      </c>
      <c r="AN187" s="33">
        <v>0</v>
      </c>
      <c r="AO187" s="33"/>
      <c r="AP187" s="32">
        <v>0</v>
      </c>
      <c r="AQ187" s="32">
        <v>0</v>
      </c>
      <c r="AR187" s="32"/>
      <c r="AS187" s="33">
        <v>0</v>
      </c>
      <c r="AT187" s="33">
        <v>0</v>
      </c>
      <c r="AU187" s="33"/>
      <c r="AV187" s="32">
        <v>0</v>
      </c>
      <c r="AW187" s="32">
        <v>0</v>
      </c>
      <c r="AX187" s="32"/>
      <c r="AY187" s="33">
        <v>0</v>
      </c>
      <c r="AZ187" s="33">
        <v>0</v>
      </c>
      <c r="BA187" s="33"/>
      <c r="BB187" s="31"/>
      <c r="BC187" s="31"/>
      <c r="BD187" s="31"/>
      <c r="BE187" s="33"/>
      <c r="BF187" s="33"/>
      <c r="BG187" s="33"/>
      <c r="BH187" s="31"/>
      <c r="BI187" s="31"/>
      <c r="BJ187" s="31"/>
      <c r="BK187" s="33"/>
      <c r="BL187" s="33"/>
      <c r="BM187" s="33"/>
      <c r="BN187" s="114"/>
      <c r="BO187" s="34">
        <f>Y187/K187*100</f>
        <v>0</v>
      </c>
    </row>
    <row r="188" spans="1:67" ht="15.7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35">
        <f>SUM(J2+J35+J182+J186)</f>
        <v>81</v>
      </c>
      <c r="K188" s="35">
        <f>J188*36</f>
        <v>2916</v>
      </c>
      <c r="L188" s="25"/>
      <c r="M188" s="25"/>
      <c r="N188" s="25"/>
      <c r="O188" s="25"/>
      <c r="P188" s="25"/>
      <c r="Q188" s="25"/>
      <c r="R188" s="25"/>
      <c r="S188" s="25"/>
      <c r="T188" s="160"/>
      <c r="U188" s="160"/>
      <c r="V188" s="160"/>
      <c r="W188" s="16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</sheetData>
  <mergeCells count="488">
    <mergeCell ref="BH71:BH75"/>
    <mergeCell ref="BI71:BI75"/>
    <mergeCell ref="BJ71:BJ75"/>
    <mergeCell ref="BK71:BK75"/>
    <mergeCell ref="BL71:BL75"/>
    <mergeCell ref="BM71:BM75"/>
    <mergeCell ref="BO71:BO75"/>
    <mergeCell ref="BN71:BN75"/>
    <mergeCell ref="AI71:AI75"/>
    <mergeCell ref="AN71:AN75"/>
    <mergeCell ref="AO71:AO75"/>
    <mergeCell ref="AP71:AP75"/>
    <mergeCell ref="AQ71:AQ75"/>
    <mergeCell ref="AR71:AR75"/>
    <mergeCell ref="AS71:AS75"/>
    <mergeCell ref="AT71:AT75"/>
    <mergeCell ref="AU71:AU75"/>
    <mergeCell ref="AV71:AV75"/>
    <mergeCell ref="AW71:AW75"/>
    <mergeCell ref="AX71:AX75"/>
    <mergeCell ref="AY71:AY75"/>
    <mergeCell ref="AZ71:AZ75"/>
    <mergeCell ref="BA71:BA75"/>
    <mergeCell ref="BB71:BB75"/>
    <mergeCell ref="D4:D9"/>
    <mergeCell ref="E4:E9"/>
    <mergeCell ref="F4:F9"/>
    <mergeCell ref="G4:G9"/>
    <mergeCell ref="J4:J9"/>
    <mergeCell ref="K4:K9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AD4:AD9"/>
    <mergeCell ref="AE4:AE9"/>
    <mergeCell ref="AF4:AF9"/>
    <mergeCell ref="AG4:AG9"/>
    <mergeCell ref="AH4:AH9"/>
    <mergeCell ref="AI4:AI9"/>
    <mergeCell ref="X4:X9"/>
    <mergeCell ref="Y4:Y9"/>
    <mergeCell ref="Z4:Z9"/>
    <mergeCell ref="AA4:AA9"/>
    <mergeCell ref="AB4:AB9"/>
    <mergeCell ref="AC4:AC9"/>
    <mergeCell ref="AP4:AP9"/>
    <mergeCell ref="AQ4:AQ9"/>
    <mergeCell ref="AR4:AR9"/>
    <mergeCell ref="AS4:AS9"/>
    <mergeCell ref="AT4:AT9"/>
    <mergeCell ref="AU4:AU9"/>
    <mergeCell ref="AJ4:AJ9"/>
    <mergeCell ref="AK4:AK9"/>
    <mergeCell ref="AL4:AL9"/>
    <mergeCell ref="AM4:AM9"/>
    <mergeCell ref="AN4:AN9"/>
    <mergeCell ref="AO4:AO9"/>
    <mergeCell ref="BD4:BD9"/>
    <mergeCell ref="BE4:BE9"/>
    <mergeCell ref="BF4:BF9"/>
    <mergeCell ref="BG4:BG9"/>
    <mergeCell ref="AV4:AV9"/>
    <mergeCell ref="AW4:AW9"/>
    <mergeCell ref="AX4:AX9"/>
    <mergeCell ref="AY4:AY9"/>
    <mergeCell ref="AZ4:AZ9"/>
    <mergeCell ref="BA4:BA9"/>
    <mergeCell ref="K23:K24"/>
    <mergeCell ref="L23:L24"/>
    <mergeCell ref="M23:M24"/>
    <mergeCell ref="N23:N24"/>
    <mergeCell ref="O23:O24"/>
    <mergeCell ref="P23:P24"/>
    <mergeCell ref="BN4:BN9"/>
    <mergeCell ref="BO4:BO9"/>
    <mergeCell ref="A23:A24"/>
    <mergeCell ref="B23:B24"/>
    <mergeCell ref="C23:C24"/>
    <mergeCell ref="D23:D24"/>
    <mergeCell ref="E23:E24"/>
    <mergeCell ref="F23:F24"/>
    <mergeCell ref="G23:G24"/>
    <mergeCell ref="J23:J24"/>
    <mergeCell ref="BH4:BH9"/>
    <mergeCell ref="BI4:BI9"/>
    <mergeCell ref="BJ4:BJ9"/>
    <mergeCell ref="BK4:BK9"/>
    <mergeCell ref="BL4:BL9"/>
    <mergeCell ref="BM4:BM9"/>
    <mergeCell ref="BB4:BB9"/>
    <mergeCell ref="BC4:BC9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BM23:BM24"/>
    <mergeCell ref="BN23:BN24"/>
    <mergeCell ref="BO23:BO24"/>
    <mergeCell ref="A25:A26"/>
    <mergeCell ref="B25:B26"/>
    <mergeCell ref="C25:C26"/>
    <mergeCell ref="D25:D26"/>
    <mergeCell ref="E25:E26"/>
    <mergeCell ref="F25:F26"/>
    <mergeCell ref="G25:G26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O25:BO26"/>
    <mergeCell ref="A27:A28"/>
    <mergeCell ref="B27:B28"/>
    <mergeCell ref="C27:C28"/>
    <mergeCell ref="D27:D28"/>
    <mergeCell ref="E27:E28"/>
    <mergeCell ref="F27:F28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G27:G28"/>
    <mergeCell ref="J27:J28"/>
    <mergeCell ref="K27:K28"/>
    <mergeCell ref="L27:L28"/>
    <mergeCell ref="M27:M28"/>
    <mergeCell ref="N27:N28"/>
    <mergeCell ref="BL25:BL26"/>
    <mergeCell ref="BM25:BM26"/>
    <mergeCell ref="BN25:BN26"/>
    <mergeCell ref="AY25:AY26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K27:BK28"/>
    <mergeCell ref="BL27:BL28"/>
    <mergeCell ref="BM27:BM28"/>
    <mergeCell ref="BN27:BN28"/>
    <mergeCell ref="BO27:BO28"/>
    <mergeCell ref="A44:A54"/>
    <mergeCell ref="B44:B54"/>
    <mergeCell ref="C44:C54"/>
    <mergeCell ref="D44:D54"/>
    <mergeCell ref="E44:E54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S27:AS28"/>
    <mergeCell ref="AT27:AT28"/>
    <mergeCell ref="N44:N54"/>
    <mergeCell ref="O44:O54"/>
    <mergeCell ref="P44:P54"/>
    <mergeCell ref="Q44:Q54"/>
    <mergeCell ref="R44:R54"/>
    <mergeCell ref="S44:S54"/>
    <mergeCell ref="F44:F54"/>
    <mergeCell ref="G44:G54"/>
    <mergeCell ref="J44:J54"/>
    <mergeCell ref="K44:K54"/>
    <mergeCell ref="L44:L54"/>
    <mergeCell ref="M44:M54"/>
    <mergeCell ref="Z44:Z54"/>
    <mergeCell ref="AA44:AA54"/>
    <mergeCell ref="AB44:AB54"/>
    <mergeCell ref="AC44:AC54"/>
    <mergeCell ref="AD44:AD54"/>
    <mergeCell ref="AE44:AE54"/>
    <mergeCell ref="T44:T54"/>
    <mergeCell ref="U44:U54"/>
    <mergeCell ref="V44:V54"/>
    <mergeCell ref="W44:W54"/>
    <mergeCell ref="X44:X54"/>
    <mergeCell ref="Y44:Y54"/>
    <mergeCell ref="AL44:AL54"/>
    <mergeCell ref="AM44:AM54"/>
    <mergeCell ref="AN44:AN54"/>
    <mergeCell ref="AO44:AO54"/>
    <mergeCell ref="AP44:AP54"/>
    <mergeCell ref="AQ44:AQ54"/>
    <mergeCell ref="AF44:AF54"/>
    <mergeCell ref="AG44:AG54"/>
    <mergeCell ref="AH44:AH54"/>
    <mergeCell ref="AI44:AI54"/>
    <mergeCell ref="AJ44:AJ54"/>
    <mergeCell ref="AK44:AK54"/>
    <mergeCell ref="AX44:AX54"/>
    <mergeCell ref="AY44:AY54"/>
    <mergeCell ref="AZ44:AZ54"/>
    <mergeCell ref="BA44:BA54"/>
    <mergeCell ref="BB44:BB54"/>
    <mergeCell ref="BC44:BC54"/>
    <mergeCell ref="AR44:AR54"/>
    <mergeCell ref="AS44:AS54"/>
    <mergeCell ref="AT44:AT54"/>
    <mergeCell ref="AU44:AU54"/>
    <mergeCell ref="AV44:AV54"/>
    <mergeCell ref="AW44:AW54"/>
    <mergeCell ref="BJ44:BJ54"/>
    <mergeCell ref="BK44:BK54"/>
    <mergeCell ref="BL44:BL54"/>
    <mergeCell ref="BM44:BM54"/>
    <mergeCell ref="BN44:BN54"/>
    <mergeCell ref="BO44:BO54"/>
    <mergeCell ref="BD44:BD54"/>
    <mergeCell ref="BE44:BE54"/>
    <mergeCell ref="BF44:BF54"/>
    <mergeCell ref="BG44:BG54"/>
    <mergeCell ref="BH44:BH54"/>
    <mergeCell ref="BI44:BI54"/>
    <mergeCell ref="BC71:BC75"/>
    <mergeCell ref="BD71:BD75"/>
    <mergeCell ref="BE71:BE75"/>
    <mergeCell ref="BF71:BF75"/>
    <mergeCell ref="BG71:BG75"/>
    <mergeCell ref="K71:K75"/>
    <mergeCell ref="L71:L75"/>
    <mergeCell ref="M71:M75"/>
    <mergeCell ref="N71:N75"/>
    <mergeCell ref="O71:O75"/>
    <mergeCell ref="P71:P75"/>
    <mergeCell ref="AH71:AH75"/>
    <mergeCell ref="AG71:AG75"/>
    <mergeCell ref="AF71:AF75"/>
    <mergeCell ref="AE71:AE75"/>
    <mergeCell ref="AD71:AD75"/>
    <mergeCell ref="AJ71:AJ75"/>
    <mergeCell ref="AK71:AK75"/>
    <mergeCell ref="AL71:AL75"/>
    <mergeCell ref="AM71:AM75"/>
    <mergeCell ref="A71:A75"/>
    <mergeCell ref="B71:B75"/>
    <mergeCell ref="C71:C75"/>
    <mergeCell ref="D71:D75"/>
    <mergeCell ref="E71:E75"/>
    <mergeCell ref="F71:F75"/>
    <mergeCell ref="G71:G75"/>
    <mergeCell ref="J71:J75"/>
    <mergeCell ref="W71:W75"/>
    <mergeCell ref="Q71:Q75"/>
    <mergeCell ref="R71:R75"/>
    <mergeCell ref="S71:S75"/>
    <mergeCell ref="T71:T75"/>
    <mergeCell ref="U71:U75"/>
    <mergeCell ref="V71:V75"/>
    <mergeCell ref="G77:G78"/>
    <mergeCell ref="J77:J78"/>
    <mergeCell ref="K77:K78"/>
    <mergeCell ref="L77:L78"/>
    <mergeCell ref="M77:M78"/>
    <mergeCell ref="N77:N78"/>
    <mergeCell ref="A77:A78"/>
    <mergeCell ref="B77:B78"/>
    <mergeCell ref="C77:C78"/>
    <mergeCell ref="D77:D78"/>
    <mergeCell ref="E77:E78"/>
    <mergeCell ref="F77:F78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AG77:AG78"/>
    <mergeCell ref="AH77:AH78"/>
    <mergeCell ref="AI77:AI78"/>
    <mergeCell ref="AJ77:AJ78"/>
    <mergeCell ref="AK77:AK78"/>
    <mergeCell ref="AL77:AL78"/>
    <mergeCell ref="AA77:AA78"/>
    <mergeCell ref="AB77:AB78"/>
    <mergeCell ref="AC77:AC78"/>
    <mergeCell ref="AD77:AD78"/>
    <mergeCell ref="AE77:AE78"/>
    <mergeCell ref="AF77:AF78"/>
    <mergeCell ref="AU77:AU78"/>
    <mergeCell ref="AV77:AV78"/>
    <mergeCell ref="AW77:AW78"/>
    <mergeCell ref="AX77:AX78"/>
    <mergeCell ref="AM77:AM78"/>
    <mergeCell ref="AN77:AN78"/>
    <mergeCell ref="AO77:AO78"/>
    <mergeCell ref="AP77:AP78"/>
    <mergeCell ref="AQ77:AQ78"/>
    <mergeCell ref="AR77:AR78"/>
    <mergeCell ref="BK77:BK78"/>
    <mergeCell ref="BL77:BL78"/>
    <mergeCell ref="BM77:BM78"/>
    <mergeCell ref="BN77:BN78"/>
    <mergeCell ref="BO77:BO78"/>
    <mergeCell ref="A79:A81"/>
    <mergeCell ref="B79:B81"/>
    <mergeCell ref="C79:C81"/>
    <mergeCell ref="D79:D81"/>
    <mergeCell ref="E79:E81"/>
    <mergeCell ref="BE77:BE78"/>
    <mergeCell ref="BF77:BF78"/>
    <mergeCell ref="BG77:BG78"/>
    <mergeCell ref="BH77:BH78"/>
    <mergeCell ref="BI77:BI78"/>
    <mergeCell ref="BJ77:BJ78"/>
    <mergeCell ref="AY77:AY78"/>
    <mergeCell ref="AZ77:AZ78"/>
    <mergeCell ref="BA77:BA78"/>
    <mergeCell ref="BB77:BB78"/>
    <mergeCell ref="BC77:BC78"/>
    <mergeCell ref="BD77:BD78"/>
    <mergeCell ref="AS77:AS78"/>
    <mergeCell ref="AT77:AT78"/>
    <mergeCell ref="A82:A86"/>
    <mergeCell ref="B82:B86"/>
    <mergeCell ref="C82:C86"/>
    <mergeCell ref="D82:D86"/>
    <mergeCell ref="E82:E86"/>
    <mergeCell ref="F82:F86"/>
    <mergeCell ref="N79:N81"/>
    <mergeCell ref="O79:O81"/>
    <mergeCell ref="P79:P81"/>
    <mergeCell ref="F79:F81"/>
    <mergeCell ref="G79:G81"/>
    <mergeCell ref="J79:J81"/>
    <mergeCell ref="K79:K81"/>
    <mergeCell ref="L79:L81"/>
    <mergeCell ref="M79:M81"/>
    <mergeCell ref="G82:G86"/>
    <mergeCell ref="J82:J86"/>
    <mergeCell ref="K82:K86"/>
    <mergeCell ref="L82:L86"/>
    <mergeCell ref="M82:M86"/>
    <mergeCell ref="N82:N86"/>
    <mergeCell ref="T79:T81"/>
    <mergeCell ref="U79:U81"/>
    <mergeCell ref="V79:V81"/>
    <mergeCell ref="U82:U86"/>
    <mergeCell ref="V82:V86"/>
    <mergeCell ref="W82:W86"/>
    <mergeCell ref="O82:O86"/>
    <mergeCell ref="P82:P86"/>
    <mergeCell ref="Q82:Q86"/>
    <mergeCell ref="R82:R86"/>
    <mergeCell ref="S82:S86"/>
    <mergeCell ref="T82:T86"/>
    <mergeCell ref="W79:W81"/>
    <mergeCell ref="Q79:Q81"/>
    <mergeCell ref="R79:R81"/>
    <mergeCell ref="S79:S81"/>
  </mergeCells>
  <conditionalFormatting sqref="U11:U14 U90 U182 U64 U136:U148 U150:U162 U164:U176 U77 U79 U104:U120 U102 U32:U34 U27 U43:U58 U20 U22:U23">
    <cfRule type="expression" dxfId="3457" priority="542" stopIfTrue="1">
      <formula>AND(INDEX($M11:$T11,1,$V11)=0, $V11&gt;0)</formula>
    </cfRule>
  </conditionalFormatting>
  <conditionalFormatting sqref="W11:W14 W90 W182 W64 W136:W148 W150:W162 W164:W176 W77 W79 W104:W120 W102 W32:W34 W27 W43:W58 W20 W22:W23">
    <cfRule type="expression" dxfId="3456" priority="543" stopIfTrue="1">
      <formula>AND(INDEX($M11:$T11,1,$X11)=0, $X11&gt;0)</formula>
    </cfRule>
  </conditionalFormatting>
  <conditionalFormatting sqref="AD90:AF90 AD64:AF64 AD79:AF81 AD104:AF106 AD102:AF102 AD86:AF86 AD11:AF14 AD32:AF34 AD17:AF17 AD27:AF27 AD43:AF58 AD20:AF20 AD22:AF23 AD76:AF77">
    <cfRule type="expression" dxfId="3455" priority="544">
      <formula>AND(NOT(ISBLANK($M11)),ISBLANK($AE11),ISBLANK($AF11),ISBLANK($AG11))</formula>
    </cfRule>
  </conditionalFormatting>
  <conditionalFormatting sqref="AG90:AI90 AG64:AI64 AG79:AI81 AG104:AI106 AG102:AI102 AG86:AI86 AG11:AI14 AG17:AI17 AG27:AI27 AG43:AI58 AG32:AI34 AG20:AI20 AG22:AI23 AG76:AI77">
    <cfRule type="expression" dxfId="3454" priority="545">
      <formula>AND(NOT(ISBLANK($N11)),ISBLANK($AH11),ISBLANK($AI11),ISBLANK($AJ11))</formula>
    </cfRule>
  </conditionalFormatting>
  <conditionalFormatting sqref="AJ90:AL90 AJ64:AL64 AJ79:AL81 AJ104:AL106 AJ102:AL102 AJ86:AL86 AJ11:AL14 AJ17:AL17 AJ27:AL27 AJ43:AL58 AJ32:AL34 AJ20:AL20 AJ22:AL23 AJ76:AL77">
    <cfRule type="expression" dxfId="3453" priority="546">
      <formula>AND(NOT(ISBLANK($O11)),ISBLANK($AK11),ISBLANK($AL11),ISBLANK($AM11))</formula>
    </cfRule>
  </conditionalFormatting>
  <conditionalFormatting sqref="AM90:AO90 AM64:AO64 AM77:AO77 AM79:AO81 AM104:AO106 AM102:AO102 AM86:AO86 AM11:AO14 AM32:AO34 AM17:AO17 AM43:AO58 AM20:AO20 AM22:AO23">
    <cfRule type="expression" dxfId="3452" priority="547">
      <formula>AND(NOT(ISBLANK($P11)),ISBLANK($AN11),ISBLANK($AO11),ISBLANK($AP11))</formula>
    </cfRule>
  </conditionalFormatting>
  <conditionalFormatting sqref="AP90:AR90 AP64:AR64 AP77:AR77 AP79:AR81 AP104:AR106 AP102:AR102 AP86:AR86 AP11:AR14 AP32:AR34 AP17:AR17 AP27:AR27 AP43:AR58 AP20:AR20 AP22:AR23">
    <cfRule type="expression" dxfId="3451" priority="548">
      <formula>AND(NOT(ISBLANK($Q11)),ISBLANK($AQ11),ISBLANK($AR11),ISBLANK($AS11))</formula>
    </cfRule>
  </conditionalFormatting>
  <conditionalFormatting sqref="AS90:AU90 AS64:AU64 AS77:AU77 AS79:AU81 AS104:AU106 AS102:AU102 AS86:AU86 AS11:AU14 AS32:AU34 AS17:AU17 AS27:AU27 AS43:AU58 AS20:AU20 AS22:AU23">
    <cfRule type="expression" dxfId="3450" priority="549">
      <formula>AND(NOT(ISBLANK($R11)),ISBLANK($AT11),ISBLANK($AU11),ISBLANK($AV11))</formula>
    </cfRule>
  </conditionalFormatting>
  <conditionalFormatting sqref="AV90:AX90 AV64:AX64 AV77:AX77 AV79:AX81 AV104:AX106 AV102:AX102 AV86:AX86 AV11:AX14 AV32:AX34 AV17:AX17 AV27:AX27 AV43:AX58 AV20:AX20 AV22:AX23">
    <cfRule type="expression" dxfId="3449" priority="550">
      <formula>AND(NOT(ISBLANK($S11)),ISBLANK($AW11),ISBLANK($AX11),ISBLANK($AY11))</formula>
    </cfRule>
  </conditionalFormatting>
  <conditionalFormatting sqref="AY90:BA90 AY64:BA64 AY77:BA77 AY79:BA81 AY104:BA106 AY102:BA102 AY86:BA86 AY11:BA14 AY32:BA34 AY17:BA17 AY27:BA27 AY43:BA58 AY20:BA20 AY22:BA23">
    <cfRule type="expression" dxfId="3448" priority="551">
      <formula>AND(NOT(ISBLANK($T11)),ISBLANK($AZ11),ISBLANK($BA11),ISBLANK($BB11))</formula>
    </cfRule>
  </conditionalFormatting>
  <conditionalFormatting sqref="W90 W64 W77 W79 W104:W106 W102 W11:W14 W32:W34 W17 W43:W58 W20 W22:W23">
    <cfRule type="expression" dxfId="3447" priority="552">
      <formula>AND(NOT(ISBLANK($X11)),ISBLANK($U11),ISBLANK($V11),ISBLANK($W11))</formula>
    </cfRule>
  </conditionalFormatting>
  <conditionalFormatting sqref="AC3 AC32:AC34">
    <cfRule type="expression" dxfId="3446" priority="569">
      <formula>"&lt;=0.5*$E$17"</formula>
    </cfRule>
    <cfRule type="expression" dxfId="3445" priority="570">
      <formula>"&gt;=0,5*$E$17"</formula>
    </cfRule>
  </conditionalFormatting>
  <conditionalFormatting sqref="Y3 AD3:BM3 AO27 AM27 AQ44:AQ50 BB44:BM50 AJ44:AL50 AF44:AF50 AD32:BM34">
    <cfRule type="expression" dxfId="3444" priority="571" stopIfTrue="1">
      <formula>MOD(Y3,2)&lt;&gt;0</formula>
    </cfRule>
  </conditionalFormatting>
  <conditionalFormatting sqref="U3">
    <cfRule type="expression" dxfId="3443" priority="572" stopIfTrue="1">
      <formula>AND(INDEX($M3:$T3,1,$V3)=0, $V3&gt;0)</formula>
    </cfRule>
  </conditionalFormatting>
  <conditionalFormatting sqref="V3 V90 V182 V64 V136:V148 V150:V162 V164:V176 V77 V79 V104:V120 V102 V32:V34 V43:V58 V20 V22:V23">
    <cfRule type="expression" dxfId="3442" priority="573" stopIfTrue="1">
      <formula>AND(INDEX($M3:$T3,1,$W3)=0, $W3&gt;0)</formula>
    </cfRule>
  </conditionalFormatting>
  <conditionalFormatting sqref="W3">
    <cfRule type="expression" dxfId="3441" priority="574" stopIfTrue="1">
      <formula>AND(INDEX($M3:$T3,1,$X3)=0, $X3&gt;0)</formula>
    </cfRule>
  </conditionalFormatting>
  <conditionalFormatting sqref="AD4:AF10">
    <cfRule type="expression" dxfId="3440" priority="568">
      <formula>AND(NOT(ISBLANK($M4)),ISBLANK($AE4),ISBLANK($AF4),ISBLANK($AG4))</formula>
    </cfRule>
  </conditionalFormatting>
  <conditionalFormatting sqref="AG4:AI10">
    <cfRule type="expression" dxfId="3439" priority="567">
      <formula>AND(NOT(ISBLANK($N4)),ISBLANK($AH4),ISBLANK($AI4),ISBLANK($AJ4))</formula>
    </cfRule>
  </conditionalFormatting>
  <conditionalFormatting sqref="AK4:AK10">
    <cfRule type="expression" dxfId="3438" priority="566">
      <formula>AND(NOT(ISBLANK($O4)),ISBLANK($AK4),ISBLANK($AL4),ISBLANK($AM4))</formula>
    </cfRule>
  </conditionalFormatting>
  <conditionalFormatting sqref="AN4:AN10">
    <cfRule type="expression" dxfId="3437" priority="565">
      <formula>AND(NOT(ISBLANK($P4)),ISBLANK($AN4),ISBLANK($AO4),ISBLANK($AP4))</formula>
    </cfRule>
  </conditionalFormatting>
  <conditionalFormatting sqref="AP4:AR10">
    <cfRule type="expression" dxfId="3436" priority="564">
      <formula>AND(NOT(ISBLANK($Q4)),ISBLANK($AQ4),ISBLANK($AR4),ISBLANK($AS4))</formula>
    </cfRule>
  </conditionalFormatting>
  <conditionalFormatting sqref="AS4:AU10">
    <cfRule type="expression" dxfId="3435" priority="563">
      <formula>AND(NOT(ISBLANK($R4)),ISBLANK($AT4),ISBLANK($AU4),ISBLANK($AV4))</formula>
    </cfRule>
  </conditionalFormatting>
  <conditionalFormatting sqref="AV4:AX10">
    <cfRule type="expression" dxfId="3434" priority="562">
      <formula>AND(NOT(ISBLANK($S4)),ISBLANK($AW4),ISBLANK($AX4),ISBLANK($AY4))</formula>
    </cfRule>
  </conditionalFormatting>
  <conditionalFormatting sqref="AY4:BA10">
    <cfRule type="expression" dxfId="3433" priority="561">
      <formula>AND(NOT(ISBLANK($T4)),ISBLANK($AZ4),ISBLANK($BA4),ISBLANK($BB4))</formula>
    </cfRule>
  </conditionalFormatting>
  <conditionalFormatting sqref="W4:W10">
    <cfRule type="expression" dxfId="3432" priority="560">
      <formula>AND(NOT(ISBLANK($X4)),ISBLANK($U4),ISBLANK($V4),ISBLANK($W4))</formula>
    </cfRule>
  </conditionalFormatting>
  <conditionalFormatting sqref="AC11:AC14">
    <cfRule type="expression" dxfId="3431" priority="556">
      <formula>"&lt;=0.5*$E$17"</formula>
    </cfRule>
    <cfRule type="expression" dxfId="3430" priority="557">
      <formula>"&gt;=0,5*$E$17"</formula>
    </cfRule>
  </conditionalFormatting>
  <conditionalFormatting sqref="AD11:BM14 AD17 AF17 AJ17:AL17 AP17:AR17 AV17:AX17 Y11:Y14">
    <cfRule type="expression" dxfId="3429" priority="558" stopIfTrue="1">
      <formula>MOD(Y11,2)&lt;&gt;0</formula>
    </cfRule>
  </conditionalFormatting>
  <conditionalFormatting sqref="V11:V13">
    <cfRule type="expression" dxfId="3428" priority="559" stopIfTrue="1">
      <formula>AND(INDEX($M11:$T11,1,$W11)=0, $W11&gt;0)</formula>
    </cfRule>
  </conditionalFormatting>
  <conditionalFormatting sqref="AC17">
    <cfRule type="expression" dxfId="3427" priority="553">
      <formula>"&lt;=0.5*$E$17"</formula>
    </cfRule>
    <cfRule type="expression" dxfId="3426" priority="554">
      <formula>"&gt;=0,5*$E$17"</formula>
    </cfRule>
  </conditionalFormatting>
  <conditionalFormatting sqref="Y17">
    <cfRule type="expression" dxfId="3425" priority="555" stopIfTrue="1">
      <formula>MOD(Y17,2)&lt;&gt;0</formula>
    </cfRule>
  </conditionalFormatting>
  <conditionalFormatting sqref="AC25 AC27 AC20 AC22:AC23">
    <cfRule type="expression" dxfId="3424" priority="536">
      <formula>"&lt;=0.5*$E$17"</formula>
    </cfRule>
    <cfRule type="expression" dxfId="3423" priority="537">
      <formula>"&gt;=0,5*$E$17"</formula>
    </cfRule>
  </conditionalFormatting>
  <conditionalFormatting sqref="AD25:BM25 AD27:AL27 AP27:BM27 AN27 Y20 AD20:BM20 AD22:BM23 Y22">
    <cfRule type="expression" dxfId="3422" priority="538" stopIfTrue="1">
      <formula>MOD(Y20,2)&lt;&gt;0</formula>
    </cfRule>
  </conditionalFormatting>
  <conditionalFormatting sqref="U25">
    <cfRule type="expression" dxfId="3421" priority="539" stopIfTrue="1">
      <formula>AND(INDEX($M25:$T25,1,$V25)=0, $V25&gt;0)</formula>
    </cfRule>
  </conditionalFormatting>
  <conditionalFormatting sqref="V25">
    <cfRule type="expression" dxfId="3420" priority="540" stopIfTrue="1">
      <formula>AND(INDEX($M25:$T25,1,$W25)=0, $W25&gt;0)</formula>
    </cfRule>
  </conditionalFormatting>
  <conditionalFormatting sqref="W25">
    <cfRule type="expression" dxfId="3419" priority="541" stopIfTrue="1">
      <formula>AND(INDEX($M25:$T25,1,$X25)=0, $X25&gt;0)</formula>
    </cfRule>
  </conditionalFormatting>
  <conditionalFormatting sqref="AD25:AF25">
    <cfRule type="expression" dxfId="3418" priority="535">
      <formula>AND(NOT(ISBLANK($M25)),ISBLANK($AE25),ISBLANK($AF25),ISBLANK($AG25))</formula>
    </cfRule>
  </conditionalFormatting>
  <conditionalFormatting sqref="AG25:AI25">
    <cfRule type="expression" dxfId="3417" priority="534">
      <formula>AND(NOT(ISBLANK($N25)),ISBLANK($AH25),ISBLANK($AI25),ISBLANK($AJ25))</formula>
    </cfRule>
  </conditionalFormatting>
  <conditionalFormatting sqref="AJ25:AL25">
    <cfRule type="expression" dxfId="3416" priority="533">
      <formula>AND(NOT(ISBLANK($O25)),ISBLANK($AK25),ISBLANK($AL25),ISBLANK($AM25))</formula>
    </cfRule>
  </conditionalFormatting>
  <conditionalFormatting sqref="AM25:AO25">
    <cfRule type="expression" dxfId="3415" priority="532">
      <formula>AND(NOT(ISBLANK($P25)),ISBLANK($AN25),ISBLANK($AO25),ISBLANK($AP25))</formula>
    </cfRule>
  </conditionalFormatting>
  <conditionalFormatting sqref="AP25:AR25">
    <cfRule type="expression" dxfId="3414" priority="531">
      <formula>AND(NOT(ISBLANK($Q25)),ISBLANK($AQ25),ISBLANK($AR25),ISBLANK($AS25))</formula>
    </cfRule>
  </conditionalFormatting>
  <conditionalFormatting sqref="AS25:AU25">
    <cfRule type="expression" dxfId="3413" priority="530">
      <formula>AND(NOT(ISBLANK($R25)),ISBLANK($AT25),ISBLANK($AU25),ISBLANK($AV25))</formula>
    </cfRule>
  </conditionalFormatting>
  <conditionalFormatting sqref="AV25:AX25">
    <cfRule type="expression" dxfId="3412" priority="529">
      <formula>AND(NOT(ISBLANK($S25)),ISBLANK($AW25),ISBLANK($AX25),ISBLANK($AY25))</formula>
    </cfRule>
  </conditionalFormatting>
  <conditionalFormatting sqref="AY25:BA25">
    <cfRule type="expression" dxfId="3411" priority="528">
      <formula>AND(NOT(ISBLANK($T25)),ISBLANK($AZ25),ISBLANK($BA25),ISBLANK($BB25))</formula>
    </cfRule>
  </conditionalFormatting>
  <conditionalFormatting sqref="W25">
    <cfRule type="expression" dxfId="3410" priority="527">
      <formula>AND(NOT(ISBLANK($X25)),ISBLANK($U25),ISBLANK($V25),ISBLANK($W25))</formula>
    </cfRule>
  </conditionalFormatting>
  <conditionalFormatting sqref="AC29:AC31">
    <cfRule type="expression" dxfId="3409" priority="521">
      <formula>"&lt;=0.5*$E$17"</formula>
    </cfRule>
    <cfRule type="expression" dxfId="3408" priority="522">
      <formula>"&gt;=0,5*$E$17"</formula>
    </cfRule>
  </conditionalFormatting>
  <conditionalFormatting sqref="AD29:BM31">
    <cfRule type="expression" dxfId="3407" priority="523" stopIfTrue="1">
      <formula>MOD(AD29,2)&lt;&gt;0</formula>
    </cfRule>
  </conditionalFormatting>
  <conditionalFormatting sqref="U29:U31">
    <cfRule type="expression" dxfId="3406" priority="524" stopIfTrue="1">
      <formula>AND(INDEX($M29:$T29,1,$V29)=0, $V29&gt;0)</formula>
    </cfRule>
  </conditionalFormatting>
  <conditionalFormatting sqref="V29:V31">
    <cfRule type="expression" dxfId="3405" priority="525" stopIfTrue="1">
      <formula>AND(INDEX($M29:$T29,1,$W29)=0, $W29&gt;0)</formula>
    </cfRule>
  </conditionalFormatting>
  <conditionalFormatting sqref="W29:W31">
    <cfRule type="expression" dxfId="3404" priority="526" stopIfTrue="1">
      <formula>AND(INDEX($M29:$T29,1,$X29)=0, $X29&gt;0)</formula>
    </cfRule>
  </conditionalFormatting>
  <conditionalFormatting sqref="AD29:AF31">
    <cfRule type="expression" dxfId="3403" priority="520">
      <formula>AND(NOT(ISBLANK($M29)),ISBLANK($AE29),ISBLANK($AF29),ISBLANK($AG29))</formula>
    </cfRule>
  </conditionalFormatting>
  <conditionalFormatting sqref="AG29:AI31">
    <cfRule type="expression" dxfId="3402" priority="519">
      <formula>AND(NOT(ISBLANK($N29)),ISBLANK($AH29),ISBLANK($AI29),ISBLANK($AJ29))</formula>
    </cfRule>
  </conditionalFormatting>
  <conditionalFormatting sqref="AJ29:AL31">
    <cfRule type="expression" dxfId="3401" priority="518">
      <formula>AND(NOT(ISBLANK($O29)),ISBLANK($AK29),ISBLANK($AL29),ISBLANK($AM29))</formula>
    </cfRule>
  </conditionalFormatting>
  <conditionalFormatting sqref="AM29:AO31">
    <cfRule type="expression" dxfId="3400" priority="517">
      <formula>AND(NOT(ISBLANK($P29)),ISBLANK($AN29),ISBLANK($AO29),ISBLANK($AP29))</formula>
    </cfRule>
  </conditionalFormatting>
  <conditionalFormatting sqref="AP29:AR31">
    <cfRule type="expression" dxfId="3399" priority="516">
      <formula>AND(NOT(ISBLANK($Q29)),ISBLANK($AQ29),ISBLANK($AR29),ISBLANK($AS29))</formula>
    </cfRule>
  </conditionalFormatting>
  <conditionalFormatting sqref="AS29:AU31">
    <cfRule type="expression" dxfId="3398" priority="515">
      <formula>AND(NOT(ISBLANK($R29)),ISBLANK($AT29),ISBLANK($AU29),ISBLANK($AV29))</formula>
    </cfRule>
  </conditionalFormatting>
  <conditionalFormatting sqref="AV29:AX31">
    <cfRule type="expression" dxfId="3397" priority="514">
      <formula>AND(NOT(ISBLANK($S29)),ISBLANK($AW29),ISBLANK($AX29),ISBLANK($AY29))</formula>
    </cfRule>
  </conditionalFormatting>
  <conditionalFormatting sqref="AY29:BA31">
    <cfRule type="expression" dxfId="3396" priority="513">
      <formula>AND(NOT(ISBLANK($T29)),ISBLANK($AZ29),ISBLANK($BA29),ISBLANK($BB29))</formula>
    </cfRule>
  </conditionalFormatting>
  <conditionalFormatting sqref="W29:W31">
    <cfRule type="expression" dxfId="3395" priority="512">
      <formula>AND(NOT(ISBLANK($X29)),ISBLANK($U29),ISBLANK($V29),ISBLANK($W29))</formula>
    </cfRule>
  </conditionalFormatting>
  <conditionalFormatting sqref="AC43">
    <cfRule type="expression" dxfId="3394" priority="509">
      <formula>"&lt;=0.5*$E$17"</formula>
    </cfRule>
    <cfRule type="expression" dxfId="3393" priority="510">
      <formula>"&gt;=0,5*$E$17"</formula>
    </cfRule>
  </conditionalFormatting>
  <conditionalFormatting sqref="AD43:BM43 AD44:AE50 AG44:AI50 AM44:AP50 AR44:BA50">
    <cfRule type="expression" dxfId="3392" priority="511" stopIfTrue="1">
      <formula>MOD(AD43,2)&lt;&gt;0</formula>
    </cfRule>
  </conditionalFormatting>
  <conditionalFormatting sqref="AC178:AC180">
    <cfRule type="expression" dxfId="3391" priority="503">
      <formula>"&lt;=0.5*$E$17"</formula>
    </cfRule>
    <cfRule type="expression" dxfId="3390" priority="504">
      <formula>"&gt;=0,5*$E$17"</formula>
    </cfRule>
  </conditionalFormatting>
  <conditionalFormatting sqref="AD178:BM178">
    <cfRule type="expression" dxfId="3389" priority="505" stopIfTrue="1">
      <formula>MOD(AD178,2)&lt;&gt;0</formula>
    </cfRule>
  </conditionalFormatting>
  <conditionalFormatting sqref="U178:U180">
    <cfRule type="expression" dxfId="3388" priority="506" stopIfTrue="1">
      <formula>AND(INDEX($M178:$T178,1,$V178)=0, $V178&gt;0)</formula>
    </cfRule>
  </conditionalFormatting>
  <conditionalFormatting sqref="V178:V180">
    <cfRule type="expression" dxfId="3387" priority="507" stopIfTrue="1">
      <formula>AND(INDEX($M178:$T178,1,$W178)=0, $W178&gt;0)</formula>
    </cfRule>
  </conditionalFormatting>
  <conditionalFormatting sqref="W178:W180">
    <cfRule type="expression" dxfId="3386" priority="508" stopIfTrue="1">
      <formula>AND(INDEX($M178:$T178,1,$X178)=0, $X178&gt;0)</formula>
    </cfRule>
  </conditionalFormatting>
  <conditionalFormatting sqref="AC55:AC58">
    <cfRule type="expression" dxfId="3385" priority="500">
      <formula>"&lt;=0.5*$E$17"</formula>
    </cfRule>
    <cfRule type="expression" dxfId="3384" priority="501">
      <formula>"&gt;=0,5*$E$17"</formula>
    </cfRule>
  </conditionalFormatting>
  <conditionalFormatting sqref="AD55:BM58 Y55:Y56">
    <cfRule type="expression" dxfId="3383" priority="502" stopIfTrue="1">
      <formula>MOD(Y55,2)&lt;&gt;0</formula>
    </cfRule>
  </conditionalFormatting>
  <conditionalFormatting sqref="W59:W60">
    <cfRule type="expression" dxfId="3382" priority="485">
      <formula>AND(NOT(ISBLANK($X59)),ISBLANK($U59),ISBLANK($V59),ISBLANK($W59))</formula>
    </cfRule>
  </conditionalFormatting>
  <conditionalFormatting sqref="AC59:AC60 AC64">
    <cfRule type="expression" dxfId="3381" priority="494">
      <formula>"&lt;=0.5*$E$17"</formula>
    </cfRule>
    <cfRule type="expression" dxfId="3380" priority="495">
      <formula>"&gt;=0,5*$E$17"</formula>
    </cfRule>
  </conditionalFormatting>
  <conditionalFormatting sqref="AD59:BM60 AD64:BM64">
    <cfRule type="expression" dxfId="3379" priority="496" stopIfTrue="1">
      <formula>MOD(AD59,2)&lt;&gt;0</formula>
    </cfRule>
  </conditionalFormatting>
  <conditionalFormatting sqref="U59:U60">
    <cfRule type="expression" dxfId="3378" priority="497" stopIfTrue="1">
      <formula>AND(INDEX($M59:$T59,1,$V59)=0, $V59&gt;0)</formula>
    </cfRule>
  </conditionalFormatting>
  <conditionalFormatting sqref="V59:V60">
    <cfRule type="expression" dxfId="3377" priority="498" stopIfTrue="1">
      <formula>AND(INDEX($M59:$T59,1,$W59)=0, $W59&gt;0)</formula>
    </cfRule>
  </conditionalFormatting>
  <conditionalFormatting sqref="W59:W60">
    <cfRule type="expression" dxfId="3376" priority="499" stopIfTrue="1">
      <formula>AND(INDEX($M59:$T59,1,$X59)=0, $X59&gt;0)</formula>
    </cfRule>
  </conditionalFormatting>
  <conditionalFormatting sqref="AD59:AF60">
    <cfRule type="expression" dxfId="3375" priority="493">
      <formula>AND(NOT(ISBLANK($M59)),ISBLANK($AE59),ISBLANK($AF59),ISBLANK($AG59))</formula>
    </cfRule>
  </conditionalFormatting>
  <conditionalFormatting sqref="AG59:AI60">
    <cfRule type="expression" dxfId="3374" priority="492">
      <formula>AND(NOT(ISBLANK($N59)),ISBLANK($AH59),ISBLANK($AI59),ISBLANK($AJ59))</formula>
    </cfRule>
  </conditionalFormatting>
  <conditionalFormatting sqref="AJ59:AL60">
    <cfRule type="expression" dxfId="3373" priority="491">
      <formula>AND(NOT(ISBLANK($O59)),ISBLANK($AK59),ISBLANK($AL59),ISBLANK($AM59))</formula>
    </cfRule>
  </conditionalFormatting>
  <conditionalFormatting sqref="AM59:AO60">
    <cfRule type="expression" dxfId="3372" priority="490">
      <formula>AND(NOT(ISBLANK($P59)),ISBLANK($AN59),ISBLANK($AO59),ISBLANK($AP59))</formula>
    </cfRule>
  </conditionalFormatting>
  <conditionalFormatting sqref="AP59:AR60">
    <cfRule type="expression" dxfId="3371" priority="489">
      <formula>AND(NOT(ISBLANK($Q59)),ISBLANK($AQ59),ISBLANK($AR59),ISBLANK($AS59))</formula>
    </cfRule>
  </conditionalFormatting>
  <conditionalFormatting sqref="AS59:AU60">
    <cfRule type="expression" dxfId="3370" priority="488">
      <formula>AND(NOT(ISBLANK($R59)),ISBLANK($AT59),ISBLANK($AU59),ISBLANK($AV59))</formula>
    </cfRule>
  </conditionalFormatting>
  <conditionalFormatting sqref="AV59:AX60">
    <cfRule type="expression" dxfId="3369" priority="487">
      <formula>AND(NOT(ISBLANK($S59)),ISBLANK($AW59),ISBLANK($AX59),ISBLANK($AY59))</formula>
    </cfRule>
  </conditionalFormatting>
  <conditionalFormatting sqref="AY59:BA60">
    <cfRule type="expression" dxfId="3368" priority="486">
      <formula>AND(NOT(ISBLANK($T59)),ISBLANK($AZ59),ISBLANK($BA59),ISBLANK($BB59))</formula>
    </cfRule>
  </conditionalFormatting>
  <conditionalFormatting sqref="AC61:AC63">
    <cfRule type="expression" dxfId="3367" priority="479">
      <formula>"&lt;=0.5*$E$17"</formula>
    </cfRule>
    <cfRule type="expression" dxfId="3366" priority="480">
      <formula>"&gt;=0,5*$E$17"</formula>
    </cfRule>
  </conditionalFormatting>
  <conditionalFormatting sqref="AD61:BM63">
    <cfRule type="expression" dxfId="3365" priority="481" stopIfTrue="1">
      <formula>MOD(AD61,2)&lt;&gt;0</formula>
    </cfRule>
  </conditionalFormatting>
  <conditionalFormatting sqref="U61:U63">
    <cfRule type="expression" dxfId="3364" priority="482" stopIfTrue="1">
      <formula>AND(INDEX($M61:$T61,1,$V61)=0, $V61&gt;0)</formula>
    </cfRule>
  </conditionalFormatting>
  <conditionalFormatting sqref="V61:V63">
    <cfRule type="expression" dxfId="3363" priority="483" stopIfTrue="1">
      <formula>AND(INDEX($M61:$T61,1,$W61)=0, $W61&gt;0)</formula>
    </cfRule>
  </conditionalFormatting>
  <conditionalFormatting sqref="W61:W63">
    <cfRule type="expression" dxfId="3362" priority="484" stopIfTrue="1">
      <formula>AND(INDEX($M61:$T61,1,$X61)=0, $X61&gt;0)</formula>
    </cfRule>
  </conditionalFormatting>
  <conditionalFormatting sqref="AD61:AF63">
    <cfRule type="expression" dxfId="3361" priority="478">
      <formula>AND(NOT(ISBLANK($M61)),ISBLANK($AE61),ISBLANK($AF61),ISBLANK($AG61))</formula>
    </cfRule>
  </conditionalFormatting>
  <conditionalFormatting sqref="AG61:AI63">
    <cfRule type="expression" dxfId="3360" priority="477">
      <formula>AND(NOT(ISBLANK($N61)),ISBLANK($AH61),ISBLANK($AI61),ISBLANK($AJ61))</formula>
    </cfRule>
  </conditionalFormatting>
  <conditionalFormatting sqref="AJ61:AL63">
    <cfRule type="expression" dxfId="3359" priority="476">
      <formula>AND(NOT(ISBLANK($O61)),ISBLANK($AK61),ISBLANK($AL61),ISBLANK($AM61))</formula>
    </cfRule>
  </conditionalFormatting>
  <conditionalFormatting sqref="AM61:AO63">
    <cfRule type="expression" dxfId="3358" priority="475">
      <formula>AND(NOT(ISBLANK($P61)),ISBLANK($AN61),ISBLANK($AO61),ISBLANK($AP61))</formula>
    </cfRule>
  </conditionalFormatting>
  <conditionalFormatting sqref="AP61:AR63">
    <cfRule type="expression" dxfId="3357" priority="474">
      <formula>AND(NOT(ISBLANK($Q61)),ISBLANK($AQ61),ISBLANK($AR61),ISBLANK($AS61))</formula>
    </cfRule>
  </conditionalFormatting>
  <conditionalFormatting sqref="AS61:AU63">
    <cfRule type="expression" dxfId="3356" priority="473">
      <formula>AND(NOT(ISBLANK($R61)),ISBLANK($AT61),ISBLANK($AU61),ISBLANK($AV61))</formula>
    </cfRule>
  </conditionalFormatting>
  <conditionalFormatting sqref="AV61:AX63">
    <cfRule type="expression" dxfId="3355" priority="472">
      <formula>AND(NOT(ISBLANK($S61)),ISBLANK($AW61),ISBLANK($AX61),ISBLANK($AY61))</formula>
    </cfRule>
  </conditionalFormatting>
  <conditionalFormatting sqref="AY61:BA63">
    <cfRule type="expression" dxfId="3354" priority="471">
      <formula>AND(NOT(ISBLANK($T61)),ISBLANK($AZ61),ISBLANK($BA61),ISBLANK($BB61))</formula>
    </cfRule>
  </conditionalFormatting>
  <conditionalFormatting sqref="W61:W63">
    <cfRule type="expression" dxfId="3353" priority="470">
      <formula>AND(NOT(ISBLANK($X61)),ISBLANK($U61),ISBLANK($V61),ISBLANK($W61))</formula>
    </cfRule>
  </conditionalFormatting>
  <conditionalFormatting sqref="U122:U134">
    <cfRule type="expression" dxfId="3352" priority="467" stopIfTrue="1">
      <formula>AND(INDEX($M122:$T122,1,$V122)=0, $V122&gt;0)</formula>
    </cfRule>
  </conditionalFormatting>
  <conditionalFormatting sqref="V122:V134">
    <cfRule type="expression" dxfId="3351" priority="468" stopIfTrue="1">
      <formula>AND(INDEX($M122:$T122,1,$W122)=0, $W122&gt;0)</formula>
    </cfRule>
  </conditionalFormatting>
  <conditionalFormatting sqref="W122:W134">
    <cfRule type="expression" dxfId="3350" priority="469" stopIfTrue="1">
      <formula>AND(INDEX($M122:$T122,1,$X122)=0, $X122&gt;0)</formula>
    </cfRule>
  </conditionalFormatting>
  <conditionalFormatting sqref="AC164:AC176 AC150:AC162 AC136:AC148 AC122:AC134 AC107:AC120">
    <cfRule type="expression" dxfId="3349" priority="464">
      <formula>"&lt;=0.5*$E$17"</formula>
    </cfRule>
    <cfRule type="expression" dxfId="3348" priority="465">
      <formula>"&gt;=0,5*$E$17"</formula>
    </cfRule>
  </conditionalFormatting>
  <conditionalFormatting sqref="AD164:BM176 AD150:BM162 AD136:BM148 AD122:BM134 AD107:BM120">
    <cfRule type="expression" dxfId="3347" priority="466" stopIfTrue="1">
      <formula>MOD(AD107,2)&lt;&gt;0</formula>
    </cfRule>
  </conditionalFormatting>
  <conditionalFormatting sqref="AD107:AF176">
    <cfRule type="expression" dxfId="3346" priority="463">
      <formula>AND(NOT(ISBLANK($M107)),ISBLANK($AE107),ISBLANK($AF107),ISBLANK($AG107))</formula>
    </cfRule>
  </conditionalFormatting>
  <conditionalFormatting sqref="AG107:AI176">
    <cfRule type="expression" dxfId="3345" priority="462">
      <formula>AND(NOT(ISBLANK($N107)),ISBLANK($AH107),ISBLANK($AI107),ISBLANK($AJ107))</formula>
    </cfRule>
  </conditionalFormatting>
  <conditionalFormatting sqref="AJ107:AL176">
    <cfRule type="expression" dxfId="3344" priority="461">
      <formula>AND(NOT(ISBLANK($O107)),ISBLANK($AK107),ISBLANK($AL107),ISBLANK($AM107))</formula>
    </cfRule>
  </conditionalFormatting>
  <conditionalFormatting sqref="AM107:AO176">
    <cfRule type="expression" dxfId="3343" priority="460">
      <formula>AND(NOT(ISBLANK($P107)),ISBLANK($AN107),ISBLANK($AO107),ISBLANK($AP107))</formula>
    </cfRule>
  </conditionalFormatting>
  <conditionalFormatting sqref="AP107:AR176">
    <cfRule type="expression" dxfId="3342" priority="459">
      <formula>AND(NOT(ISBLANK($Q107)),ISBLANK($AQ107),ISBLANK($AR107),ISBLANK($AS107))</formula>
    </cfRule>
  </conditionalFormatting>
  <conditionalFormatting sqref="AS107:AU176">
    <cfRule type="expression" dxfId="3341" priority="458">
      <formula>AND(NOT(ISBLANK($R107)),ISBLANK($AT107),ISBLANK($AU107),ISBLANK($AV107))</formula>
    </cfRule>
  </conditionalFormatting>
  <conditionalFormatting sqref="AV107:AX176">
    <cfRule type="expression" dxfId="3340" priority="457">
      <formula>AND(NOT(ISBLANK($S107)),ISBLANK($AW107),ISBLANK($AX107),ISBLANK($AY107))</formula>
    </cfRule>
  </conditionalFormatting>
  <conditionalFormatting sqref="AY107:BA176">
    <cfRule type="expression" dxfId="3339" priority="456">
      <formula>AND(NOT(ISBLANK($T107)),ISBLANK($AZ107),ISBLANK($BA107),ISBLANK($BB107))</formula>
    </cfRule>
  </conditionalFormatting>
  <conditionalFormatting sqref="W107:W176">
    <cfRule type="expression" dxfId="3338" priority="455">
      <formula>AND(NOT(ISBLANK($X107)),ISBLANK($U107),ISBLANK($V107),ISBLANK($W107))</formula>
    </cfRule>
  </conditionalFormatting>
  <conditionalFormatting sqref="AC77 AC79:AC81 AC104:AC106 AC102">
    <cfRule type="expression" dxfId="3337" priority="452">
      <formula>"&lt;=0.5*$E$17"</formula>
    </cfRule>
    <cfRule type="expression" dxfId="3336" priority="453">
      <formula>"&gt;=0,5*$E$17"</formula>
    </cfRule>
  </conditionalFormatting>
  <conditionalFormatting sqref="AD77:BM77 AD79:BM81 AD104:BM106 AD102:BM102">
    <cfRule type="expression" dxfId="3335" priority="454" stopIfTrue="1">
      <formula>MOD(AD77,2)&lt;&gt;0</formula>
    </cfRule>
  </conditionalFormatting>
  <conditionalFormatting sqref="AC103">
    <cfRule type="expression" dxfId="3334" priority="446">
      <formula>"&lt;=0.5*$E$17"</formula>
    </cfRule>
    <cfRule type="expression" dxfId="3333" priority="447">
      <formula>"&gt;=0,5*$E$17"</formula>
    </cfRule>
  </conditionalFormatting>
  <conditionalFormatting sqref="AD103:BM103">
    <cfRule type="expression" dxfId="3332" priority="448" stopIfTrue="1">
      <formula>MOD(AD103,2)&lt;&gt;0</formula>
    </cfRule>
  </conditionalFormatting>
  <conditionalFormatting sqref="U103">
    <cfRule type="expression" dxfId="3331" priority="449" stopIfTrue="1">
      <formula>AND(INDEX($M103:$T103,1,$V103)=0, $V103&gt;0)</formula>
    </cfRule>
  </conditionalFormatting>
  <conditionalFormatting sqref="V103">
    <cfRule type="expression" dxfId="3330" priority="450" stopIfTrue="1">
      <formula>AND(INDEX($M103:$T103,1,$W103)=0, $W103&gt;0)</formula>
    </cfRule>
  </conditionalFormatting>
  <conditionalFormatting sqref="W103">
    <cfRule type="expression" dxfId="3329" priority="451" stopIfTrue="1">
      <formula>AND(INDEX($M103:$T103,1,$X103)=0, $X103&gt;0)</formula>
    </cfRule>
  </conditionalFormatting>
  <conditionalFormatting sqref="AD103:AF103">
    <cfRule type="expression" dxfId="3328" priority="445">
      <formula>AND(NOT(ISBLANK($M103)),ISBLANK($AE103),ISBLANK($AF103),ISBLANK($AG103))</formula>
    </cfRule>
  </conditionalFormatting>
  <conditionalFormatting sqref="AG103:AI103">
    <cfRule type="expression" dxfId="3327" priority="444">
      <formula>AND(NOT(ISBLANK($N103)),ISBLANK($AH103),ISBLANK($AI103),ISBLANK($AJ103))</formula>
    </cfRule>
  </conditionalFormatting>
  <conditionalFormatting sqref="AJ103:AL103">
    <cfRule type="expression" dxfId="3326" priority="443">
      <formula>AND(NOT(ISBLANK($O103)),ISBLANK($AK103),ISBLANK($AL103),ISBLANK($AM103))</formula>
    </cfRule>
  </conditionalFormatting>
  <conditionalFormatting sqref="AM103:AO103">
    <cfRule type="expression" dxfId="3325" priority="442">
      <formula>AND(NOT(ISBLANK($P103)),ISBLANK($AN103),ISBLANK($AO103),ISBLANK($AP103))</formula>
    </cfRule>
  </conditionalFormatting>
  <conditionalFormatting sqref="AP103:AR103">
    <cfRule type="expression" dxfId="3324" priority="441">
      <formula>AND(NOT(ISBLANK($Q103)),ISBLANK($AQ103),ISBLANK($AR103),ISBLANK($AS103))</formula>
    </cfRule>
  </conditionalFormatting>
  <conditionalFormatting sqref="AS103:AU103">
    <cfRule type="expression" dxfId="3323" priority="440">
      <formula>AND(NOT(ISBLANK($R103)),ISBLANK($AT103),ISBLANK($AU103),ISBLANK($AV103))</formula>
    </cfRule>
  </conditionalFormatting>
  <conditionalFormatting sqref="AV103:AX103">
    <cfRule type="expression" dxfId="3322" priority="439">
      <formula>AND(NOT(ISBLANK($S103)),ISBLANK($AW103),ISBLANK($AX103),ISBLANK($AY103))</formula>
    </cfRule>
  </conditionalFormatting>
  <conditionalFormatting sqref="AY103:BA103">
    <cfRule type="expression" dxfId="3321" priority="438">
      <formula>AND(NOT(ISBLANK($T103)),ISBLANK($AZ103),ISBLANK($BA103),ISBLANK($BB103))</formula>
    </cfRule>
  </conditionalFormatting>
  <conditionalFormatting sqref="W103">
    <cfRule type="expression" dxfId="3320" priority="437">
      <formula>AND(NOT(ISBLANK($X103)),ISBLANK($U103),ISBLANK($V103),ISBLANK($W103))</formula>
    </cfRule>
  </conditionalFormatting>
  <conditionalFormatting sqref="AC101">
    <cfRule type="expression" dxfId="3319" priority="431">
      <formula>"&lt;=0.5*$E$17"</formula>
    </cfRule>
    <cfRule type="expression" dxfId="3318" priority="432">
      <formula>"&gt;=0,5*$E$17"</formula>
    </cfRule>
  </conditionalFormatting>
  <conditionalFormatting sqref="AD101:BM101">
    <cfRule type="expression" dxfId="3317" priority="433" stopIfTrue="1">
      <formula>MOD(AD101,2)&lt;&gt;0</formula>
    </cfRule>
  </conditionalFormatting>
  <conditionalFormatting sqref="U101">
    <cfRule type="expression" dxfId="3316" priority="434" stopIfTrue="1">
      <formula>AND(INDEX($M101:$T101,1,$V101)=0, $V101&gt;0)</formula>
    </cfRule>
  </conditionalFormatting>
  <conditionalFormatting sqref="V101">
    <cfRule type="expression" dxfId="3315" priority="435" stopIfTrue="1">
      <formula>AND(INDEX($M101:$T101,1,$W101)=0, $W101&gt;0)</formula>
    </cfRule>
  </conditionalFormatting>
  <conditionalFormatting sqref="W101">
    <cfRule type="expression" dxfId="3314" priority="436" stopIfTrue="1">
      <formula>AND(INDEX($M101:$T101,1,$X101)=0, $X101&gt;0)</formula>
    </cfRule>
  </conditionalFormatting>
  <conditionalFormatting sqref="AD101:AF101">
    <cfRule type="expression" dxfId="3313" priority="430">
      <formula>AND(NOT(ISBLANK($M101)),ISBLANK($AE101),ISBLANK($AF101),ISBLANK($AG101))</formula>
    </cfRule>
  </conditionalFormatting>
  <conditionalFormatting sqref="AG101:AI101">
    <cfRule type="expression" dxfId="3312" priority="429">
      <formula>AND(NOT(ISBLANK($N101)),ISBLANK($AH101),ISBLANK($AI101),ISBLANK($AJ101))</formula>
    </cfRule>
  </conditionalFormatting>
  <conditionalFormatting sqref="AJ101:AL101">
    <cfRule type="expression" dxfId="3311" priority="428">
      <formula>AND(NOT(ISBLANK($O101)),ISBLANK($AK101),ISBLANK($AL101),ISBLANK($AM101))</formula>
    </cfRule>
  </conditionalFormatting>
  <conditionalFormatting sqref="AM101:AO101">
    <cfRule type="expression" dxfId="3310" priority="427">
      <formula>AND(NOT(ISBLANK($P101)),ISBLANK($AN101),ISBLANK($AO101),ISBLANK($AP101))</formula>
    </cfRule>
  </conditionalFormatting>
  <conditionalFormatting sqref="AP101:AR101">
    <cfRule type="expression" dxfId="3309" priority="426">
      <formula>AND(NOT(ISBLANK($Q101)),ISBLANK($AQ101),ISBLANK($AR101),ISBLANK($AS101))</formula>
    </cfRule>
  </conditionalFormatting>
  <conditionalFormatting sqref="AS101:AU101">
    <cfRule type="expression" dxfId="3308" priority="425">
      <formula>AND(NOT(ISBLANK($R101)),ISBLANK($AT101),ISBLANK($AU101),ISBLANK($AV101))</formula>
    </cfRule>
  </conditionalFormatting>
  <conditionalFormatting sqref="AV101:AX101">
    <cfRule type="expression" dxfId="3307" priority="424">
      <formula>AND(NOT(ISBLANK($S101)),ISBLANK($AW101),ISBLANK($AX101),ISBLANK($AY101))</formula>
    </cfRule>
  </conditionalFormatting>
  <conditionalFormatting sqref="AY101:BA101">
    <cfRule type="expression" dxfId="3306" priority="423">
      <formula>AND(NOT(ISBLANK($T101)),ISBLANK($AZ101),ISBLANK($BA101),ISBLANK($BB101))</formula>
    </cfRule>
  </conditionalFormatting>
  <conditionalFormatting sqref="W101">
    <cfRule type="expression" dxfId="3305" priority="422">
      <formula>AND(NOT(ISBLANK($X101)),ISBLANK($U101),ISBLANK($V101),ISBLANK($W101))</formula>
    </cfRule>
  </conditionalFormatting>
  <conditionalFormatting sqref="AC100">
    <cfRule type="expression" dxfId="3304" priority="416">
      <formula>"&lt;=0.5*$E$17"</formula>
    </cfRule>
    <cfRule type="expression" dxfId="3303" priority="417">
      <formula>"&gt;=0,5*$E$17"</formula>
    </cfRule>
  </conditionalFormatting>
  <conditionalFormatting sqref="AD100:BM100">
    <cfRule type="expression" dxfId="3302" priority="418" stopIfTrue="1">
      <formula>MOD(AD100,2)&lt;&gt;0</formula>
    </cfRule>
  </conditionalFormatting>
  <conditionalFormatting sqref="U100">
    <cfRule type="expression" dxfId="3301" priority="419" stopIfTrue="1">
      <formula>AND(INDEX($M100:$T100,1,$V100)=0, $V100&gt;0)</formula>
    </cfRule>
  </conditionalFormatting>
  <conditionalFormatting sqref="V100">
    <cfRule type="expression" dxfId="3300" priority="420" stopIfTrue="1">
      <formula>AND(INDEX($M100:$T100,1,$W100)=0, $W100&gt;0)</formula>
    </cfRule>
  </conditionalFormatting>
  <conditionalFormatting sqref="W100">
    <cfRule type="expression" dxfId="3299" priority="421" stopIfTrue="1">
      <formula>AND(INDEX($M100:$T100,1,$X100)=0, $X100&gt;0)</formula>
    </cfRule>
  </conditionalFormatting>
  <conditionalFormatting sqref="AD100:AF100">
    <cfRule type="expression" dxfId="3298" priority="415">
      <formula>AND(NOT(ISBLANK($M100)),ISBLANK($AE100),ISBLANK($AF100),ISBLANK($AG100))</formula>
    </cfRule>
  </conditionalFormatting>
  <conditionalFormatting sqref="AG100:AI100">
    <cfRule type="expression" dxfId="3297" priority="414">
      <formula>AND(NOT(ISBLANK($N100)),ISBLANK($AH100),ISBLANK($AI100),ISBLANK($AJ100))</formula>
    </cfRule>
  </conditionalFormatting>
  <conditionalFormatting sqref="AJ100:AL100">
    <cfRule type="expression" dxfId="3296" priority="413">
      <formula>AND(NOT(ISBLANK($O100)),ISBLANK($AK100),ISBLANK($AL100),ISBLANK($AM100))</formula>
    </cfRule>
  </conditionalFormatting>
  <conditionalFormatting sqref="AM100:AO100">
    <cfRule type="expression" dxfId="3295" priority="412">
      <formula>AND(NOT(ISBLANK($P100)),ISBLANK($AN100),ISBLANK($AO100),ISBLANK($AP100))</formula>
    </cfRule>
  </conditionalFormatting>
  <conditionalFormatting sqref="AP100:AR100">
    <cfRule type="expression" dxfId="3294" priority="411">
      <formula>AND(NOT(ISBLANK($Q100)),ISBLANK($AQ100),ISBLANK($AR100),ISBLANK($AS100))</formula>
    </cfRule>
  </conditionalFormatting>
  <conditionalFormatting sqref="AS100:AU100">
    <cfRule type="expression" dxfId="3293" priority="410">
      <formula>AND(NOT(ISBLANK($R100)),ISBLANK($AT100),ISBLANK($AU100),ISBLANK($AV100))</formula>
    </cfRule>
  </conditionalFormatting>
  <conditionalFormatting sqref="AV100:AX100">
    <cfRule type="expression" dxfId="3292" priority="409">
      <formula>AND(NOT(ISBLANK($S100)),ISBLANK($AW100),ISBLANK($AX100),ISBLANK($AY100))</formula>
    </cfRule>
  </conditionalFormatting>
  <conditionalFormatting sqref="AY100:BA100">
    <cfRule type="expression" dxfId="3291" priority="408">
      <formula>AND(NOT(ISBLANK($T100)),ISBLANK($AZ100),ISBLANK($BA100),ISBLANK($BB100))</formula>
    </cfRule>
  </conditionalFormatting>
  <conditionalFormatting sqref="W100">
    <cfRule type="expression" dxfId="3290" priority="407">
      <formula>AND(NOT(ISBLANK($X100)),ISBLANK($U100),ISBLANK($V100),ISBLANK($W100))</formula>
    </cfRule>
  </conditionalFormatting>
  <conditionalFormatting sqref="AC99 AC86">
    <cfRule type="expression" dxfId="3289" priority="401">
      <formula>"&lt;=0.5*$E$17"</formula>
    </cfRule>
    <cfRule type="expression" dxfId="3288" priority="402">
      <formula>"&gt;=0,5*$E$17"</formula>
    </cfRule>
  </conditionalFormatting>
  <conditionalFormatting sqref="AD99:BM99 AD86:BM86">
    <cfRule type="expression" dxfId="3287" priority="403" stopIfTrue="1">
      <formula>MOD(AD86,2)&lt;&gt;0</formula>
    </cfRule>
  </conditionalFormatting>
  <conditionalFormatting sqref="U99">
    <cfRule type="expression" dxfId="3286" priority="404" stopIfTrue="1">
      <formula>AND(INDEX($M99:$T99,1,$V99)=0, $V99&gt;0)</formula>
    </cfRule>
  </conditionalFormatting>
  <conditionalFormatting sqref="V99">
    <cfRule type="expression" dxfId="3285" priority="405" stopIfTrue="1">
      <formula>AND(INDEX($M99:$T99,1,$W99)=0, $W99&gt;0)</formula>
    </cfRule>
  </conditionalFormatting>
  <conditionalFormatting sqref="W99">
    <cfRule type="expression" dxfId="3284" priority="406" stopIfTrue="1">
      <formula>AND(INDEX($M99:$T99,1,$X99)=0, $X99&gt;0)</formula>
    </cfRule>
  </conditionalFormatting>
  <conditionalFormatting sqref="AD99:AF99">
    <cfRule type="expression" dxfId="3283" priority="400">
      <formula>AND(NOT(ISBLANK($M99)),ISBLANK($AE99),ISBLANK($AF99),ISBLANK($AG99))</formula>
    </cfRule>
  </conditionalFormatting>
  <conditionalFormatting sqref="AG99:AI99">
    <cfRule type="expression" dxfId="3282" priority="399">
      <formula>AND(NOT(ISBLANK($N99)),ISBLANK($AH99),ISBLANK($AI99),ISBLANK($AJ99))</formula>
    </cfRule>
  </conditionalFormatting>
  <conditionalFormatting sqref="AJ99:AL99">
    <cfRule type="expression" dxfId="3281" priority="398">
      <formula>AND(NOT(ISBLANK($O99)),ISBLANK($AK99),ISBLANK($AL99),ISBLANK($AM99))</formula>
    </cfRule>
  </conditionalFormatting>
  <conditionalFormatting sqref="AM99:AO99">
    <cfRule type="expression" dxfId="3280" priority="397">
      <formula>AND(NOT(ISBLANK($P99)),ISBLANK($AN99),ISBLANK($AO99),ISBLANK($AP99))</formula>
    </cfRule>
  </conditionalFormatting>
  <conditionalFormatting sqref="AP99:AR99">
    <cfRule type="expression" dxfId="3279" priority="396">
      <formula>AND(NOT(ISBLANK($Q99)),ISBLANK($AQ99),ISBLANK($AR99),ISBLANK($AS99))</formula>
    </cfRule>
  </conditionalFormatting>
  <conditionalFormatting sqref="AS99:AU99">
    <cfRule type="expression" dxfId="3278" priority="395">
      <formula>AND(NOT(ISBLANK($R99)),ISBLANK($AT99),ISBLANK($AU99),ISBLANK($AV99))</formula>
    </cfRule>
  </conditionalFormatting>
  <conditionalFormatting sqref="AV99:AX99">
    <cfRule type="expression" dxfId="3277" priority="394">
      <formula>AND(NOT(ISBLANK($S99)),ISBLANK($AW99),ISBLANK($AX99),ISBLANK($AY99))</formula>
    </cfRule>
  </conditionalFormatting>
  <conditionalFormatting sqref="AY99:BA99">
    <cfRule type="expression" dxfId="3276" priority="393">
      <formula>AND(NOT(ISBLANK($T99)),ISBLANK($AZ99),ISBLANK($BA99),ISBLANK($BB99))</formula>
    </cfRule>
  </conditionalFormatting>
  <conditionalFormatting sqref="W99">
    <cfRule type="expression" dxfId="3275" priority="392">
      <formula>AND(NOT(ISBLANK($X99)),ISBLANK($U99),ISBLANK($V99),ISBLANK($W99))</formula>
    </cfRule>
  </conditionalFormatting>
  <conditionalFormatting sqref="AC92">
    <cfRule type="expression" dxfId="3274" priority="386">
      <formula>"&lt;=0.5*$E$17"</formula>
    </cfRule>
    <cfRule type="expression" dxfId="3273" priority="387">
      <formula>"&gt;=0,5*$E$17"</formula>
    </cfRule>
  </conditionalFormatting>
  <conditionalFormatting sqref="AD92:BM92">
    <cfRule type="expression" dxfId="3272" priority="388" stopIfTrue="1">
      <formula>MOD(AD92,2)&lt;&gt;0</formula>
    </cfRule>
  </conditionalFormatting>
  <conditionalFormatting sqref="U92">
    <cfRule type="expression" dxfId="3271" priority="389" stopIfTrue="1">
      <formula>AND(INDEX($M92:$T92,1,$V92)=0, $V92&gt;0)</formula>
    </cfRule>
  </conditionalFormatting>
  <conditionalFormatting sqref="V92">
    <cfRule type="expression" dxfId="3270" priority="390" stopIfTrue="1">
      <formula>AND(INDEX($M92:$T92,1,$W92)=0, $W92&gt;0)</formula>
    </cfRule>
  </conditionalFormatting>
  <conditionalFormatting sqref="W92">
    <cfRule type="expression" dxfId="3269" priority="391" stopIfTrue="1">
      <formula>AND(INDEX($M92:$T92,1,$X92)=0, $X92&gt;0)</formula>
    </cfRule>
  </conditionalFormatting>
  <conditionalFormatting sqref="AD92:AF92">
    <cfRule type="expression" dxfId="3268" priority="385">
      <formula>AND(NOT(ISBLANK($M92)),ISBLANK($AE92),ISBLANK($AF92),ISBLANK($AG92))</formula>
    </cfRule>
  </conditionalFormatting>
  <conditionalFormatting sqref="AG92:AI92">
    <cfRule type="expression" dxfId="3267" priority="384">
      <formula>AND(NOT(ISBLANK($N92)),ISBLANK($AH92),ISBLANK($AI92),ISBLANK($AJ92))</formula>
    </cfRule>
  </conditionalFormatting>
  <conditionalFormatting sqref="AJ92:AL92">
    <cfRule type="expression" dxfId="3266" priority="383">
      <formula>AND(NOT(ISBLANK($O92)),ISBLANK($AK92),ISBLANK($AL92),ISBLANK($AM92))</formula>
    </cfRule>
  </conditionalFormatting>
  <conditionalFormatting sqref="AM92:AO92">
    <cfRule type="expression" dxfId="3265" priority="382">
      <formula>AND(NOT(ISBLANK($P92)),ISBLANK($AN92),ISBLANK($AO92),ISBLANK($AP92))</formula>
    </cfRule>
  </conditionalFormatting>
  <conditionalFormatting sqref="AP92:AR92">
    <cfRule type="expression" dxfId="3264" priority="381">
      <formula>AND(NOT(ISBLANK($Q92)),ISBLANK($AQ92),ISBLANK($AR92),ISBLANK($AS92))</formula>
    </cfRule>
  </conditionalFormatting>
  <conditionalFormatting sqref="AS92:AU92">
    <cfRule type="expression" dxfId="3263" priority="380">
      <formula>AND(NOT(ISBLANK($R92)),ISBLANK($AT92),ISBLANK($AU92),ISBLANK($AV92))</formula>
    </cfRule>
  </conditionalFormatting>
  <conditionalFormatting sqref="AV92:AX92">
    <cfRule type="expression" dxfId="3262" priority="379">
      <formula>AND(NOT(ISBLANK($S92)),ISBLANK($AW92),ISBLANK($AX92),ISBLANK($AY92))</formula>
    </cfRule>
  </conditionalFormatting>
  <conditionalFormatting sqref="AY92:BA92">
    <cfRule type="expression" dxfId="3261" priority="378">
      <formula>AND(NOT(ISBLANK($T92)),ISBLANK($AZ92),ISBLANK($BA92),ISBLANK($BB92))</formula>
    </cfRule>
  </conditionalFormatting>
  <conditionalFormatting sqref="W92">
    <cfRule type="expression" dxfId="3260" priority="377">
      <formula>AND(NOT(ISBLANK($X92)),ISBLANK($U92),ISBLANK($V92),ISBLANK($W92))</formula>
    </cfRule>
  </conditionalFormatting>
  <conditionalFormatting sqref="AC85">
    <cfRule type="expression" dxfId="3259" priority="374">
      <formula>"&lt;=0.5*$E$17"</formula>
    </cfRule>
    <cfRule type="expression" dxfId="3258" priority="375">
      <formula>"&gt;=0,5*$E$17"</formula>
    </cfRule>
  </conditionalFormatting>
  <conditionalFormatting sqref="AD85:BM85">
    <cfRule type="expression" dxfId="3257" priority="376" stopIfTrue="1">
      <formula>MOD(AD85,2)&lt;&gt;0</formula>
    </cfRule>
  </conditionalFormatting>
  <conditionalFormatting sqref="AD85:AF85">
    <cfRule type="expression" dxfId="3256" priority="373">
      <formula>AND(NOT(ISBLANK($M85)),ISBLANK($AE85),ISBLANK($AF85),ISBLANK($AG85))</formula>
    </cfRule>
  </conditionalFormatting>
  <conditionalFormatting sqref="AG85:AI85">
    <cfRule type="expression" dxfId="3255" priority="372">
      <formula>AND(NOT(ISBLANK($N85)),ISBLANK($AH85),ISBLANK($AI85),ISBLANK($AJ85))</formula>
    </cfRule>
  </conditionalFormatting>
  <conditionalFormatting sqref="AJ85:AL85">
    <cfRule type="expression" dxfId="3254" priority="371">
      <formula>AND(NOT(ISBLANK($O85)),ISBLANK($AK85),ISBLANK($AL85),ISBLANK($AM85))</formula>
    </cfRule>
  </conditionalFormatting>
  <conditionalFormatting sqref="AM85:AO85">
    <cfRule type="expression" dxfId="3253" priority="370">
      <formula>AND(NOT(ISBLANK($P85)),ISBLANK($AN85),ISBLANK($AO85),ISBLANK($AP85))</formula>
    </cfRule>
  </conditionalFormatting>
  <conditionalFormatting sqref="AP85:AR85">
    <cfRule type="expression" dxfId="3252" priority="369">
      <formula>AND(NOT(ISBLANK($Q85)),ISBLANK($AQ85),ISBLANK($AR85),ISBLANK($AS85))</formula>
    </cfRule>
  </conditionalFormatting>
  <conditionalFormatting sqref="AS85:AU85">
    <cfRule type="expression" dxfId="3251" priority="368">
      <formula>AND(NOT(ISBLANK($R85)),ISBLANK($AT85),ISBLANK($AU85),ISBLANK($AV85))</formula>
    </cfRule>
  </conditionalFormatting>
  <conditionalFormatting sqref="AV85:AX85">
    <cfRule type="expression" dxfId="3250" priority="367">
      <formula>AND(NOT(ISBLANK($S85)),ISBLANK($AW85),ISBLANK($AX85),ISBLANK($AY85))</formula>
    </cfRule>
  </conditionalFormatting>
  <conditionalFormatting sqref="AY85:BA85">
    <cfRule type="expression" dxfId="3249" priority="366">
      <formula>AND(NOT(ISBLANK($T85)),ISBLANK($AZ85),ISBLANK($BA85),ISBLANK($BB85))</formula>
    </cfRule>
  </conditionalFormatting>
  <conditionalFormatting sqref="AC82">
    <cfRule type="expression" dxfId="3248" priority="360">
      <formula>"&lt;=0.5*$E$17"</formula>
    </cfRule>
    <cfRule type="expression" dxfId="3247" priority="361">
      <formula>"&gt;=0,5*$E$17"</formula>
    </cfRule>
  </conditionalFormatting>
  <conditionalFormatting sqref="AD82:BM82">
    <cfRule type="expression" dxfId="3246" priority="362" stopIfTrue="1">
      <formula>MOD(AD82,2)&lt;&gt;0</formula>
    </cfRule>
  </conditionalFormatting>
  <conditionalFormatting sqref="U82">
    <cfRule type="expression" dxfId="3245" priority="363" stopIfTrue="1">
      <formula>AND(INDEX($M82:$T82,1,$V82)=0, $V82&gt;0)</formula>
    </cfRule>
  </conditionalFormatting>
  <conditionalFormatting sqref="V82">
    <cfRule type="expression" dxfId="3244" priority="364" stopIfTrue="1">
      <formula>AND(INDEX($M82:$T82,1,$W82)=0, $W82&gt;0)</formula>
    </cfRule>
  </conditionalFormatting>
  <conditionalFormatting sqref="W82">
    <cfRule type="expression" dxfId="3243" priority="365" stopIfTrue="1">
      <formula>AND(INDEX($M82:$T82,1,$X82)=0, $X82&gt;0)</formula>
    </cfRule>
  </conditionalFormatting>
  <conditionalFormatting sqref="AD82:AF82">
    <cfRule type="expression" dxfId="3242" priority="359">
      <formula>AND(NOT(ISBLANK($M82)),ISBLANK($AE82),ISBLANK($AF82),ISBLANK($AG82))</formula>
    </cfRule>
  </conditionalFormatting>
  <conditionalFormatting sqref="AG82:AI82">
    <cfRule type="expression" dxfId="3241" priority="358">
      <formula>AND(NOT(ISBLANK($N82)),ISBLANK($AH82),ISBLANK($AI82),ISBLANK($AJ82))</formula>
    </cfRule>
  </conditionalFormatting>
  <conditionalFormatting sqref="AJ82:AL82">
    <cfRule type="expression" dxfId="3240" priority="357">
      <formula>AND(NOT(ISBLANK($O82)),ISBLANK($AK82),ISBLANK($AL82),ISBLANK($AM82))</formula>
    </cfRule>
  </conditionalFormatting>
  <conditionalFormatting sqref="AM82:AO82">
    <cfRule type="expression" dxfId="3239" priority="356">
      <formula>AND(NOT(ISBLANK($P82)),ISBLANK($AN82),ISBLANK($AO82),ISBLANK($AP82))</formula>
    </cfRule>
  </conditionalFormatting>
  <conditionalFormatting sqref="AP82:AR82">
    <cfRule type="expression" dxfId="3238" priority="355">
      <formula>AND(NOT(ISBLANK($Q82)),ISBLANK($AQ82),ISBLANK($AR82),ISBLANK($AS82))</formula>
    </cfRule>
  </conditionalFormatting>
  <conditionalFormatting sqref="AS82:AU82">
    <cfRule type="expression" dxfId="3237" priority="354">
      <formula>AND(NOT(ISBLANK($R82)),ISBLANK($AT82),ISBLANK($AU82),ISBLANK($AV82))</formula>
    </cfRule>
  </conditionalFormatting>
  <conditionalFormatting sqref="AV82:AX82">
    <cfRule type="expression" dxfId="3236" priority="353">
      <formula>AND(NOT(ISBLANK($S82)),ISBLANK($AW82),ISBLANK($AX82),ISBLANK($AY82))</formula>
    </cfRule>
  </conditionalFormatting>
  <conditionalFormatting sqref="AY82:BA82">
    <cfRule type="expression" dxfId="3235" priority="352">
      <formula>AND(NOT(ISBLANK($T82)),ISBLANK($AZ82),ISBLANK($BA82),ISBLANK($BB82))</formula>
    </cfRule>
  </conditionalFormatting>
  <conditionalFormatting sqref="W82">
    <cfRule type="expression" dxfId="3234" priority="351">
      <formula>AND(NOT(ISBLANK($X82)),ISBLANK($U82),ISBLANK($V82),ISBLANK($W82))</formula>
    </cfRule>
  </conditionalFormatting>
  <conditionalFormatting sqref="J4:J9">
    <cfRule type="cellIs" dxfId="3233" priority="350" operator="equal">
      <formula>3</formula>
    </cfRule>
  </conditionalFormatting>
  <conditionalFormatting sqref="AC97:AC98">
    <cfRule type="expression" dxfId="3232" priority="344">
      <formula>"&lt;=0.5*$E$17"</formula>
    </cfRule>
    <cfRule type="expression" dxfId="3231" priority="345">
      <formula>"&gt;=0,5*$E$17"</formula>
    </cfRule>
  </conditionalFormatting>
  <conditionalFormatting sqref="AD97:BM98">
    <cfRule type="expression" dxfId="3230" priority="346" stopIfTrue="1">
      <formula>MOD(AD97,2)&lt;&gt;0</formula>
    </cfRule>
  </conditionalFormatting>
  <conditionalFormatting sqref="U97:U98">
    <cfRule type="expression" dxfId="3229" priority="347" stopIfTrue="1">
      <formula>AND(INDEX($M97:$T97,1,$V97)=0, $V97&gt;0)</formula>
    </cfRule>
  </conditionalFormatting>
  <conditionalFormatting sqref="V97:V98">
    <cfRule type="expression" dxfId="3228" priority="348" stopIfTrue="1">
      <formula>AND(INDEX($M97:$T97,1,$W97)=0, $W97&gt;0)</formula>
    </cfRule>
  </conditionalFormatting>
  <conditionalFormatting sqref="W97:W98">
    <cfRule type="expression" dxfId="3227" priority="349" stopIfTrue="1">
      <formula>AND(INDEX($M97:$T97,1,$X97)=0, $X97&gt;0)</formula>
    </cfRule>
  </conditionalFormatting>
  <conditionalFormatting sqref="AD97:AF98">
    <cfRule type="expression" dxfId="3226" priority="343">
      <formula>AND(NOT(ISBLANK($M97)),ISBLANK($AE97),ISBLANK($AF97),ISBLANK($AG97))</formula>
    </cfRule>
  </conditionalFormatting>
  <conditionalFormatting sqref="AG97:AI98">
    <cfRule type="expression" dxfId="3225" priority="342">
      <formula>AND(NOT(ISBLANK($N97)),ISBLANK($AH97),ISBLANK($AI97),ISBLANK($AJ97))</formula>
    </cfRule>
  </conditionalFormatting>
  <conditionalFormatting sqref="AJ97:AL98">
    <cfRule type="expression" dxfId="3224" priority="341">
      <formula>AND(NOT(ISBLANK($O97)),ISBLANK($AK97),ISBLANK($AL97),ISBLANK($AM97))</formula>
    </cfRule>
  </conditionalFormatting>
  <conditionalFormatting sqref="AM97:AO98">
    <cfRule type="expression" dxfId="3223" priority="340">
      <formula>AND(NOT(ISBLANK($P97)),ISBLANK($AN97),ISBLANK($AO97),ISBLANK($AP97))</formula>
    </cfRule>
  </conditionalFormatting>
  <conditionalFormatting sqref="AP97:AR98">
    <cfRule type="expression" dxfId="3222" priority="339">
      <formula>AND(NOT(ISBLANK($Q97)),ISBLANK($AQ97),ISBLANK($AR97),ISBLANK($AS97))</formula>
    </cfRule>
  </conditionalFormatting>
  <conditionalFormatting sqref="AS97:AU98">
    <cfRule type="expression" dxfId="3221" priority="338">
      <formula>AND(NOT(ISBLANK($R97)),ISBLANK($AT97),ISBLANK($AU97),ISBLANK($AV97))</formula>
    </cfRule>
  </conditionalFormatting>
  <conditionalFormatting sqref="AV97:AX98">
    <cfRule type="expression" dxfId="3220" priority="337">
      <formula>AND(NOT(ISBLANK($S97)),ISBLANK($AW97),ISBLANK($AX97),ISBLANK($AY97))</formula>
    </cfRule>
  </conditionalFormatting>
  <conditionalFormatting sqref="AY97:BA98">
    <cfRule type="expression" dxfId="3219" priority="336">
      <formula>AND(NOT(ISBLANK($T97)),ISBLANK($AZ97),ISBLANK($BA97),ISBLANK($BB97))</formula>
    </cfRule>
  </conditionalFormatting>
  <conditionalFormatting sqref="W97:W98">
    <cfRule type="expression" dxfId="3218" priority="335">
      <formula>AND(NOT(ISBLANK($X97)),ISBLANK($U97),ISBLANK($V97),ISBLANK($W97))</formula>
    </cfRule>
  </conditionalFormatting>
  <conditionalFormatting sqref="AC96">
    <cfRule type="expression" dxfId="3217" priority="329">
      <formula>"&lt;=0.5*$E$17"</formula>
    </cfRule>
    <cfRule type="expression" dxfId="3216" priority="330">
      <formula>"&gt;=0,5*$E$17"</formula>
    </cfRule>
  </conditionalFormatting>
  <conditionalFormatting sqref="AD96:BM96">
    <cfRule type="expression" dxfId="3215" priority="331" stopIfTrue="1">
      <formula>MOD(AD96,2)&lt;&gt;0</formula>
    </cfRule>
  </conditionalFormatting>
  <conditionalFormatting sqref="U96">
    <cfRule type="expression" dxfId="3214" priority="332" stopIfTrue="1">
      <formula>AND(INDEX($M96:$T96,1,$V96)=0, $V96&gt;0)</formula>
    </cfRule>
  </conditionalFormatting>
  <conditionalFormatting sqref="V96">
    <cfRule type="expression" dxfId="3213" priority="333" stopIfTrue="1">
      <formula>AND(INDEX($M96:$T96,1,$W96)=0, $W96&gt;0)</formula>
    </cfRule>
  </conditionalFormatting>
  <conditionalFormatting sqref="W96">
    <cfRule type="expression" dxfId="3212" priority="334" stopIfTrue="1">
      <formula>AND(INDEX($M96:$T96,1,$X96)=0, $X96&gt;0)</formula>
    </cfRule>
  </conditionalFormatting>
  <conditionalFormatting sqref="AD96:AF96">
    <cfRule type="expression" dxfId="3211" priority="328">
      <formula>AND(NOT(ISBLANK($M96)),ISBLANK($AE96),ISBLANK($AF96),ISBLANK($AG96))</formula>
    </cfRule>
  </conditionalFormatting>
  <conditionalFormatting sqref="AG96:AI96">
    <cfRule type="expression" dxfId="3210" priority="327">
      <formula>AND(NOT(ISBLANK($N96)),ISBLANK($AH96),ISBLANK($AI96),ISBLANK($AJ96))</formula>
    </cfRule>
  </conditionalFormatting>
  <conditionalFormatting sqref="AJ96:AL96">
    <cfRule type="expression" dxfId="3209" priority="326">
      <formula>AND(NOT(ISBLANK($O96)),ISBLANK($AK96),ISBLANK($AL96),ISBLANK($AM96))</formula>
    </cfRule>
  </conditionalFormatting>
  <conditionalFormatting sqref="AM96:AO96">
    <cfRule type="expression" dxfId="3208" priority="325">
      <formula>AND(NOT(ISBLANK($P96)),ISBLANK($AN96),ISBLANK($AO96),ISBLANK($AP96))</formula>
    </cfRule>
  </conditionalFormatting>
  <conditionalFormatting sqref="AP96:AR96">
    <cfRule type="expression" dxfId="3207" priority="324">
      <formula>AND(NOT(ISBLANK($Q96)),ISBLANK($AQ96),ISBLANK($AR96),ISBLANK($AS96))</formula>
    </cfRule>
  </conditionalFormatting>
  <conditionalFormatting sqref="AS96:AU96">
    <cfRule type="expression" dxfId="3206" priority="323">
      <formula>AND(NOT(ISBLANK($R96)),ISBLANK($AT96),ISBLANK($AU96),ISBLANK($AV96))</formula>
    </cfRule>
  </conditionalFormatting>
  <conditionalFormatting sqref="AV96:AX96">
    <cfRule type="expression" dxfId="3205" priority="322">
      <formula>AND(NOT(ISBLANK($S96)),ISBLANK($AW96),ISBLANK($AX96),ISBLANK($AY96))</formula>
    </cfRule>
  </conditionalFormatting>
  <conditionalFormatting sqref="AY96:BA96">
    <cfRule type="expression" dxfId="3204" priority="321">
      <formula>AND(NOT(ISBLANK($T96)),ISBLANK($AZ96),ISBLANK($BA96),ISBLANK($BB96))</formula>
    </cfRule>
  </conditionalFormatting>
  <conditionalFormatting sqref="W96">
    <cfRule type="expression" dxfId="3203" priority="320">
      <formula>AND(NOT(ISBLANK($X96)),ISBLANK($U96),ISBLANK($V96),ISBLANK($W96))</formula>
    </cfRule>
  </conditionalFormatting>
  <conditionalFormatting sqref="AC95">
    <cfRule type="expression" dxfId="3202" priority="314">
      <formula>"&lt;=0.5*$E$17"</formula>
    </cfRule>
    <cfRule type="expression" dxfId="3201" priority="315">
      <formula>"&gt;=0,5*$E$17"</formula>
    </cfRule>
  </conditionalFormatting>
  <conditionalFormatting sqref="AD95:BM95">
    <cfRule type="expression" dxfId="3200" priority="316" stopIfTrue="1">
      <formula>MOD(AD95,2)&lt;&gt;0</formula>
    </cfRule>
  </conditionalFormatting>
  <conditionalFormatting sqref="U95">
    <cfRule type="expression" dxfId="3199" priority="317" stopIfTrue="1">
      <formula>AND(INDEX($M95:$T95,1,$V95)=0, $V95&gt;0)</formula>
    </cfRule>
  </conditionalFormatting>
  <conditionalFormatting sqref="V95">
    <cfRule type="expression" dxfId="3198" priority="318" stopIfTrue="1">
      <formula>AND(INDEX($M95:$T95,1,$W95)=0, $W95&gt;0)</formula>
    </cfRule>
  </conditionalFormatting>
  <conditionalFormatting sqref="W95">
    <cfRule type="expression" dxfId="3197" priority="319" stopIfTrue="1">
      <formula>AND(INDEX($M95:$T95,1,$X95)=0, $X95&gt;0)</formula>
    </cfRule>
  </conditionalFormatting>
  <conditionalFormatting sqref="AD95:AF95">
    <cfRule type="expression" dxfId="3196" priority="313">
      <formula>AND(NOT(ISBLANK($M95)),ISBLANK($AE95),ISBLANK($AF95),ISBLANK($AG95))</formula>
    </cfRule>
  </conditionalFormatting>
  <conditionalFormatting sqref="AG95:AI95">
    <cfRule type="expression" dxfId="3195" priority="312">
      <formula>AND(NOT(ISBLANK($N95)),ISBLANK($AH95),ISBLANK($AI95),ISBLANK($AJ95))</formula>
    </cfRule>
  </conditionalFormatting>
  <conditionalFormatting sqref="AJ95:AL95">
    <cfRule type="expression" dxfId="3194" priority="311">
      <formula>AND(NOT(ISBLANK($O95)),ISBLANK($AK95),ISBLANK($AL95),ISBLANK($AM95))</formula>
    </cfRule>
  </conditionalFormatting>
  <conditionalFormatting sqref="AM95:AO95">
    <cfRule type="expression" dxfId="3193" priority="310">
      <formula>AND(NOT(ISBLANK($P95)),ISBLANK($AN95),ISBLANK($AO95),ISBLANK($AP95))</formula>
    </cfRule>
  </conditionalFormatting>
  <conditionalFormatting sqref="AP95:AR95">
    <cfRule type="expression" dxfId="3192" priority="309">
      <formula>AND(NOT(ISBLANK($Q95)),ISBLANK($AQ95),ISBLANK($AR95),ISBLANK($AS95))</formula>
    </cfRule>
  </conditionalFormatting>
  <conditionalFormatting sqref="AS95:AU95">
    <cfRule type="expression" dxfId="3191" priority="308">
      <formula>AND(NOT(ISBLANK($R95)),ISBLANK($AT95),ISBLANK($AU95),ISBLANK($AV95))</formula>
    </cfRule>
  </conditionalFormatting>
  <conditionalFormatting sqref="AV95:AX95">
    <cfRule type="expression" dxfId="3190" priority="307">
      <formula>AND(NOT(ISBLANK($S95)),ISBLANK($AW95),ISBLANK($AX95),ISBLANK($AY95))</formula>
    </cfRule>
  </conditionalFormatting>
  <conditionalFormatting sqref="AY95:BA95">
    <cfRule type="expression" dxfId="3189" priority="306">
      <formula>AND(NOT(ISBLANK($T95)),ISBLANK($AZ95),ISBLANK($BA95),ISBLANK($BB95))</formula>
    </cfRule>
  </conditionalFormatting>
  <conditionalFormatting sqref="W95">
    <cfRule type="expression" dxfId="3188" priority="305">
      <formula>AND(NOT(ISBLANK($X95)),ISBLANK($U95),ISBLANK($V95),ISBLANK($W95))</formula>
    </cfRule>
  </conditionalFormatting>
  <conditionalFormatting sqref="AC93:AC94">
    <cfRule type="expression" dxfId="3187" priority="299">
      <formula>"&lt;=0.5*$E$17"</formula>
    </cfRule>
    <cfRule type="expression" dxfId="3186" priority="300">
      <formula>"&gt;=0,5*$E$17"</formula>
    </cfRule>
  </conditionalFormatting>
  <conditionalFormatting sqref="AD93:BM94">
    <cfRule type="expression" dxfId="3185" priority="301" stopIfTrue="1">
      <formula>MOD(AD93,2)&lt;&gt;0</formula>
    </cfRule>
  </conditionalFormatting>
  <conditionalFormatting sqref="U93:U94">
    <cfRule type="expression" dxfId="3184" priority="302" stopIfTrue="1">
      <formula>AND(INDEX($M93:$T93,1,$V93)=0, $V93&gt;0)</formula>
    </cfRule>
  </conditionalFormatting>
  <conditionalFormatting sqref="V93:V94">
    <cfRule type="expression" dxfId="3183" priority="303" stopIfTrue="1">
      <formula>AND(INDEX($M93:$T93,1,$W93)=0, $W93&gt;0)</formula>
    </cfRule>
  </conditionalFormatting>
  <conditionalFormatting sqref="W93:W94">
    <cfRule type="expression" dxfId="3182" priority="304" stopIfTrue="1">
      <formula>AND(INDEX($M93:$T93,1,$X93)=0, $X93&gt;0)</formula>
    </cfRule>
  </conditionalFormatting>
  <conditionalFormatting sqref="AD93:AF94">
    <cfRule type="expression" dxfId="3181" priority="298">
      <formula>AND(NOT(ISBLANK($M93)),ISBLANK($AE93),ISBLANK($AF93),ISBLANK($AG93))</formula>
    </cfRule>
  </conditionalFormatting>
  <conditionalFormatting sqref="AG93:AI94">
    <cfRule type="expression" dxfId="3180" priority="297">
      <formula>AND(NOT(ISBLANK($N93)),ISBLANK($AH93),ISBLANK($AI93),ISBLANK($AJ93))</formula>
    </cfRule>
  </conditionalFormatting>
  <conditionalFormatting sqref="AJ93:AL94">
    <cfRule type="expression" dxfId="3179" priority="296">
      <formula>AND(NOT(ISBLANK($O93)),ISBLANK($AK93),ISBLANK($AL93),ISBLANK($AM93))</formula>
    </cfRule>
  </conditionalFormatting>
  <conditionalFormatting sqref="AM93:AO94">
    <cfRule type="expression" dxfId="3178" priority="295">
      <formula>AND(NOT(ISBLANK($P93)),ISBLANK($AN93),ISBLANK($AO93),ISBLANK($AP93))</formula>
    </cfRule>
  </conditionalFormatting>
  <conditionalFormatting sqref="AP93:AR94">
    <cfRule type="expression" dxfId="3177" priority="294">
      <formula>AND(NOT(ISBLANK($Q93)),ISBLANK($AQ93),ISBLANK($AR93),ISBLANK($AS93))</formula>
    </cfRule>
  </conditionalFormatting>
  <conditionalFormatting sqref="AS93:AU94">
    <cfRule type="expression" dxfId="3176" priority="293">
      <formula>AND(NOT(ISBLANK($R93)),ISBLANK($AT93),ISBLANK($AU93),ISBLANK($AV93))</formula>
    </cfRule>
  </conditionalFormatting>
  <conditionalFormatting sqref="AV93:AX94">
    <cfRule type="expression" dxfId="3175" priority="292">
      <formula>AND(NOT(ISBLANK($S93)),ISBLANK($AW93),ISBLANK($AX93),ISBLANK($AY93))</formula>
    </cfRule>
  </conditionalFormatting>
  <conditionalFormatting sqref="AY93:BA94">
    <cfRule type="expression" dxfId="3174" priority="291">
      <formula>AND(NOT(ISBLANK($T93)),ISBLANK($AZ93),ISBLANK($BA93),ISBLANK($BB93))</formula>
    </cfRule>
  </conditionalFormatting>
  <conditionalFormatting sqref="W93:W94">
    <cfRule type="expression" dxfId="3173" priority="290">
      <formula>AND(NOT(ISBLANK($X93)),ISBLANK($U93),ISBLANK($V93),ISBLANK($W93))</formula>
    </cfRule>
  </conditionalFormatting>
  <conditionalFormatting sqref="AC91">
    <cfRule type="expression" dxfId="3172" priority="284">
      <formula>"&lt;=0.5*$E$17"</formula>
    </cfRule>
    <cfRule type="expression" dxfId="3171" priority="285">
      <formula>"&gt;=0,5*$E$17"</formula>
    </cfRule>
  </conditionalFormatting>
  <conditionalFormatting sqref="AD91:BM91">
    <cfRule type="expression" dxfId="3170" priority="286" stopIfTrue="1">
      <formula>MOD(AD91,2)&lt;&gt;0</formula>
    </cfRule>
  </conditionalFormatting>
  <conditionalFormatting sqref="U91">
    <cfRule type="expression" dxfId="3169" priority="287" stopIfTrue="1">
      <formula>AND(INDEX($M91:$T91,1,$V91)=0, $V91&gt;0)</formula>
    </cfRule>
  </conditionalFormatting>
  <conditionalFormatting sqref="V91">
    <cfRule type="expression" dxfId="3168" priority="288" stopIfTrue="1">
      <formula>AND(INDEX($M91:$T91,1,$W91)=0, $W91&gt;0)</formula>
    </cfRule>
  </conditionalFormatting>
  <conditionalFormatting sqref="W91">
    <cfRule type="expression" dxfId="3167" priority="289" stopIfTrue="1">
      <formula>AND(INDEX($M91:$T91,1,$X91)=0, $X91&gt;0)</formula>
    </cfRule>
  </conditionalFormatting>
  <conditionalFormatting sqref="AD91:AF91">
    <cfRule type="expression" dxfId="3166" priority="283">
      <formula>AND(NOT(ISBLANK($M91)),ISBLANK($AE91),ISBLANK($AF91),ISBLANK($AG91))</formula>
    </cfRule>
  </conditionalFormatting>
  <conditionalFormatting sqref="AG91:AI91">
    <cfRule type="expression" dxfId="3165" priority="282">
      <formula>AND(NOT(ISBLANK($N91)),ISBLANK($AH91),ISBLANK($AI91),ISBLANK($AJ91))</formula>
    </cfRule>
  </conditionalFormatting>
  <conditionalFormatting sqref="AJ91:AL91">
    <cfRule type="expression" dxfId="3164" priority="281">
      <formula>AND(NOT(ISBLANK($O91)),ISBLANK($AK91),ISBLANK($AL91),ISBLANK($AM91))</formula>
    </cfRule>
  </conditionalFormatting>
  <conditionalFormatting sqref="AM91:AO91">
    <cfRule type="expression" dxfId="3163" priority="280">
      <formula>AND(NOT(ISBLANK($P91)),ISBLANK($AN91),ISBLANK($AO91),ISBLANK($AP91))</formula>
    </cfRule>
  </conditionalFormatting>
  <conditionalFormatting sqref="AP91:AR91">
    <cfRule type="expression" dxfId="3162" priority="279">
      <formula>AND(NOT(ISBLANK($Q91)),ISBLANK($AQ91),ISBLANK($AR91),ISBLANK($AS91))</formula>
    </cfRule>
  </conditionalFormatting>
  <conditionalFormatting sqref="AS91:AU91">
    <cfRule type="expression" dxfId="3161" priority="278">
      <formula>AND(NOT(ISBLANK($R91)),ISBLANK($AT91),ISBLANK($AU91),ISBLANK($AV91))</formula>
    </cfRule>
  </conditionalFormatting>
  <conditionalFormatting sqref="AV91:AX91">
    <cfRule type="expression" dxfId="3160" priority="277">
      <formula>AND(NOT(ISBLANK($S91)),ISBLANK($AW91),ISBLANK($AX91),ISBLANK($AY91))</formula>
    </cfRule>
  </conditionalFormatting>
  <conditionalFormatting sqref="AY91:BA91">
    <cfRule type="expression" dxfId="3159" priority="276">
      <formula>AND(NOT(ISBLANK($T91)),ISBLANK($AZ91),ISBLANK($BA91),ISBLANK($BB91))</formula>
    </cfRule>
  </conditionalFormatting>
  <conditionalFormatting sqref="W91">
    <cfRule type="expression" dxfId="3158" priority="275">
      <formula>AND(NOT(ISBLANK($X91)),ISBLANK($U91),ISBLANK($V91),ISBLANK($W91))</formula>
    </cfRule>
  </conditionalFormatting>
  <conditionalFormatting sqref="AC90">
    <cfRule type="expression" dxfId="3157" priority="272">
      <formula>"&lt;=0.5*$E$17"</formula>
    </cfRule>
    <cfRule type="expression" dxfId="3156" priority="273">
      <formula>"&gt;=0,5*$E$17"</formula>
    </cfRule>
  </conditionalFormatting>
  <conditionalFormatting sqref="AD90:BM90">
    <cfRule type="expression" dxfId="3155" priority="274" stopIfTrue="1">
      <formula>MOD(AD90,2)&lt;&gt;0</formula>
    </cfRule>
  </conditionalFormatting>
  <conditionalFormatting sqref="AC89">
    <cfRule type="expression" dxfId="3154" priority="266">
      <formula>"&lt;=0.5*$E$17"</formula>
    </cfRule>
    <cfRule type="expression" dxfId="3153" priority="267">
      <formula>"&gt;=0,5*$E$17"</formula>
    </cfRule>
  </conditionalFormatting>
  <conditionalFormatting sqref="AD89:BM89">
    <cfRule type="expression" dxfId="3152" priority="268" stopIfTrue="1">
      <formula>MOD(AD89,2)&lt;&gt;0</formula>
    </cfRule>
  </conditionalFormatting>
  <conditionalFormatting sqref="U89">
    <cfRule type="expression" dxfId="3151" priority="269" stopIfTrue="1">
      <formula>AND(INDEX($M89:$T89,1,$V89)=0, $V89&gt;0)</formula>
    </cfRule>
  </conditionalFormatting>
  <conditionalFormatting sqref="V89">
    <cfRule type="expression" dxfId="3150" priority="270" stopIfTrue="1">
      <formula>AND(INDEX($M89:$T89,1,$W89)=0, $W89&gt;0)</formula>
    </cfRule>
  </conditionalFormatting>
  <conditionalFormatting sqref="W89">
    <cfRule type="expression" dxfId="3149" priority="271" stopIfTrue="1">
      <formula>AND(INDEX($M89:$T89,1,$X89)=0, $X89&gt;0)</formula>
    </cfRule>
  </conditionalFormatting>
  <conditionalFormatting sqref="AD89:AF89">
    <cfRule type="expression" dxfId="3148" priority="265">
      <formula>AND(NOT(ISBLANK($M89)),ISBLANK($AE89),ISBLANK($AF89),ISBLANK($AG89))</formula>
    </cfRule>
  </conditionalFormatting>
  <conditionalFormatting sqref="AG89:AI89">
    <cfRule type="expression" dxfId="3147" priority="264">
      <formula>AND(NOT(ISBLANK($N89)),ISBLANK($AH89),ISBLANK($AI89),ISBLANK($AJ89))</formula>
    </cfRule>
  </conditionalFormatting>
  <conditionalFormatting sqref="AJ89:AL89">
    <cfRule type="expression" dxfId="3146" priority="263">
      <formula>AND(NOT(ISBLANK($O89)),ISBLANK($AK89),ISBLANK($AL89),ISBLANK($AM89))</formula>
    </cfRule>
  </conditionalFormatting>
  <conditionalFormatting sqref="AM89:AO89">
    <cfRule type="expression" dxfId="3145" priority="262">
      <formula>AND(NOT(ISBLANK($P89)),ISBLANK($AN89),ISBLANK($AO89),ISBLANK($AP89))</formula>
    </cfRule>
  </conditionalFormatting>
  <conditionalFormatting sqref="AP89:AR89">
    <cfRule type="expression" dxfId="3144" priority="261">
      <formula>AND(NOT(ISBLANK($Q89)),ISBLANK($AQ89),ISBLANK($AR89),ISBLANK($AS89))</formula>
    </cfRule>
  </conditionalFormatting>
  <conditionalFormatting sqref="AS89:AU89">
    <cfRule type="expression" dxfId="3143" priority="260">
      <formula>AND(NOT(ISBLANK($R89)),ISBLANK($AT89),ISBLANK($AU89),ISBLANK($AV89))</formula>
    </cfRule>
  </conditionalFormatting>
  <conditionalFormatting sqref="AV89:AX89">
    <cfRule type="expression" dxfId="3142" priority="259">
      <formula>AND(NOT(ISBLANK($S89)),ISBLANK($AW89),ISBLANK($AX89),ISBLANK($AY89))</formula>
    </cfRule>
  </conditionalFormatting>
  <conditionalFormatting sqref="AY89:BA89">
    <cfRule type="expression" dxfId="3141" priority="258">
      <formula>AND(NOT(ISBLANK($T89)),ISBLANK($AZ89),ISBLANK($BA89),ISBLANK($BB89))</formula>
    </cfRule>
  </conditionalFormatting>
  <conditionalFormatting sqref="W89">
    <cfRule type="expression" dxfId="3140" priority="257">
      <formula>AND(NOT(ISBLANK($X89)),ISBLANK($U89),ISBLANK($V89),ISBLANK($W89))</formula>
    </cfRule>
  </conditionalFormatting>
  <conditionalFormatting sqref="AC88">
    <cfRule type="expression" dxfId="3139" priority="251">
      <formula>"&lt;=0.5*$E$17"</formula>
    </cfRule>
    <cfRule type="expression" dxfId="3138" priority="252">
      <formula>"&gt;=0,5*$E$17"</formula>
    </cfRule>
  </conditionalFormatting>
  <conditionalFormatting sqref="AD88:BM88">
    <cfRule type="expression" dxfId="3137" priority="253" stopIfTrue="1">
      <formula>MOD(AD88,2)&lt;&gt;0</formula>
    </cfRule>
  </conditionalFormatting>
  <conditionalFormatting sqref="U88">
    <cfRule type="expression" dxfId="3136" priority="254" stopIfTrue="1">
      <formula>AND(INDEX($M88:$T88,1,$V88)=0, $V88&gt;0)</formula>
    </cfRule>
  </conditionalFormatting>
  <conditionalFormatting sqref="V88">
    <cfRule type="expression" dxfId="3135" priority="255" stopIfTrue="1">
      <formula>AND(INDEX($M88:$T88,1,$W88)=0, $W88&gt;0)</formula>
    </cfRule>
  </conditionalFormatting>
  <conditionalFormatting sqref="W88">
    <cfRule type="expression" dxfId="3134" priority="256" stopIfTrue="1">
      <formula>AND(INDEX($M88:$T88,1,$X88)=0, $X88&gt;0)</formula>
    </cfRule>
  </conditionalFormatting>
  <conditionalFormatting sqref="AD88:AF88">
    <cfRule type="expression" dxfId="3133" priority="250">
      <formula>AND(NOT(ISBLANK($M88)),ISBLANK($AE88),ISBLANK($AF88),ISBLANK($AG88))</formula>
    </cfRule>
  </conditionalFormatting>
  <conditionalFormatting sqref="AG88:AI88">
    <cfRule type="expression" dxfId="3132" priority="249">
      <formula>AND(NOT(ISBLANK($N88)),ISBLANK($AH88),ISBLANK($AI88),ISBLANK($AJ88))</formula>
    </cfRule>
  </conditionalFormatting>
  <conditionalFormatting sqref="AJ88:AL88">
    <cfRule type="expression" dxfId="3131" priority="248">
      <formula>AND(NOT(ISBLANK($O88)),ISBLANK($AK88),ISBLANK($AL88),ISBLANK($AM88))</formula>
    </cfRule>
  </conditionalFormatting>
  <conditionalFormatting sqref="AM88:AO88">
    <cfRule type="expression" dxfId="3130" priority="247">
      <formula>AND(NOT(ISBLANK($P88)),ISBLANK($AN88),ISBLANK($AO88),ISBLANK($AP88))</formula>
    </cfRule>
  </conditionalFormatting>
  <conditionalFormatting sqref="AP88:AR88">
    <cfRule type="expression" dxfId="3129" priority="246">
      <formula>AND(NOT(ISBLANK($Q88)),ISBLANK($AQ88),ISBLANK($AR88),ISBLANK($AS88))</formula>
    </cfRule>
  </conditionalFormatting>
  <conditionalFormatting sqref="AS88:AU88">
    <cfRule type="expression" dxfId="3128" priority="245">
      <formula>AND(NOT(ISBLANK($R88)),ISBLANK($AT88),ISBLANK($AU88),ISBLANK($AV88))</formula>
    </cfRule>
  </conditionalFormatting>
  <conditionalFormatting sqref="AV88:AX88">
    <cfRule type="expression" dxfId="3127" priority="244">
      <formula>AND(NOT(ISBLANK($S88)),ISBLANK($AW88),ISBLANK($AX88),ISBLANK($AY88))</formula>
    </cfRule>
  </conditionalFormatting>
  <conditionalFormatting sqref="AY88:BA88">
    <cfRule type="expression" dxfId="3126" priority="243">
      <formula>AND(NOT(ISBLANK($T88)),ISBLANK($AZ88),ISBLANK($BA88),ISBLANK($BB88))</formula>
    </cfRule>
  </conditionalFormatting>
  <conditionalFormatting sqref="W88">
    <cfRule type="expression" dxfId="3125" priority="242">
      <formula>AND(NOT(ISBLANK($X88)),ISBLANK($U88),ISBLANK($V88),ISBLANK($W88))</formula>
    </cfRule>
  </conditionalFormatting>
  <conditionalFormatting sqref="AC87">
    <cfRule type="expression" dxfId="3124" priority="236">
      <formula>"&lt;=0.5*$E$17"</formula>
    </cfRule>
    <cfRule type="expression" dxfId="3123" priority="237">
      <formula>"&gt;=0,5*$E$17"</formula>
    </cfRule>
  </conditionalFormatting>
  <conditionalFormatting sqref="AD87:BM87">
    <cfRule type="expression" dxfId="3122" priority="238" stopIfTrue="1">
      <formula>MOD(AD87,2)&lt;&gt;0</formula>
    </cfRule>
  </conditionalFormatting>
  <conditionalFormatting sqref="U87">
    <cfRule type="expression" dxfId="3121" priority="239" stopIfTrue="1">
      <formula>AND(INDEX($M87:$T87,1,$V87)=0, $V87&gt;0)</formula>
    </cfRule>
  </conditionalFormatting>
  <conditionalFormatting sqref="V87">
    <cfRule type="expression" dxfId="3120" priority="240" stopIfTrue="1">
      <formula>AND(INDEX($M87:$T87,1,$W87)=0, $W87&gt;0)</formula>
    </cfRule>
  </conditionalFormatting>
  <conditionalFormatting sqref="W87">
    <cfRule type="expression" dxfId="3119" priority="241" stopIfTrue="1">
      <formula>AND(INDEX($M87:$T87,1,$X87)=0, $X87&gt;0)</formula>
    </cfRule>
  </conditionalFormatting>
  <conditionalFormatting sqref="AD87:AF87">
    <cfRule type="expression" dxfId="3118" priority="235">
      <formula>AND(NOT(ISBLANK($M87)),ISBLANK($AE87),ISBLANK($AF87),ISBLANK($AG87))</formula>
    </cfRule>
  </conditionalFormatting>
  <conditionalFormatting sqref="AG87:AI87">
    <cfRule type="expression" dxfId="3117" priority="234">
      <formula>AND(NOT(ISBLANK($N87)),ISBLANK($AH87),ISBLANK($AI87),ISBLANK($AJ87))</formula>
    </cfRule>
  </conditionalFormatting>
  <conditionalFormatting sqref="AJ87:AL87">
    <cfRule type="expression" dxfId="3116" priority="233">
      <formula>AND(NOT(ISBLANK($O87)),ISBLANK($AK87),ISBLANK($AL87),ISBLANK($AM87))</formula>
    </cfRule>
  </conditionalFormatting>
  <conditionalFormatting sqref="AM87:AO87">
    <cfRule type="expression" dxfId="3115" priority="232">
      <formula>AND(NOT(ISBLANK($P87)),ISBLANK($AN87),ISBLANK($AO87),ISBLANK($AP87))</formula>
    </cfRule>
  </conditionalFormatting>
  <conditionalFormatting sqref="AP87:AR87">
    <cfRule type="expression" dxfId="3114" priority="231">
      <formula>AND(NOT(ISBLANK($Q87)),ISBLANK($AQ87),ISBLANK($AR87),ISBLANK($AS87))</formula>
    </cfRule>
  </conditionalFormatting>
  <conditionalFormatting sqref="AS87:AU87">
    <cfRule type="expression" dxfId="3113" priority="230">
      <formula>AND(NOT(ISBLANK($R87)),ISBLANK($AT87),ISBLANK($AU87),ISBLANK($AV87))</formula>
    </cfRule>
  </conditionalFormatting>
  <conditionalFormatting sqref="AV87:AX87">
    <cfRule type="expression" dxfId="3112" priority="229">
      <formula>AND(NOT(ISBLANK($S87)),ISBLANK($AW87),ISBLANK($AX87),ISBLANK($AY87))</formula>
    </cfRule>
  </conditionalFormatting>
  <conditionalFormatting sqref="AY87:BA87">
    <cfRule type="expression" dxfId="3111" priority="228">
      <formula>AND(NOT(ISBLANK($T87)),ISBLANK($AZ87),ISBLANK($BA87),ISBLANK($BB87))</formula>
    </cfRule>
  </conditionalFormatting>
  <conditionalFormatting sqref="W87">
    <cfRule type="expression" dxfId="3110" priority="227">
      <formula>AND(NOT(ISBLANK($X87)),ISBLANK($U87),ISBLANK($V87),ISBLANK($W87))</formula>
    </cfRule>
  </conditionalFormatting>
  <conditionalFormatting sqref="AC84">
    <cfRule type="expression" dxfId="3109" priority="224">
      <formula>"&lt;=0.5*$E$17"</formula>
    </cfRule>
    <cfRule type="expression" dxfId="3108" priority="225">
      <formula>"&gt;=0,5*$E$17"</formula>
    </cfRule>
  </conditionalFormatting>
  <conditionalFormatting sqref="AD84:BM84">
    <cfRule type="expression" dxfId="3107" priority="226" stopIfTrue="1">
      <formula>MOD(AD84,2)&lt;&gt;0</formula>
    </cfRule>
  </conditionalFormatting>
  <conditionalFormatting sqref="AD84:AF84">
    <cfRule type="expression" dxfId="3106" priority="223">
      <formula>AND(NOT(ISBLANK($M84)),ISBLANK($AE84),ISBLANK($AF84),ISBLANK($AG84))</formula>
    </cfRule>
  </conditionalFormatting>
  <conditionalFormatting sqref="AG84:AI84">
    <cfRule type="expression" dxfId="3105" priority="222">
      <formula>AND(NOT(ISBLANK($N84)),ISBLANK($AH84),ISBLANK($AI84),ISBLANK($AJ84))</formula>
    </cfRule>
  </conditionalFormatting>
  <conditionalFormatting sqref="AJ84:AL84">
    <cfRule type="expression" dxfId="3104" priority="221">
      <formula>AND(NOT(ISBLANK($O84)),ISBLANK($AK84),ISBLANK($AL84),ISBLANK($AM84))</formula>
    </cfRule>
  </conditionalFormatting>
  <conditionalFormatting sqref="AM84:AO84">
    <cfRule type="expression" dxfId="3103" priority="220">
      <formula>AND(NOT(ISBLANK($P84)),ISBLANK($AN84),ISBLANK($AO84),ISBLANK($AP84))</formula>
    </cfRule>
  </conditionalFormatting>
  <conditionalFormatting sqref="AP84:AR84">
    <cfRule type="expression" dxfId="3102" priority="219">
      <formula>AND(NOT(ISBLANK($Q84)),ISBLANK($AQ84),ISBLANK($AR84),ISBLANK($AS84))</formula>
    </cfRule>
  </conditionalFormatting>
  <conditionalFormatting sqref="AS84:AU84">
    <cfRule type="expression" dxfId="3101" priority="218">
      <formula>AND(NOT(ISBLANK($R84)),ISBLANK($AT84),ISBLANK($AU84),ISBLANK($AV84))</formula>
    </cfRule>
  </conditionalFormatting>
  <conditionalFormatting sqref="AV84:AX84">
    <cfRule type="expression" dxfId="3100" priority="217">
      <formula>AND(NOT(ISBLANK($S84)),ISBLANK($AW84),ISBLANK($AX84),ISBLANK($AY84))</formula>
    </cfRule>
  </conditionalFormatting>
  <conditionalFormatting sqref="AY84:BA84">
    <cfRule type="expression" dxfId="3099" priority="216">
      <formula>AND(NOT(ISBLANK($T84)),ISBLANK($AZ84),ISBLANK($BA84),ISBLANK($BB84))</formula>
    </cfRule>
  </conditionalFormatting>
  <conditionalFormatting sqref="AC83">
    <cfRule type="expression" dxfId="3098" priority="213">
      <formula>"&lt;=0.5*$E$17"</formula>
    </cfRule>
    <cfRule type="expression" dxfId="3097" priority="214">
      <formula>"&gt;=0,5*$E$17"</formula>
    </cfRule>
  </conditionalFormatting>
  <conditionalFormatting sqref="AD83:BM83">
    <cfRule type="expression" dxfId="3096" priority="215" stopIfTrue="1">
      <formula>MOD(AD83,2)&lt;&gt;0</formula>
    </cfRule>
  </conditionalFormatting>
  <conditionalFormatting sqref="AD83:AF83">
    <cfRule type="expression" dxfId="3095" priority="212">
      <formula>AND(NOT(ISBLANK($M83)),ISBLANK($AE83),ISBLANK($AF83),ISBLANK($AG83))</formula>
    </cfRule>
  </conditionalFormatting>
  <conditionalFormatting sqref="AG83:AI83">
    <cfRule type="expression" dxfId="3094" priority="211">
      <formula>AND(NOT(ISBLANK($N83)),ISBLANK($AH83),ISBLANK($AI83),ISBLANK($AJ83))</formula>
    </cfRule>
  </conditionalFormatting>
  <conditionalFormatting sqref="AJ83:AL83">
    <cfRule type="expression" dxfId="3093" priority="210">
      <formula>AND(NOT(ISBLANK($O83)),ISBLANK($AK83),ISBLANK($AL83),ISBLANK($AM83))</formula>
    </cfRule>
  </conditionalFormatting>
  <conditionalFormatting sqref="AM83:AO83">
    <cfRule type="expression" dxfId="3092" priority="209">
      <formula>AND(NOT(ISBLANK($P83)),ISBLANK($AN83),ISBLANK($AO83),ISBLANK($AP83))</formula>
    </cfRule>
  </conditionalFormatting>
  <conditionalFormatting sqref="AP83:AR83">
    <cfRule type="expression" dxfId="3091" priority="208">
      <formula>AND(NOT(ISBLANK($Q83)),ISBLANK($AQ83),ISBLANK($AR83),ISBLANK($AS83))</formula>
    </cfRule>
  </conditionalFormatting>
  <conditionalFormatting sqref="AS83:AU83">
    <cfRule type="expression" dxfId="3090" priority="207">
      <formula>AND(NOT(ISBLANK($R83)),ISBLANK($AT83),ISBLANK($AU83),ISBLANK($AV83))</formula>
    </cfRule>
  </conditionalFormatting>
  <conditionalFormatting sqref="AV83:AX83">
    <cfRule type="expression" dxfId="3089" priority="206">
      <formula>AND(NOT(ISBLANK($S83)),ISBLANK($AW83),ISBLANK($AX83),ISBLANK($AY83))</formula>
    </cfRule>
  </conditionalFormatting>
  <conditionalFormatting sqref="AY83:BA83">
    <cfRule type="expression" dxfId="3088" priority="205">
      <formula>AND(NOT(ISBLANK($T83)),ISBLANK($AZ83),ISBLANK($BA83),ISBLANK($BB83))</formula>
    </cfRule>
  </conditionalFormatting>
  <conditionalFormatting sqref="AC66:AC68">
    <cfRule type="expression" dxfId="3087" priority="199">
      <formula>"&lt;=0.5*$E$17"</formula>
    </cfRule>
    <cfRule type="expression" dxfId="3086" priority="200">
      <formula>"&gt;=0,5*$E$17"</formula>
    </cfRule>
  </conditionalFormatting>
  <conditionalFormatting sqref="AD66:BM68">
    <cfRule type="expression" dxfId="3085" priority="201" stopIfTrue="1">
      <formula>MOD(AD66,2)&lt;&gt;0</formula>
    </cfRule>
  </conditionalFormatting>
  <conditionalFormatting sqref="U66:U68">
    <cfRule type="expression" dxfId="3084" priority="202" stopIfTrue="1">
      <formula>AND(INDEX($M66:$T66,1,$V66)=0, $V66&gt;0)</formula>
    </cfRule>
  </conditionalFormatting>
  <conditionalFormatting sqref="V66:V68">
    <cfRule type="expression" dxfId="3083" priority="203" stopIfTrue="1">
      <formula>AND(INDEX($M66:$T66,1,$W66)=0, $W66&gt;0)</formula>
    </cfRule>
  </conditionalFormatting>
  <conditionalFormatting sqref="W66:W68">
    <cfRule type="expression" dxfId="3082" priority="204" stopIfTrue="1">
      <formula>AND(INDEX($M66:$T66,1,$X66)=0, $X66&gt;0)</formula>
    </cfRule>
  </conditionalFormatting>
  <conditionalFormatting sqref="AD66:AF68">
    <cfRule type="expression" dxfId="3081" priority="198">
      <formula>AND(NOT(ISBLANK($M66)),ISBLANK($AE66),ISBLANK($AF66),ISBLANK($AG66))</formula>
    </cfRule>
  </conditionalFormatting>
  <conditionalFormatting sqref="AG66:AI68">
    <cfRule type="expression" dxfId="3080" priority="197">
      <formula>AND(NOT(ISBLANK($N66)),ISBLANK($AH66),ISBLANK($AI66),ISBLANK($AJ66))</formula>
    </cfRule>
  </conditionalFormatting>
  <conditionalFormatting sqref="AJ66:AL68">
    <cfRule type="expression" dxfId="3079" priority="196">
      <formula>AND(NOT(ISBLANK($O66)),ISBLANK($AK66),ISBLANK($AL66),ISBLANK($AM66))</formula>
    </cfRule>
  </conditionalFormatting>
  <conditionalFormatting sqref="AM66:AO68">
    <cfRule type="expression" dxfId="3078" priority="195">
      <formula>AND(NOT(ISBLANK($P66)),ISBLANK($AN66),ISBLANK($AO66),ISBLANK($AP66))</formula>
    </cfRule>
  </conditionalFormatting>
  <conditionalFormatting sqref="AP66:AR68">
    <cfRule type="expression" dxfId="3077" priority="194">
      <formula>AND(NOT(ISBLANK($Q66)),ISBLANK($AQ66),ISBLANK($AR66),ISBLANK($AS66))</formula>
    </cfRule>
  </conditionalFormatting>
  <conditionalFormatting sqref="AS66:AU68">
    <cfRule type="expression" dxfId="3076" priority="193">
      <formula>AND(NOT(ISBLANK($R66)),ISBLANK($AT66),ISBLANK($AU66),ISBLANK($AV66))</formula>
    </cfRule>
  </conditionalFormatting>
  <conditionalFormatting sqref="AV66:AX68">
    <cfRule type="expression" dxfId="3075" priority="192">
      <formula>AND(NOT(ISBLANK($S66)),ISBLANK($AW66),ISBLANK($AX66),ISBLANK($AY66))</formula>
    </cfRule>
  </conditionalFormatting>
  <conditionalFormatting sqref="AY66:BA68">
    <cfRule type="expression" dxfId="3074" priority="191">
      <formula>AND(NOT(ISBLANK($T66)),ISBLANK($AZ66),ISBLANK($BA66),ISBLANK($BB66))</formula>
    </cfRule>
  </conditionalFormatting>
  <conditionalFormatting sqref="W66:W68">
    <cfRule type="expression" dxfId="3073" priority="190">
      <formula>AND(NOT(ISBLANK($X66)),ISBLANK($U66),ISBLANK($V66),ISBLANK($W66))</formula>
    </cfRule>
  </conditionalFormatting>
  <conditionalFormatting sqref="AC69">
    <cfRule type="expression" dxfId="3072" priority="184">
      <formula>"&lt;=0.5*$E$17"</formula>
    </cfRule>
    <cfRule type="expression" dxfId="3071" priority="185">
      <formula>"&gt;=0,5*$E$17"</formula>
    </cfRule>
  </conditionalFormatting>
  <conditionalFormatting sqref="AD69:BM69">
    <cfRule type="expression" dxfId="3070" priority="186" stopIfTrue="1">
      <formula>MOD(AD69,2)&lt;&gt;0</formula>
    </cfRule>
  </conditionalFormatting>
  <conditionalFormatting sqref="U69">
    <cfRule type="expression" dxfId="3069" priority="187" stopIfTrue="1">
      <formula>AND(INDEX($M69:$T69,1,$V69)=0, $V69&gt;0)</formula>
    </cfRule>
  </conditionalFormatting>
  <conditionalFormatting sqref="V69">
    <cfRule type="expression" dxfId="3068" priority="188" stopIfTrue="1">
      <formula>AND(INDEX($M69:$T69,1,$W69)=0, $W69&gt;0)</formula>
    </cfRule>
  </conditionalFormatting>
  <conditionalFormatting sqref="W69">
    <cfRule type="expression" dxfId="3067" priority="189" stopIfTrue="1">
      <formula>AND(INDEX($M69:$T69,1,$X69)=0, $X69&gt;0)</formula>
    </cfRule>
  </conditionalFormatting>
  <conditionalFormatting sqref="AD69:AF69">
    <cfRule type="expression" dxfId="3066" priority="183">
      <formula>AND(NOT(ISBLANK($M69)),ISBLANK($AE69),ISBLANK($AF69),ISBLANK($AG69))</formula>
    </cfRule>
  </conditionalFormatting>
  <conditionalFormatting sqref="AG69:AI69">
    <cfRule type="expression" dxfId="3065" priority="182">
      <formula>AND(NOT(ISBLANK($N69)),ISBLANK($AH69),ISBLANK($AI69),ISBLANK($AJ69))</formula>
    </cfRule>
  </conditionalFormatting>
  <conditionalFormatting sqref="AJ69:AL69">
    <cfRule type="expression" dxfId="3064" priority="181">
      <formula>AND(NOT(ISBLANK($O69)),ISBLANK($AK69),ISBLANK($AL69),ISBLANK($AM69))</formula>
    </cfRule>
  </conditionalFormatting>
  <conditionalFormatting sqref="AM69:AO69">
    <cfRule type="expression" dxfId="3063" priority="180">
      <formula>AND(NOT(ISBLANK($P69)),ISBLANK($AN69),ISBLANK($AO69),ISBLANK($AP69))</formula>
    </cfRule>
  </conditionalFormatting>
  <conditionalFormatting sqref="AP69:AR69">
    <cfRule type="expression" dxfId="3062" priority="179">
      <formula>AND(NOT(ISBLANK($Q69)),ISBLANK($AQ69),ISBLANK($AR69),ISBLANK($AS69))</formula>
    </cfRule>
  </conditionalFormatting>
  <conditionalFormatting sqref="AS69:AU69">
    <cfRule type="expression" dxfId="3061" priority="178">
      <formula>AND(NOT(ISBLANK($R69)),ISBLANK($AT69),ISBLANK($AU69),ISBLANK($AV69))</formula>
    </cfRule>
  </conditionalFormatting>
  <conditionalFormatting sqref="AV69:AX69">
    <cfRule type="expression" dxfId="3060" priority="177">
      <formula>AND(NOT(ISBLANK($S69)),ISBLANK($AW69),ISBLANK($AX69),ISBLANK($AY69))</formula>
    </cfRule>
  </conditionalFormatting>
  <conditionalFormatting sqref="AY69:BA69">
    <cfRule type="expression" dxfId="3059" priority="176">
      <formula>AND(NOT(ISBLANK($T69)),ISBLANK($AZ69),ISBLANK($BA69),ISBLANK($BB69))</formula>
    </cfRule>
  </conditionalFormatting>
  <conditionalFormatting sqref="W69">
    <cfRule type="expression" dxfId="3058" priority="175">
      <formula>AND(NOT(ISBLANK($X69)),ISBLANK($U69),ISBLANK($V69),ISBLANK($W69))</formula>
    </cfRule>
  </conditionalFormatting>
  <conditionalFormatting sqref="U65">
    <cfRule type="expression" dxfId="3057" priority="172" stopIfTrue="1">
      <formula>AND(INDEX($M65:$T65,1,$V65)=0, $V65&gt;0)</formula>
    </cfRule>
  </conditionalFormatting>
  <conditionalFormatting sqref="AQ65 BB65:BM65 AJ65:AL65 AF65">
    <cfRule type="expression" dxfId="3056" priority="173" stopIfTrue="1">
      <formula>MOD(AF65,2)&lt;&gt;0</formula>
    </cfRule>
  </conditionalFormatting>
  <conditionalFormatting sqref="V65">
    <cfRule type="expression" dxfId="3055" priority="174" stopIfTrue="1">
      <formula>AND(INDEX($M65:$T65,1,$W65)=0, $W65&gt;0)</formula>
    </cfRule>
  </conditionalFormatting>
  <conditionalFormatting sqref="AR65:BA65 AM65:AP65 AG65:AI65 AD65:AE65">
    <cfRule type="expression" dxfId="3054" priority="171" stopIfTrue="1">
      <formula>MOD(AD65,2)&lt;&gt;0</formula>
    </cfRule>
  </conditionalFormatting>
  <conditionalFormatting sqref="AC185">
    <cfRule type="expression" dxfId="3053" priority="169">
      <formula>"&lt;=0.5*$E$17"</formula>
    </cfRule>
    <cfRule type="expression" dxfId="3052" priority="170">
      <formula>"&gt;=0,5*$E$17"</formula>
    </cfRule>
  </conditionalFormatting>
  <conditionalFormatting sqref="AJ4:AJ10">
    <cfRule type="expression" dxfId="3051" priority="168">
      <formula>AND(NOT(ISBLANK($M4)),ISBLANK($AE4),ISBLANK($AF4),ISBLANK($AG4))</formula>
    </cfRule>
  </conditionalFormatting>
  <conditionalFormatting sqref="AL4:AL10">
    <cfRule type="expression" dxfId="3050" priority="167">
      <formula>AND(NOT(ISBLANK($M4)),ISBLANK($AE4),ISBLANK($AF4),ISBLANK($AG4))</formula>
    </cfRule>
  </conditionalFormatting>
  <conditionalFormatting sqref="AM4:AM10">
    <cfRule type="expression" dxfId="3049" priority="166">
      <formula>AND(NOT(ISBLANK($N4)),ISBLANK($AH4),ISBLANK($AI4),ISBLANK($AJ4))</formula>
    </cfRule>
  </conditionalFormatting>
  <conditionalFormatting sqref="AO4:AO10">
    <cfRule type="expression" dxfId="3048" priority="165">
      <formula>AND(NOT(ISBLANK($N4)),ISBLANK($AH4),ISBLANK($AI4),ISBLANK($AJ4))</formula>
    </cfRule>
  </conditionalFormatting>
  <conditionalFormatting sqref="AC18:AC19">
    <cfRule type="expression" dxfId="3047" priority="159">
      <formula>"&lt;=0.5*$E$17"</formula>
    </cfRule>
    <cfRule type="expression" dxfId="3046" priority="160">
      <formula>"&gt;=0,5*$E$17"</formula>
    </cfRule>
  </conditionalFormatting>
  <conditionalFormatting sqref="AD18:BM19">
    <cfRule type="expression" dxfId="3045" priority="161" stopIfTrue="1">
      <formula>MOD(AD18,2)&lt;&gt;0</formula>
    </cfRule>
  </conditionalFormatting>
  <conditionalFormatting sqref="U18:U19">
    <cfRule type="expression" dxfId="3044" priority="162" stopIfTrue="1">
      <formula>AND(INDEX($M18:$T18,1,$V18)=0, $V18&gt;0)</formula>
    </cfRule>
  </conditionalFormatting>
  <conditionalFormatting sqref="V18:V19">
    <cfRule type="expression" dxfId="3043" priority="163" stopIfTrue="1">
      <formula>AND(INDEX($M18:$T18,1,$W18)=0, $W18&gt;0)</formula>
    </cfRule>
  </conditionalFormatting>
  <conditionalFormatting sqref="W18:W19">
    <cfRule type="expression" dxfId="3042" priority="164" stopIfTrue="1">
      <formula>AND(INDEX($M18:$T18,1,$X18)=0, $X18&gt;0)</formula>
    </cfRule>
  </conditionalFormatting>
  <conditionalFormatting sqref="AD18:AF19">
    <cfRule type="expression" dxfId="3041" priority="158">
      <formula>AND(NOT(ISBLANK($M18)),ISBLANK($AE18),ISBLANK($AF18),ISBLANK($AG18))</formula>
    </cfRule>
  </conditionalFormatting>
  <conditionalFormatting sqref="AG18:AI19">
    <cfRule type="expression" dxfId="3040" priority="157">
      <formula>AND(NOT(ISBLANK($N18)),ISBLANK($AH18),ISBLANK($AI18),ISBLANK($AJ18))</formula>
    </cfRule>
  </conditionalFormatting>
  <conditionalFormatting sqref="AJ18:AL19">
    <cfRule type="expression" dxfId="3039" priority="156">
      <formula>AND(NOT(ISBLANK($O18)),ISBLANK($AK18),ISBLANK($AL18),ISBLANK($AM18))</formula>
    </cfRule>
  </conditionalFormatting>
  <conditionalFormatting sqref="AM18:AO19">
    <cfRule type="expression" dxfId="3038" priority="155">
      <formula>AND(NOT(ISBLANK($P18)),ISBLANK($AN18),ISBLANK($AO18),ISBLANK($AP18))</formula>
    </cfRule>
  </conditionalFormatting>
  <conditionalFormatting sqref="AP18:AR19">
    <cfRule type="expression" dxfId="3037" priority="154">
      <formula>AND(NOT(ISBLANK($Q18)),ISBLANK($AQ18),ISBLANK($AR18),ISBLANK($AS18))</formula>
    </cfRule>
  </conditionalFormatting>
  <conditionalFormatting sqref="AS18:AU19">
    <cfRule type="expression" dxfId="3036" priority="153">
      <formula>AND(NOT(ISBLANK($R18)),ISBLANK($AT18),ISBLANK($AU18),ISBLANK($AV18))</formula>
    </cfRule>
  </conditionalFormatting>
  <conditionalFormatting sqref="AV18:AX19">
    <cfRule type="expression" dxfId="3035" priority="152">
      <formula>AND(NOT(ISBLANK($S18)),ISBLANK($AW18),ISBLANK($AX18),ISBLANK($AY18))</formula>
    </cfRule>
  </conditionalFormatting>
  <conditionalFormatting sqref="AY18:BA19">
    <cfRule type="expression" dxfId="3034" priority="151">
      <formula>AND(NOT(ISBLANK($T18)),ISBLANK($AZ18),ISBLANK($BA18),ISBLANK($BB18))</formula>
    </cfRule>
  </conditionalFormatting>
  <conditionalFormatting sqref="W18:W19">
    <cfRule type="expression" dxfId="3033" priority="150">
      <formula>AND(NOT(ISBLANK($X18)),ISBLANK($U18),ISBLANK($V18),ISBLANK($W18))</formula>
    </cfRule>
  </conditionalFormatting>
  <conditionalFormatting sqref="AC15:AC16">
    <cfRule type="expression" dxfId="3032" priority="144">
      <formula>"&lt;=0.5*$E$17"</formula>
    </cfRule>
    <cfRule type="expression" dxfId="3031" priority="145">
      <formula>"&gt;=0,5*$E$17"</formula>
    </cfRule>
  </conditionalFormatting>
  <conditionalFormatting sqref="AD15:BM16 Y15:Y16">
    <cfRule type="expression" dxfId="3030" priority="146" stopIfTrue="1">
      <formula>MOD(Y15,2)&lt;&gt;0</formula>
    </cfRule>
  </conditionalFormatting>
  <conditionalFormatting sqref="U15:U16">
    <cfRule type="expression" dxfId="3029" priority="147" stopIfTrue="1">
      <formula>AND(INDEX($M15:$T15,1,$V15)=0, $V15&gt;0)</formula>
    </cfRule>
  </conditionalFormatting>
  <conditionalFormatting sqref="V15:V16">
    <cfRule type="expression" dxfId="3028" priority="148" stopIfTrue="1">
      <formula>AND(INDEX($M15:$T15,1,$W15)=0, $W15&gt;0)</formula>
    </cfRule>
  </conditionalFormatting>
  <conditionalFormatting sqref="W15:W16">
    <cfRule type="expression" dxfId="3027" priority="149" stopIfTrue="1">
      <formula>AND(INDEX($M15:$T15,1,$X15)=0, $X15&gt;0)</formula>
    </cfRule>
  </conditionalFormatting>
  <conditionalFormatting sqref="AD15:AF16">
    <cfRule type="expression" dxfId="3026" priority="143">
      <formula>AND(NOT(ISBLANK($M15)),ISBLANK($AE15),ISBLANK($AF15),ISBLANK($AG15))</formula>
    </cfRule>
  </conditionalFormatting>
  <conditionalFormatting sqref="AG15:AI16">
    <cfRule type="expression" dxfId="3025" priority="142">
      <formula>AND(NOT(ISBLANK($N15)),ISBLANK($AH15),ISBLANK($AI15),ISBLANK($AJ15))</formula>
    </cfRule>
  </conditionalFormatting>
  <conditionalFormatting sqref="AJ15:AL16">
    <cfRule type="expression" dxfId="3024" priority="141">
      <formula>AND(NOT(ISBLANK($O15)),ISBLANK($AK15),ISBLANK($AL15),ISBLANK($AM15))</formula>
    </cfRule>
  </conditionalFormatting>
  <conditionalFormatting sqref="AM15:AO16">
    <cfRule type="expression" dxfId="3023" priority="140">
      <formula>AND(NOT(ISBLANK($P15)),ISBLANK($AN15),ISBLANK($AO15),ISBLANK($AP15))</formula>
    </cfRule>
  </conditionalFormatting>
  <conditionalFormatting sqref="AP15:AR16">
    <cfRule type="expression" dxfId="3022" priority="139">
      <formula>AND(NOT(ISBLANK($Q15)),ISBLANK($AQ15),ISBLANK($AR15),ISBLANK($AS15))</formula>
    </cfRule>
  </conditionalFormatting>
  <conditionalFormatting sqref="AS15:AU16">
    <cfRule type="expression" dxfId="3021" priority="138">
      <formula>AND(NOT(ISBLANK($R15)),ISBLANK($AT15),ISBLANK($AU15),ISBLANK($AV15))</formula>
    </cfRule>
  </conditionalFormatting>
  <conditionalFormatting sqref="AV15:AX16">
    <cfRule type="expression" dxfId="3020" priority="137">
      <formula>AND(NOT(ISBLANK($S15)),ISBLANK($AW15),ISBLANK($AX15),ISBLANK($AY15))</formula>
    </cfRule>
  </conditionalFormatting>
  <conditionalFormatting sqref="AY15:BA16">
    <cfRule type="expression" dxfId="3019" priority="136">
      <formula>AND(NOT(ISBLANK($T15)),ISBLANK($AZ15),ISBLANK($BA15),ISBLANK($BB15))</formula>
    </cfRule>
  </conditionalFormatting>
  <conditionalFormatting sqref="W15:W16">
    <cfRule type="expression" dxfId="3018" priority="135">
      <formula>AND(NOT(ISBLANK($X15)),ISBLANK($U15),ISBLANK($V15),ISBLANK($W15))</formula>
    </cfRule>
  </conditionalFormatting>
  <conditionalFormatting sqref="W27">
    <cfRule type="expression" dxfId="3017" priority="575">
      <formula>AND(NOT(ISBLANK($X27)),ISBLANK($U27),ISBLANK($V27),ISBLANK(#REF!))</formula>
    </cfRule>
  </conditionalFormatting>
  <conditionalFormatting sqref="AN27">
    <cfRule type="expression" dxfId="3016" priority="576">
      <formula>AND(NOT(ISBLANK(#REF!)),ISBLANK(#REF!),ISBLANK($AO27),ISBLANK(#REF!))</formula>
    </cfRule>
  </conditionalFormatting>
  <conditionalFormatting sqref="AM27 AO27">
    <cfRule type="expression" dxfId="3015" priority="577">
      <formula>AND(NOT(ISBLANK($P27)),ISBLANK($AN27),ISBLANK($AO28),ISBLANK($AP27))</formula>
    </cfRule>
  </conditionalFormatting>
  <conditionalFormatting sqref="AQ51:AQ54 BB51:BM54 AJ51:AL54 AF51:AF54">
    <cfRule type="expression" dxfId="3014" priority="134" stopIfTrue="1">
      <formula>MOD(AF51,2)&lt;&gt;0</formula>
    </cfRule>
  </conditionalFormatting>
  <conditionalFormatting sqref="AD51:AE54 AG51:AI54 AM51:AP54 AR51:BA54">
    <cfRule type="expression" dxfId="3013" priority="133" stopIfTrue="1">
      <formula>MOD(AD51,2)&lt;&gt;0</formula>
    </cfRule>
  </conditionalFormatting>
  <conditionalFormatting sqref="AD70:AF71 AD76:AF76">
    <cfRule type="expression" dxfId="3012" priority="131" stopIfTrue="1">
      <formula>MOD(AD70,2)&lt;&gt;0</formula>
    </cfRule>
  </conditionalFormatting>
  <conditionalFormatting sqref="AD70:AF71">
    <cfRule type="expression" dxfId="3011" priority="130">
      <formula>AND(NOT(ISBLANK($M70)),ISBLANK($AE70),ISBLANK($AF70),ISBLANK($AG70))</formula>
    </cfRule>
  </conditionalFormatting>
  <conditionalFormatting sqref="AG70:AI71 AG76:AI76">
    <cfRule type="expression" dxfId="3010" priority="129" stopIfTrue="1">
      <formula>MOD(AG70,2)&lt;&gt;0</formula>
    </cfRule>
  </conditionalFormatting>
  <conditionalFormatting sqref="AG70:AI71">
    <cfRule type="expression" dxfId="3009" priority="128">
      <formula>AND(NOT(ISBLANK($N70)),ISBLANK($AH70),ISBLANK($AI70),ISBLANK($AJ70))</formula>
    </cfRule>
  </conditionalFormatting>
  <conditionalFormatting sqref="AJ70:AL70">
    <cfRule type="expression" dxfId="3008" priority="127">
      <formula>AND(NOT(ISBLANK($O70)),ISBLANK($AK70),ISBLANK($AL70),ISBLANK($AM70))</formula>
    </cfRule>
  </conditionalFormatting>
  <conditionalFormatting sqref="AJ70:AL70 AJ76:AL76">
    <cfRule type="expression" dxfId="3007" priority="126" stopIfTrue="1">
      <formula>MOD(AJ70,2)&lt;&gt;0</formula>
    </cfRule>
  </conditionalFormatting>
  <conditionalFormatting sqref="AC21">
    <cfRule type="expression" dxfId="3006" priority="120">
      <formula>"&lt;=0.5*$E$17"</formula>
    </cfRule>
    <cfRule type="expression" dxfId="3005" priority="121">
      <formula>"&gt;=0,5*$E$17"</formula>
    </cfRule>
  </conditionalFormatting>
  <conditionalFormatting sqref="Y21 AD21:BM21">
    <cfRule type="expression" dxfId="3004" priority="122" stopIfTrue="1">
      <formula>MOD(Y21,2)&lt;&gt;0</formula>
    </cfRule>
  </conditionalFormatting>
  <conditionalFormatting sqref="U21">
    <cfRule type="expression" dxfId="3003" priority="123" stopIfTrue="1">
      <formula>AND(INDEX($M21:$T21,1,$V21)=0, $V21&gt;0)</formula>
    </cfRule>
  </conditionalFormatting>
  <conditionalFormatting sqref="V21">
    <cfRule type="expression" dxfId="3002" priority="124" stopIfTrue="1">
      <formula>AND(INDEX($M21:$T21,1,$W21)=0, $W21&gt;0)</formula>
    </cfRule>
  </conditionalFormatting>
  <conditionalFormatting sqref="W21">
    <cfRule type="expression" dxfId="3001" priority="125" stopIfTrue="1">
      <formula>AND(INDEX($M21:$T21,1,$X21)=0, $X21&gt;0)</formula>
    </cfRule>
  </conditionalFormatting>
  <conditionalFormatting sqref="AD21:AF21">
    <cfRule type="expression" dxfId="3000" priority="119">
      <formula>AND(NOT(ISBLANK($M21)),ISBLANK($AE21),ISBLANK($AF21),ISBLANK($AG21))</formula>
    </cfRule>
  </conditionalFormatting>
  <conditionalFormatting sqref="AG21:AI21">
    <cfRule type="expression" dxfId="2999" priority="118">
      <formula>AND(NOT(ISBLANK($N21)),ISBLANK($AH21),ISBLANK($AI21),ISBLANK($AJ21))</formula>
    </cfRule>
  </conditionalFormatting>
  <conditionalFormatting sqref="AJ21:AL21">
    <cfRule type="expression" dxfId="2998" priority="117">
      <formula>AND(NOT(ISBLANK($O21)),ISBLANK($AK21),ISBLANK($AL21),ISBLANK($AM21))</formula>
    </cfRule>
  </conditionalFormatting>
  <conditionalFormatting sqref="AM21:AO21">
    <cfRule type="expression" dxfId="2997" priority="116">
      <formula>AND(NOT(ISBLANK($P21)),ISBLANK($AN21),ISBLANK($AO21),ISBLANK($AP21))</formula>
    </cfRule>
  </conditionalFormatting>
  <conditionalFormatting sqref="AP21:AR21">
    <cfRule type="expression" dxfId="2996" priority="115">
      <formula>AND(NOT(ISBLANK($Q21)),ISBLANK($AQ21),ISBLANK($AR21),ISBLANK($AS21))</formula>
    </cfRule>
  </conditionalFormatting>
  <conditionalFormatting sqref="AS21:AU21">
    <cfRule type="expression" dxfId="2995" priority="114">
      <formula>AND(NOT(ISBLANK($R21)),ISBLANK($AT21),ISBLANK($AU21),ISBLANK($AV21))</formula>
    </cfRule>
  </conditionalFormatting>
  <conditionalFormatting sqref="AV21:AX21">
    <cfRule type="expression" dxfId="2994" priority="113">
      <formula>AND(NOT(ISBLANK($S21)),ISBLANK($AW21),ISBLANK($AX21),ISBLANK($AY21))</formula>
    </cfRule>
  </conditionalFormatting>
  <conditionalFormatting sqref="AY21:BA21">
    <cfRule type="expression" dxfId="2993" priority="112">
      <formula>AND(NOT(ISBLANK($T21)),ISBLANK($AZ21),ISBLANK($BA21),ISBLANK($BB21))</formula>
    </cfRule>
  </conditionalFormatting>
  <conditionalFormatting sqref="W21">
    <cfRule type="expression" dxfId="2992" priority="111">
      <formula>AND(NOT(ISBLANK($X21)),ISBLANK($U21),ISBLANK($V21),ISBLANK($W21))</formula>
    </cfRule>
  </conditionalFormatting>
  <conditionalFormatting sqref="AC37">
    <cfRule type="expression" dxfId="2991" priority="105">
      <formula>"&lt;=0.5*$E$17"</formula>
    </cfRule>
    <cfRule type="expression" dxfId="2990" priority="106">
      <formula>"&gt;=0,5*$E$17"</formula>
    </cfRule>
  </conditionalFormatting>
  <conditionalFormatting sqref="AD37:BM37">
    <cfRule type="expression" dxfId="2989" priority="107" stopIfTrue="1">
      <formula>MOD(AD37,2)&lt;&gt;0</formula>
    </cfRule>
  </conditionalFormatting>
  <conditionalFormatting sqref="U37">
    <cfRule type="expression" dxfId="2988" priority="108" stopIfTrue="1">
      <formula>AND(INDEX($M37:$T37,1,$V37)=0, $V37&gt;0)</formula>
    </cfRule>
  </conditionalFormatting>
  <conditionalFormatting sqref="V37">
    <cfRule type="expression" dxfId="2987" priority="109" stopIfTrue="1">
      <formula>AND(INDEX($M37:$T37,1,$W37)=0, $W37&gt;0)</formula>
    </cfRule>
  </conditionalFormatting>
  <conditionalFormatting sqref="W37">
    <cfRule type="expression" dxfId="2986" priority="110" stopIfTrue="1">
      <formula>AND(INDEX($M37:$T37,1,$X37)=0, $X37&gt;0)</formula>
    </cfRule>
  </conditionalFormatting>
  <conditionalFormatting sqref="AD37:AF37">
    <cfRule type="expression" dxfId="2985" priority="104">
      <formula>AND(NOT(ISBLANK($M37)),ISBLANK($AE37),ISBLANK($AF37),ISBLANK($AG37))</formula>
    </cfRule>
  </conditionalFormatting>
  <conditionalFormatting sqref="AG37:AI37">
    <cfRule type="expression" dxfId="2984" priority="103">
      <formula>AND(NOT(ISBLANK($N37)),ISBLANK($AH37),ISBLANK($AI37),ISBLANK($AJ37))</formula>
    </cfRule>
  </conditionalFormatting>
  <conditionalFormatting sqref="AJ37:AL37">
    <cfRule type="expression" dxfId="2983" priority="102">
      <formula>AND(NOT(ISBLANK($O37)),ISBLANK($AK37),ISBLANK($AL37),ISBLANK($AM37))</formula>
    </cfRule>
  </conditionalFormatting>
  <conditionalFormatting sqref="AM37:AO37">
    <cfRule type="expression" dxfId="2982" priority="101">
      <formula>AND(NOT(ISBLANK($P37)),ISBLANK($AN37),ISBLANK($AO37),ISBLANK($AP37))</formula>
    </cfRule>
  </conditionalFormatting>
  <conditionalFormatting sqref="AP37:AR37">
    <cfRule type="expression" dxfId="2981" priority="100">
      <formula>AND(NOT(ISBLANK($Q37)),ISBLANK($AQ37),ISBLANK($AR37),ISBLANK($AS37))</formula>
    </cfRule>
  </conditionalFormatting>
  <conditionalFormatting sqref="AS37:AU37">
    <cfRule type="expression" dxfId="2980" priority="99">
      <formula>AND(NOT(ISBLANK($R37)),ISBLANK($AT37),ISBLANK($AU37),ISBLANK($AV37))</formula>
    </cfRule>
  </conditionalFormatting>
  <conditionalFormatting sqref="AV37:AX37">
    <cfRule type="expression" dxfId="2979" priority="98">
      <formula>AND(NOT(ISBLANK($S37)),ISBLANK($AW37),ISBLANK($AX37),ISBLANK($AY37))</formula>
    </cfRule>
  </conditionalFormatting>
  <conditionalFormatting sqref="AY37:BA37">
    <cfRule type="expression" dxfId="2978" priority="97">
      <formula>AND(NOT(ISBLANK($T37)),ISBLANK($AZ37),ISBLANK($BA37),ISBLANK($BB37))</formula>
    </cfRule>
  </conditionalFormatting>
  <conditionalFormatting sqref="W37">
    <cfRule type="expression" dxfId="2977" priority="96">
      <formula>AND(NOT(ISBLANK($X37)),ISBLANK($U37),ISBLANK($V37),ISBLANK($W37))</formula>
    </cfRule>
  </conditionalFormatting>
  <conditionalFormatting sqref="AC40">
    <cfRule type="expression" dxfId="2976" priority="90">
      <formula>"&lt;=0.5*$E$17"</formula>
    </cfRule>
    <cfRule type="expression" dxfId="2975" priority="91">
      <formula>"&gt;=0,5*$E$17"</formula>
    </cfRule>
  </conditionalFormatting>
  <conditionalFormatting sqref="AD40:BM40">
    <cfRule type="expression" dxfId="2974" priority="92" stopIfTrue="1">
      <formula>MOD(AD40,2)&lt;&gt;0</formula>
    </cfRule>
  </conditionalFormatting>
  <conditionalFormatting sqref="U40">
    <cfRule type="expression" dxfId="2973" priority="93" stopIfTrue="1">
      <formula>AND(INDEX($M40:$T40,1,$V40)=0, $V40&gt;0)</formula>
    </cfRule>
  </conditionalFormatting>
  <conditionalFormatting sqref="V40">
    <cfRule type="expression" dxfId="2972" priority="94" stopIfTrue="1">
      <formula>AND(INDEX($M40:$T40,1,$W40)=0, $W40&gt;0)</formula>
    </cfRule>
  </conditionalFormatting>
  <conditionalFormatting sqref="W40">
    <cfRule type="expression" dxfId="2971" priority="95" stopIfTrue="1">
      <formula>AND(INDEX($M40:$T40,1,$X40)=0, $X40&gt;0)</formula>
    </cfRule>
  </conditionalFormatting>
  <conditionalFormatting sqref="AD40:AF40">
    <cfRule type="expression" dxfId="2970" priority="89">
      <formula>AND(NOT(ISBLANK($M40)),ISBLANK($AE40),ISBLANK($AF40),ISBLANK($AG40))</formula>
    </cfRule>
  </conditionalFormatting>
  <conditionalFormatting sqref="AG40:AI40">
    <cfRule type="expression" dxfId="2969" priority="88">
      <formula>AND(NOT(ISBLANK($N40)),ISBLANK($AH40),ISBLANK($AI40),ISBLANK($AJ40))</formula>
    </cfRule>
  </conditionalFormatting>
  <conditionalFormatting sqref="AJ40:AL40">
    <cfRule type="expression" dxfId="2968" priority="87">
      <formula>AND(NOT(ISBLANK($O40)),ISBLANK($AK40),ISBLANK($AL40),ISBLANK($AM40))</formula>
    </cfRule>
  </conditionalFormatting>
  <conditionalFormatting sqref="AM40:AO40">
    <cfRule type="expression" dxfId="2967" priority="86">
      <formula>AND(NOT(ISBLANK($P40)),ISBLANK($AN40),ISBLANK($AO40),ISBLANK($AP40))</formula>
    </cfRule>
  </conditionalFormatting>
  <conditionalFormatting sqref="AP40:AR40">
    <cfRule type="expression" dxfId="2966" priority="85">
      <formula>AND(NOT(ISBLANK($Q40)),ISBLANK($AQ40),ISBLANK($AR40),ISBLANK($AS40))</formula>
    </cfRule>
  </conditionalFormatting>
  <conditionalFormatting sqref="AS40:AU40">
    <cfRule type="expression" dxfId="2965" priority="84">
      <formula>AND(NOT(ISBLANK($R40)),ISBLANK($AT40),ISBLANK($AU40),ISBLANK($AV40))</formula>
    </cfRule>
  </conditionalFormatting>
  <conditionalFormatting sqref="AV40:AX40">
    <cfRule type="expression" dxfId="2964" priority="83">
      <formula>AND(NOT(ISBLANK($S40)),ISBLANK($AW40),ISBLANK($AX40),ISBLANK($AY40))</formula>
    </cfRule>
  </conditionalFormatting>
  <conditionalFormatting sqref="AY40:BA40">
    <cfRule type="expression" dxfId="2963" priority="82">
      <formula>AND(NOT(ISBLANK($T40)),ISBLANK($AZ40),ISBLANK($BA40),ISBLANK($BB40))</formula>
    </cfRule>
  </conditionalFormatting>
  <conditionalFormatting sqref="W40">
    <cfRule type="expression" dxfId="2962" priority="81">
      <formula>AND(NOT(ISBLANK($X40)),ISBLANK($U40),ISBLANK($V40),ISBLANK($W40))</formula>
    </cfRule>
  </conditionalFormatting>
  <conditionalFormatting sqref="AC41">
    <cfRule type="expression" dxfId="2961" priority="75">
      <formula>"&lt;=0.5*$E$17"</formula>
    </cfRule>
    <cfRule type="expression" dxfId="2960" priority="76">
      <formula>"&gt;=0,5*$E$17"</formula>
    </cfRule>
  </conditionalFormatting>
  <conditionalFormatting sqref="AD41:BM41">
    <cfRule type="expression" dxfId="2959" priority="77" stopIfTrue="1">
      <formula>MOD(AD41,2)&lt;&gt;0</formula>
    </cfRule>
  </conditionalFormatting>
  <conditionalFormatting sqref="U41">
    <cfRule type="expression" dxfId="2958" priority="78" stopIfTrue="1">
      <formula>AND(INDEX($M41:$T41,1,$V41)=0, $V41&gt;0)</formula>
    </cfRule>
  </conditionalFormatting>
  <conditionalFormatting sqref="V41">
    <cfRule type="expression" dxfId="2957" priority="79" stopIfTrue="1">
      <formula>AND(INDEX($M41:$T41,1,$W41)=0, $W41&gt;0)</formula>
    </cfRule>
  </conditionalFormatting>
  <conditionalFormatting sqref="W41">
    <cfRule type="expression" dxfId="2956" priority="80" stopIfTrue="1">
      <formula>AND(INDEX($M41:$T41,1,$X41)=0, $X41&gt;0)</formula>
    </cfRule>
  </conditionalFormatting>
  <conditionalFormatting sqref="AD41:AF41">
    <cfRule type="expression" dxfId="2955" priority="74">
      <formula>AND(NOT(ISBLANK($M41)),ISBLANK($AE41),ISBLANK($AF41),ISBLANK($AG41))</formula>
    </cfRule>
  </conditionalFormatting>
  <conditionalFormatting sqref="AG41:AI41">
    <cfRule type="expression" dxfId="2954" priority="73">
      <formula>AND(NOT(ISBLANK($N41)),ISBLANK($AH41),ISBLANK($AI41),ISBLANK($AJ41))</formula>
    </cfRule>
  </conditionalFormatting>
  <conditionalFormatting sqref="AJ41:AL41">
    <cfRule type="expression" dxfId="2953" priority="72">
      <formula>AND(NOT(ISBLANK($O41)),ISBLANK($AK41),ISBLANK($AL41),ISBLANK($AM41))</formula>
    </cfRule>
  </conditionalFormatting>
  <conditionalFormatting sqref="AM41:AO41">
    <cfRule type="expression" dxfId="2952" priority="71">
      <formula>AND(NOT(ISBLANK($P41)),ISBLANK($AN41),ISBLANK($AO41),ISBLANK($AP41))</formula>
    </cfRule>
  </conditionalFormatting>
  <conditionalFormatting sqref="AP41:AR41">
    <cfRule type="expression" dxfId="2951" priority="70">
      <formula>AND(NOT(ISBLANK($Q41)),ISBLANK($AQ41),ISBLANK($AR41),ISBLANK($AS41))</formula>
    </cfRule>
  </conditionalFormatting>
  <conditionalFormatting sqref="AS41:AU41">
    <cfRule type="expression" dxfId="2950" priority="69">
      <formula>AND(NOT(ISBLANK($R41)),ISBLANK($AT41),ISBLANK($AU41),ISBLANK($AV41))</formula>
    </cfRule>
  </conditionalFormatting>
  <conditionalFormatting sqref="AV41:AX41">
    <cfRule type="expression" dxfId="2949" priority="68">
      <formula>AND(NOT(ISBLANK($S41)),ISBLANK($AW41),ISBLANK($AX41),ISBLANK($AY41))</formula>
    </cfRule>
  </conditionalFormatting>
  <conditionalFormatting sqref="AY41:BA41">
    <cfRule type="expression" dxfId="2948" priority="67">
      <formula>AND(NOT(ISBLANK($T41)),ISBLANK($AZ41),ISBLANK($BA41),ISBLANK($BB41))</formula>
    </cfRule>
  </conditionalFormatting>
  <conditionalFormatting sqref="W41">
    <cfRule type="expression" dxfId="2947" priority="66">
      <formula>AND(NOT(ISBLANK($X41)),ISBLANK($U41),ISBLANK($V41),ISBLANK($W41))</formula>
    </cfRule>
  </conditionalFormatting>
  <conditionalFormatting sqref="AC42">
    <cfRule type="expression" dxfId="2946" priority="60">
      <formula>"&lt;=0.5*$E$17"</formula>
    </cfRule>
    <cfRule type="expression" dxfId="2945" priority="61">
      <formula>"&gt;=0,5*$E$17"</formula>
    </cfRule>
  </conditionalFormatting>
  <conditionalFormatting sqref="AD42:BM42">
    <cfRule type="expression" dxfId="2944" priority="62" stopIfTrue="1">
      <formula>MOD(AD42,2)&lt;&gt;0</formula>
    </cfRule>
  </conditionalFormatting>
  <conditionalFormatting sqref="U42">
    <cfRule type="expression" dxfId="2943" priority="63" stopIfTrue="1">
      <formula>AND(INDEX($M42:$T42,1,$V42)=0, $V42&gt;0)</formula>
    </cfRule>
  </conditionalFormatting>
  <conditionalFormatting sqref="V42">
    <cfRule type="expression" dxfId="2942" priority="64" stopIfTrue="1">
      <formula>AND(INDEX($M42:$T42,1,$W42)=0, $W42&gt;0)</formula>
    </cfRule>
  </conditionalFormatting>
  <conditionalFormatting sqref="W42">
    <cfRule type="expression" dxfId="2941" priority="65" stopIfTrue="1">
      <formula>AND(INDEX($M42:$T42,1,$X42)=0, $X42&gt;0)</formula>
    </cfRule>
  </conditionalFormatting>
  <conditionalFormatting sqref="AD42:AF42">
    <cfRule type="expression" dxfId="2940" priority="59">
      <formula>AND(NOT(ISBLANK($M42)),ISBLANK($AE42),ISBLANK($AF42),ISBLANK($AG42))</formula>
    </cfRule>
  </conditionalFormatting>
  <conditionalFormatting sqref="AG42:AI42">
    <cfRule type="expression" dxfId="2939" priority="58">
      <formula>AND(NOT(ISBLANK($N42)),ISBLANK($AH42),ISBLANK($AI42),ISBLANK($AJ42))</formula>
    </cfRule>
  </conditionalFormatting>
  <conditionalFormatting sqref="AJ42:AL42">
    <cfRule type="expression" dxfId="2938" priority="57">
      <formula>AND(NOT(ISBLANK($O42)),ISBLANK($AK42),ISBLANK($AL42),ISBLANK($AM42))</formula>
    </cfRule>
  </conditionalFormatting>
  <conditionalFormatting sqref="AM42:AO42">
    <cfRule type="expression" dxfId="2937" priority="56">
      <formula>AND(NOT(ISBLANK($P42)),ISBLANK($AN42),ISBLANK($AO42),ISBLANK($AP42))</formula>
    </cfRule>
  </conditionalFormatting>
  <conditionalFormatting sqref="AP42:AR42">
    <cfRule type="expression" dxfId="2936" priority="55">
      <formula>AND(NOT(ISBLANK($Q42)),ISBLANK($AQ42),ISBLANK($AR42),ISBLANK($AS42))</formula>
    </cfRule>
  </conditionalFormatting>
  <conditionalFormatting sqref="AS42:AU42">
    <cfRule type="expression" dxfId="2935" priority="54">
      <formula>AND(NOT(ISBLANK($R42)),ISBLANK($AT42),ISBLANK($AU42),ISBLANK($AV42))</formula>
    </cfRule>
  </conditionalFormatting>
  <conditionalFormatting sqref="AV42:AX42">
    <cfRule type="expression" dxfId="2934" priority="53">
      <formula>AND(NOT(ISBLANK($S42)),ISBLANK($AW42),ISBLANK($AX42),ISBLANK($AY42))</formula>
    </cfRule>
  </conditionalFormatting>
  <conditionalFormatting sqref="AY42:BA42">
    <cfRule type="expression" dxfId="2933" priority="52">
      <formula>AND(NOT(ISBLANK($T42)),ISBLANK($AZ42),ISBLANK($BA42),ISBLANK($BB42))</formula>
    </cfRule>
  </conditionalFormatting>
  <conditionalFormatting sqref="W42">
    <cfRule type="expression" dxfId="2932" priority="51">
      <formula>AND(NOT(ISBLANK($X42)),ISBLANK($U42),ISBLANK($V42),ISBLANK($W42))</formula>
    </cfRule>
  </conditionalFormatting>
  <conditionalFormatting sqref="AC38">
    <cfRule type="expression" dxfId="2931" priority="45">
      <formula>"&lt;=0.5*$E$17"</formula>
    </cfRule>
    <cfRule type="expression" dxfId="2930" priority="46">
      <formula>"&gt;=0,5*$E$17"</formula>
    </cfRule>
  </conditionalFormatting>
  <conditionalFormatting sqref="AD38:BM38">
    <cfRule type="expression" dxfId="2929" priority="47" stopIfTrue="1">
      <formula>MOD(AD38,2)&lt;&gt;0</formula>
    </cfRule>
  </conditionalFormatting>
  <conditionalFormatting sqref="U38">
    <cfRule type="expression" dxfId="2928" priority="48" stopIfTrue="1">
      <formula>AND(INDEX($M38:$T38,1,$V38)=0, $V38&gt;0)</formula>
    </cfRule>
  </conditionalFormatting>
  <conditionalFormatting sqref="V38">
    <cfRule type="expression" dxfId="2927" priority="49" stopIfTrue="1">
      <formula>AND(INDEX($M38:$T38,1,$W38)=0, $W38&gt;0)</formula>
    </cfRule>
  </conditionalFormatting>
  <conditionalFormatting sqref="W38">
    <cfRule type="expression" dxfId="2926" priority="50" stopIfTrue="1">
      <formula>AND(INDEX($M38:$T38,1,$X38)=0, $X38&gt;0)</formula>
    </cfRule>
  </conditionalFormatting>
  <conditionalFormatting sqref="AD38:AF38">
    <cfRule type="expression" dxfId="2925" priority="44">
      <formula>AND(NOT(ISBLANK($M38)),ISBLANK($AE38),ISBLANK($AF38),ISBLANK($AG38))</formula>
    </cfRule>
  </conditionalFormatting>
  <conditionalFormatting sqref="AG38:AI38">
    <cfRule type="expression" dxfId="2924" priority="43">
      <formula>AND(NOT(ISBLANK($N38)),ISBLANK($AH38),ISBLANK($AI38),ISBLANK($AJ38))</formula>
    </cfRule>
  </conditionalFormatting>
  <conditionalFormatting sqref="AJ38:AL38">
    <cfRule type="expression" dxfId="2923" priority="42">
      <formula>AND(NOT(ISBLANK($O38)),ISBLANK($AK38),ISBLANK($AL38),ISBLANK($AM38))</formula>
    </cfRule>
  </conditionalFormatting>
  <conditionalFormatting sqref="AM38:AO38">
    <cfRule type="expression" dxfId="2922" priority="41">
      <formula>AND(NOT(ISBLANK($P38)),ISBLANK($AN38),ISBLANK($AO38),ISBLANK($AP38))</formula>
    </cfRule>
  </conditionalFormatting>
  <conditionalFormatting sqref="AP38:AR38">
    <cfRule type="expression" dxfId="2921" priority="40">
      <formula>AND(NOT(ISBLANK($Q38)),ISBLANK($AQ38),ISBLANK($AR38),ISBLANK($AS38))</formula>
    </cfRule>
  </conditionalFormatting>
  <conditionalFormatting sqref="AS38:AU38">
    <cfRule type="expression" dxfId="2920" priority="39">
      <formula>AND(NOT(ISBLANK($R38)),ISBLANK($AT38),ISBLANK($AU38),ISBLANK($AV38))</formula>
    </cfRule>
  </conditionalFormatting>
  <conditionalFormatting sqref="AV38:AX38">
    <cfRule type="expression" dxfId="2919" priority="38">
      <formula>AND(NOT(ISBLANK($S38)),ISBLANK($AW38),ISBLANK($AX38),ISBLANK($AY38))</formula>
    </cfRule>
  </conditionalFormatting>
  <conditionalFormatting sqref="AY38:BA38">
    <cfRule type="expression" dxfId="2918" priority="37">
      <formula>AND(NOT(ISBLANK($T38)),ISBLANK($AZ38),ISBLANK($BA38),ISBLANK($BB38))</formula>
    </cfRule>
  </conditionalFormatting>
  <conditionalFormatting sqref="W38">
    <cfRule type="expression" dxfId="2917" priority="36">
      <formula>AND(NOT(ISBLANK($X38)),ISBLANK($U38),ISBLANK($V38),ISBLANK($W38))</formula>
    </cfRule>
  </conditionalFormatting>
  <conditionalFormatting sqref="AC39">
    <cfRule type="expression" dxfId="2916" priority="30">
      <formula>"&lt;=0.5*$E$17"</formula>
    </cfRule>
    <cfRule type="expression" dxfId="2915" priority="31">
      <formula>"&gt;=0,5*$E$17"</formula>
    </cfRule>
  </conditionalFormatting>
  <conditionalFormatting sqref="AD39:BM39">
    <cfRule type="expression" dxfId="2914" priority="32" stopIfTrue="1">
      <formula>MOD(AD39,2)&lt;&gt;0</formula>
    </cfRule>
  </conditionalFormatting>
  <conditionalFormatting sqref="U39">
    <cfRule type="expression" dxfId="2913" priority="33" stopIfTrue="1">
      <formula>AND(INDEX($M39:$T39,1,$V39)=0, $V39&gt;0)</formula>
    </cfRule>
  </conditionalFormatting>
  <conditionalFormatting sqref="V39">
    <cfRule type="expression" dxfId="2912" priority="34" stopIfTrue="1">
      <formula>AND(INDEX($M39:$T39,1,$W39)=0, $W39&gt;0)</formula>
    </cfRule>
  </conditionalFormatting>
  <conditionalFormatting sqref="W39">
    <cfRule type="expression" dxfId="2911" priority="35" stopIfTrue="1">
      <formula>AND(INDEX($M39:$T39,1,$X39)=0, $X39&gt;0)</formula>
    </cfRule>
  </conditionalFormatting>
  <conditionalFormatting sqref="AD39:AF39">
    <cfRule type="expression" dxfId="2910" priority="29">
      <formula>AND(NOT(ISBLANK($M39)),ISBLANK($AE39),ISBLANK($AF39),ISBLANK($AG39))</formula>
    </cfRule>
  </conditionalFormatting>
  <conditionalFormatting sqref="AG39:AI39">
    <cfRule type="expression" dxfId="2909" priority="28">
      <formula>AND(NOT(ISBLANK($N39)),ISBLANK($AH39),ISBLANK($AI39),ISBLANK($AJ39))</formula>
    </cfRule>
  </conditionalFormatting>
  <conditionalFormatting sqref="AJ39:AL39">
    <cfRule type="expression" dxfId="2908" priority="27">
      <formula>AND(NOT(ISBLANK($O39)),ISBLANK($AK39),ISBLANK($AL39),ISBLANK($AM39))</formula>
    </cfRule>
  </conditionalFormatting>
  <conditionalFormatting sqref="AM39:AO39">
    <cfRule type="expression" dxfId="2907" priority="26">
      <formula>AND(NOT(ISBLANK($P39)),ISBLANK($AN39),ISBLANK($AO39),ISBLANK($AP39))</formula>
    </cfRule>
  </conditionalFormatting>
  <conditionalFormatting sqref="AP39:AR39">
    <cfRule type="expression" dxfId="2906" priority="25">
      <formula>AND(NOT(ISBLANK($Q39)),ISBLANK($AQ39),ISBLANK($AR39),ISBLANK($AS39))</formula>
    </cfRule>
  </conditionalFormatting>
  <conditionalFormatting sqref="AS39:AU39">
    <cfRule type="expression" dxfId="2905" priority="24">
      <formula>AND(NOT(ISBLANK($R39)),ISBLANK($AT39),ISBLANK($AU39),ISBLANK($AV39))</formula>
    </cfRule>
  </conditionalFormatting>
  <conditionalFormatting sqref="AV39:AX39">
    <cfRule type="expression" dxfId="2904" priority="23">
      <formula>AND(NOT(ISBLANK($S39)),ISBLANK($AW39),ISBLANK($AX39),ISBLANK($AY39))</formula>
    </cfRule>
  </conditionalFormatting>
  <conditionalFormatting sqref="AY39:BA39">
    <cfRule type="expression" dxfId="2903" priority="22">
      <formula>AND(NOT(ISBLANK($T39)),ISBLANK($AZ39),ISBLANK($BA39),ISBLANK($BB39))</formula>
    </cfRule>
  </conditionalFormatting>
  <conditionalFormatting sqref="W39">
    <cfRule type="expression" dxfId="2902" priority="21">
      <formula>AND(NOT(ISBLANK($X39)),ISBLANK($U39),ISBLANK($V39),ISBLANK($W39))</formula>
    </cfRule>
  </conditionalFormatting>
  <conditionalFormatting sqref="AJ71:AL71">
    <cfRule type="expression" dxfId="2901" priority="20" stopIfTrue="1">
      <formula>MOD(AJ71,2)&lt;&gt;0</formula>
    </cfRule>
  </conditionalFormatting>
  <conditionalFormatting sqref="AJ71:AL71">
    <cfRule type="expression" dxfId="2900" priority="19">
      <formula>AND(NOT(ISBLANK($M71)),ISBLANK($AE71),ISBLANK($AF71),ISBLANK($AG71))</formula>
    </cfRule>
  </conditionalFormatting>
  <conditionalFormatting sqref="AM71:AO71">
    <cfRule type="expression" dxfId="2899" priority="18" stopIfTrue="1">
      <formula>MOD(AM71,2)&lt;&gt;0</formula>
    </cfRule>
  </conditionalFormatting>
  <conditionalFormatting sqref="AM71:AO71">
    <cfRule type="expression" dxfId="2898" priority="17">
      <formula>AND(NOT(ISBLANK($N71)),ISBLANK($AH71),ISBLANK($AI71),ISBLANK($AJ71))</formula>
    </cfRule>
  </conditionalFormatting>
  <conditionalFormatting sqref="AP71:AR71">
    <cfRule type="expression" dxfId="2897" priority="16" stopIfTrue="1">
      <formula>MOD(AP71,2)&lt;&gt;0</formula>
    </cfRule>
  </conditionalFormatting>
  <conditionalFormatting sqref="AP71:AR71">
    <cfRule type="expression" dxfId="2896" priority="15">
      <formula>AND(NOT(ISBLANK($M71)),ISBLANK($AE71),ISBLANK($AF71),ISBLANK($AG71))</formula>
    </cfRule>
  </conditionalFormatting>
  <conditionalFormatting sqref="AS71:AU71">
    <cfRule type="expression" dxfId="2895" priority="14" stopIfTrue="1">
      <formula>MOD(AS71,2)&lt;&gt;0</formula>
    </cfRule>
  </conditionalFormatting>
  <conditionalFormatting sqref="AS71:AU71">
    <cfRule type="expression" dxfId="2894" priority="13">
      <formula>AND(NOT(ISBLANK($N71)),ISBLANK($AH71),ISBLANK($AI71),ISBLANK($AJ71))</formula>
    </cfRule>
  </conditionalFormatting>
  <conditionalFormatting sqref="AV71:AX71">
    <cfRule type="expression" dxfId="2893" priority="12" stopIfTrue="1">
      <formula>MOD(AV71,2)&lt;&gt;0</formula>
    </cfRule>
  </conditionalFormatting>
  <conditionalFormatting sqref="AV71:AX71">
    <cfRule type="expression" dxfId="2892" priority="11">
      <formula>AND(NOT(ISBLANK($M71)),ISBLANK($AE71),ISBLANK($AF71),ISBLANK($AG71))</formula>
    </cfRule>
  </conditionalFormatting>
  <conditionalFormatting sqref="AY71:BA71">
    <cfRule type="expression" dxfId="2891" priority="10" stopIfTrue="1">
      <formula>MOD(AY71,2)&lt;&gt;0</formula>
    </cfRule>
  </conditionalFormatting>
  <conditionalFormatting sqref="AY71:BA71">
    <cfRule type="expression" dxfId="2890" priority="9">
      <formula>AND(NOT(ISBLANK($N71)),ISBLANK($AH71),ISBLANK($AI71),ISBLANK($AJ71))</formula>
    </cfRule>
  </conditionalFormatting>
  <conditionalFormatting sqref="BB71:BD71">
    <cfRule type="expression" dxfId="2889" priority="8" stopIfTrue="1">
      <formula>MOD(BB71,2)&lt;&gt;0</formula>
    </cfRule>
  </conditionalFormatting>
  <conditionalFormatting sqref="BB71:BD71">
    <cfRule type="expression" dxfId="2888" priority="7">
      <formula>AND(NOT(ISBLANK($M71)),ISBLANK($AE71),ISBLANK($AF71),ISBLANK($AG71))</formula>
    </cfRule>
  </conditionalFormatting>
  <conditionalFormatting sqref="BE71:BG71">
    <cfRule type="expression" dxfId="2887" priority="6" stopIfTrue="1">
      <formula>MOD(BE71,2)&lt;&gt;0</formula>
    </cfRule>
  </conditionalFormatting>
  <conditionalFormatting sqref="BE71:BG71">
    <cfRule type="expression" dxfId="2886" priority="5">
      <formula>AND(NOT(ISBLANK($N71)),ISBLANK($AH71),ISBLANK($AI71),ISBLANK($AJ71))</formula>
    </cfRule>
  </conditionalFormatting>
  <conditionalFormatting sqref="BH71:BJ71">
    <cfRule type="expression" dxfId="2885" priority="4" stopIfTrue="1">
      <formula>MOD(BH71,2)&lt;&gt;0</formula>
    </cfRule>
  </conditionalFormatting>
  <conditionalFormatting sqref="BH71:BJ71">
    <cfRule type="expression" dxfId="2884" priority="3">
      <formula>AND(NOT(ISBLANK($M71)),ISBLANK($AE71),ISBLANK($AF71),ISBLANK($AG71))</formula>
    </cfRule>
  </conditionalFormatting>
  <conditionalFormatting sqref="BK71:BM71">
    <cfRule type="expression" dxfId="2883" priority="2" stopIfTrue="1">
      <formula>MOD(BK71,2)&lt;&gt;0</formula>
    </cfRule>
  </conditionalFormatting>
  <conditionalFormatting sqref="BK71:BM71">
    <cfRule type="expression" dxfId="2882" priority="1">
      <formula>AND(NOT(ISBLANK($N71)),ISBLANK($AH71),ISBLANK($AI71),ISBLANK($AJ71))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Титульный лист</vt:lpstr>
      <vt:lpstr>Инфа</vt:lpstr>
      <vt:lpstr>КУГ</vt:lpstr>
      <vt:lpstr>УП_старый</vt:lpstr>
      <vt:lpstr>УП</vt:lpstr>
      <vt:lpstr>МК</vt:lpstr>
      <vt:lpstr>Лист1</vt:lpstr>
      <vt:lpstr>Вариант 2</vt:lpstr>
      <vt:lpstr>Вариант 3</vt:lpstr>
      <vt:lpstr>Вариант 4</vt:lpstr>
      <vt:lpstr>Вариант 5</vt:lpstr>
      <vt:lpstr>Вариант 6</vt:lpstr>
      <vt:lpstr>Вариант 7</vt:lpstr>
      <vt:lpstr>Вариант 8</vt:lpstr>
      <vt:lpstr>'Вариант 2'!Область_печати</vt:lpstr>
      <vt:lpstr>КУГ!Область_печати</vt:lpstr>
      <vt:lpstr>'Титульный лист'!Область_печати</vt:lpstr>
      <vt:lpstr>УП!Область_печати</vt:lpstr>
      <vt:lpstr>УП_старый!Область_печати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Кудряшова</dc:creator>
  <cp:lastModifiedBy>Александра</cp:lastModifiedBy>
  <cp:lastPrinted>2022-01-22T11:54:48Z</cp:lastPrinted>
  <dcterms:created xsi:type="dcterms:W3CDTF">2022-01-13T09:45:21Z</dcterms:created>
  <dcterms:modified xsi:type="dcterms:W3CDTF">2022-03-02T15:13:16Z</dcterms:modified>
</cp:coreProperties>
</file>